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20-Economie\Macro-éco\"/>
    </mc:Choice>
  </mc:AlternateContent>
  <bookViews>
    <workbookView xWindow="0" yWindow="0" windowWidth="28800" windowHeight="12300" tabRatio="811" firstSheet="1" activeTab="2"/>
  </bookViews>
  <sheets>
    <sheet name="BDD_entree_(non utilisé)" sheetId="1" state="hidden" r:id="rId1"/>
    <sheet name="Bilans_E_AMS_Kyoto" sheetId="53" r:id="rId2"/>
    <sheet name="Bilans_GES_AMS_Kyoto" sheetId="60" r:id="rId3"/>
    <sheet name="Rendements_2019" sheetId="28" state="hidden" r:id="rId4"/>
  </sheets>
  <definedNames>
    <definedName name="_xlnm._FilterDatabase" localSheetId="0" hidden="1">'BDD_entree_(non utilisé)'!$C$1:$BU$39</definedName>
    <definedName name="Annees">'BDD_entree_(non utilisé)'!$E$1:$DC$1</definedName>
    <definedName name="_xlnm.Database">'BDD_entree_(non utilisé)'!$E$1:$DC$1511</definedName>
    <definedName name="Branche_usage">#REF!</definedName>
    <definedName name="Code_série">'BDD_entree_(non utilisé)'!$E$1:$E$1511</definedName>
    <definedName name="energies">#REF!</definedName>
    <definedName name="fe_comb">#REF!</definedName>
    <definedName name="Perimetre_geo">#REF!</definedName>
    <definedName name="Secteur">#REF!</definedName>
    <definedName name="TypeVariable">#REF!</definedName>
  </definedNames>
  <calcPr calcId="191028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53" l="1"/>
  <c r="M2" i="53"/>
  <c r="K1" i="53"/>
  <c r="K2" i="53"/>
  <c r="A7" i="60" l="1"/>
  <c r="A8" i="60" s="1"/>
  <c r="A9" i="60" l="1"/>
  <c r="A10" i="60" l="1"/>
  <c r="A11" i="60" l="1"/>
  <c r="A12" i="60" l="1"/>
  <c r="A13" i="60" s="1"/>
  <c r="A14" i="60" l="1"/>
  <c r="A15" i="60" l="1"/>
  <c r="A16" i="60" l="1"/>
  <c r="A17" i="60" s="1"/>
  <c r="A18" i="60" s="1"/>
  <c r="A19" i="60" l="1"/>
  <c r="A20" i="60" l="1"/>
  <c r="A21" i="60" l="1"/>
  <c r="A22" i="60" l="1"/>
  <c r="A23" i="60" l="1"/>
  <c r="A24" i="60" l="1"/>
  <c r="A25" i="60" l="1"/>
  <c r="A26" i="60" l="1"/>
  <c r="A27" i="60" s="1"/>
  <c r="A28" i="60" l="1"/>
  <c r="A29" i="60" l="1"/>
  <c r="A30" i="60" l="1"/>
  <c r="A31" i="60" l="1"/>
  <c r="A32" i="60" l="1"/>
  <c r="A33" i="60" s="1"/>
  <c r="A34" i="60" l="1"/>
  <c r="A35" i="60" l="1"/>
  <c r="A36" i="60" l="1"/>
  <c r="A37" i="60" l="1"/>
  <c r="A38" i="60" l="1"/>
  <c r="A40" i="60" l="1"/>
  <c r="A41" i="60" l="1"/>
  <c r="A42" i="60" l="1"/>
  <c r="A43" i="60" l="1"/>
  <c r="A44" i="60" l="1"/>
  <c r="A45" i="60" l="1"/>
  <c r="A46" i="60" l="1"/>
  <c r="A47" i="60" l="1"/>
  <c r="A48" i="60" l="1"/>
  <c r="A49" i="60" l="1"/>
  <c r="A50" i="60" l="1"/>
  <c r="A51" i="60" l="1"/>
  <c r="A52" i="60" l="1"/>
  <c r="A53" i="60" l="1"/>
  <c r="A54" i="60" l="1"/>
  <c r="A55" i="60" s="1"/>
  <c r="A57" i="60" s="1"/>
  <c r="A58" i="60" s="1"/>
  <c r="E488" i="53" l="1"/>
  <c r="E487" i="53"/>
  <c r="E486" i="53"/>
  <c r="E485" i="53"/>
  <c r="E484" i="53"/>
  <c r="E483" i="53"/>
  <c r="E482" i="53"/>
  <c r="E481" i="53"/>
  <c r="E480" i="53"/>
  <c r="C480" i="53"/>
  <c r="C481" i="53" s="1"/>
  <c r="C482" i="53" s="1"/>
  <c r="C483" i="53" s="1"/>
  <c r="C484" i="53" s="1"/>
  <c r="C485" i="53" s="1"/>
  <c r="C486" i="53" s="1"/>
  <c r="C487" i="53" s="1"/>
  <c r="C488" i="53" s="1"/>
  <c r="E478" i="53"/>
  <c r="E477" i="53"/>
  <c r="E476" i="53"/>
  <c r="E475" i="53"/>
  <c r="E474" i="53"/>
  <c r="E473" i="53"/>
  <c r="E472" i="53"/>
  <c r="E471" i="53"/>
  <c r="E470" i="53"/>
  <c r="E469" i="53"/>
  <c r="E468" i="53"/>
  <c r="E467" i="53"/>
  <c r="E466" i="53"/>
  <c r="E464" i="53"/>
  <c r="E463" i="53"/>
  <c r="E462" i="53"/>
  <c r="E461" i="53"/>
  <c r="E460" i="53"/>
  <c r="E459" i="53"/>
  <c r="C459" i="53"/>
  <c r="C460" i="53" s="1"/>
  <c r="C461" i="53" s="1"/>
  <c r="C462" i="53" s="1"/>
  <c r="C463" i="53" s="1"/>
  <c r="C464" i="53" s="1"/>
  <c r="C466" i="53" s="1"/>
  <c r="C467" i="53" s="1"/>
  <c r="C468" i="53" s="1"/>
  <c r="C469" i="53" s="1"/>
  <c r="C470" i="53" s="1"/>
  <c r="C471" i="53" s="1"/>
  <c r="C472" i="53" s="1"/>
  <c r="C473" i="53" s="1"/>
  <c r="C474" i="53" s="1"/>
  <c r="C475" i="53" s="1"/>
  <c r="C476" i="53" s="1"/>
  <c r="C477" i="53" s="1"/>
  <c r="C478" i="53" s="1"/>
  <c r="B459" i="53"/>
  <c r="B460" i="53" s="1"/>
  <c r="B461" i="53" s="1"/>
  <c r="B462" i="53" s="1"/>
  <c r="B463" i="53" s="1"/>
  <c r="B464" i="53" s="1"/>
  <c r="B466" i="53" s="1"/>
  <c r="B467" i="53" s="1"/>
  <c r="B468" i="53" s="1"/>
  <c r="B469" i="53" s="1"/>
  <c r="B470" i="53" s="1"/>
  <c r="B471" i="53" s="1"/>
  <c r="B472" i="53" s="1"/>
  <c r="B473" i="53" s="1"/>
  <c r="B474" i="53" s="1"/>
  <c r="B475" i="53" s="1"/>
  <c r="B476" i="53" s="1"/>
  <c r="B477" i="53" s="1"/>
  <c r="B478" i="53" s="1"/>
  <c r="B480" i="53" s="1"/>
  <c r="B481" i="53" s="1"/>
  <c r="B482" i="53" s="1"/>
  <c r="B483" i="53" s="1"/>
  <c r="B484" i="53" s="1"/>
  <c r="B485" i="53" s="1"/>
  <c r="B486" i="53" s="1"/>
  <c r="B487" i="53" s="1"/>
  <c r="B488" i="53" s="1"/>
  <c r="E458" i="53"/>
  <c r="E451" i="53"/>
  <c r="E450" i="53"/>
  <c r="E449" i="53"/>
  <c r="E448" i="53"/>
  <c r="E447" i="53"/>
  <c r="E446" i="53"/>
  <c r="E445" i="53"/>
  <c r="E444" i="53"/>
  <c r="E443" i="53"/>
  <c r="C443" i="53"/>
  <c r="C444" i="53" s="1"/>
  <c r="C445" i="53" s="1"/>
  <c r="C446" i="53" s="1"/>
  <c r="C447" i="53" s="1"/>
  <c r="C448" i="53" s="1"/>
  <c r="C449" i="53" s="1"/>
  <c r="C450" i="53" s="1"/>
  <c r="C451" i="53" s="1"/>
  <c r="E441" i="53"/>
  <c r="E440" i="53"/>
  <c r="E439" i="53"/>
  <c r="E438" i="53"/>
  <c r="E437" i="53"/>
  <c r="E436" i="53"/>
  <c r="E435" i="53"/>
  <c r="E434" i="53"/>
  <c r="E433" i="53"/>
  <c r="E432" i="53"/>
  <c r="E431" i="53"/>
  <c r="E430" i="53"/>
  <c r="E429" i="53"/>
  <c r="E427" i="53"/>
  <c r="E426" i="53"/>
  <c r="E425" i="53"/>
  <c r="E424" i="53"/>
  <c r="E423" i="53"/>
  <c r="E422" i="53"/>
  <c r="C422" i="53"/>
  <c r="C423" i="53" s="1"/>
  <c r="C424" i="53" s="1"/>
  <c r="C425" i="53" s="1"/>
  <c r="C426" i="53" s="1"/>
  <c r="C427" i="53" s="1"/>
  <c r="C429" i="53" s="1"/>
  <c r="C430" i="53" s="1"/>
  <c r="C431" i="53" s="1"/>
  <c r="C432" i="53" s="1"/>
  <c r="C433" i="53" s="1"/>
  <c r="C434" i="53" s="1"/>
  <c r="C435" i="53" s="1"/>
  <c r="C436" i="53" s="1"/>
  <c r="C437" i="53" s="1"/>
  <c r="C438" i="53" s="1"/>
  <c r="C439" i="53" s="1"/>
  <c r="C440" i="53" s="1"/>
  <c r="C441" i="53" s="1"/>
  <c r="B422" i="53"/>
  <c r="B423" i="53" s="1"/>
  <c r="B424" i="53" s="1"/>
  <c r="B425" i="53" s="1"/>
  <c r="B426" i="53" s="1"/>
  <c r="B427" i="53" s="1"/>
  <c r="B429" i="53" s="1"/>
  <c r="B430" i="53" s="1"/>
  <c r="B431" i="53" s="1"/>
  <c r="B432" i="53" s="1"/>
  <c r="B433" i="53" s="1"/>
  <c r="B434" i="53" s="1"/>
  <c r="B435" i="53" s="1"/>
  <c r="B436" i="53" s="1"/>
  <c r="B437" i="53" s="1"/>
  <c r="B438" i="53" s="1"/>
  <c r="B439" i="53" s="1"/>
  <c r="B440" i="53" s="1"/>
  <c r="B441" i="53" s="1"/>
  <c r="B443" i="53" s="1"/>
  <c r="B444" i="53" s="1"/>
  <c r="B445" i="53" s="1"/>
  <c r="B446" i="53" s="1"/>
  <c r="B447" i="53" s="1"/>
  <c r="B448" i="53" s="1"/>
  <c r="B449" i="53" s="1"/>
  <c r="B450" i="53" s="1"/>
  <c r="B451" i="53" s="1"/>
  <c r="E421" i="53"/>
  <c r="E414" i="53"/>
  <c r="E413" i="53"/>
  <c r="E412" i="53"/>
  <c r="E411" i="53"/>
  <c r="E410" i="53"/>
  <c r="E409" i="53"/>
  <c r="E408" i="53"/>
  <c r="E407" i="53"/>
  <c r="E406" i="53"/>
  <c r="C406" i="53"/>
  <c r="C407" i="53" s="1"/>
  <c r="C408" i="53" s="1"/>
  <c r="C409" i="53" s="1"/>
  <c r="C410" i="53" s="1"/>
  <c r="C411" i="53" s="1"/>
  <c r="C412" i="53" s="1"/>
  <c r="C413" i="53" s="1"/>
  <c r="C414" i="53" s="1"/>
  <c r="E404" i="53"/>
  <c r="E403" i="53"/>
  <c r="E402" i="53"/>
  <c r="E401" i="53"/>
  <c r="E400" i="53"/>
  <c r="E399" i="53"/>
  <c r="E398" i="53"/>
  <c r="E397" i="53"/>
  <c r="E396" i="53"/>
  <c r="E395" i="53"/>
  <c r="E394" i="53"/>
  <c r="E393" i="53"/>
  <c r="E392" i="53"/>
  <c r="E390" i="53"/>
  <c r="E389" i="53"/>
  <c r="E388" i="53"/>
  <c r="E387" i="53"/>
  <c r="E386" i="53"/>
  <c r="E385" i="53"/>
  <c r="C385" i="53"/>
  <c r="C386" i="53" s="1"/>
  <c r="C387" i="53" s="1"/>
  <c r="C388" i="53" s="1"/>
  <c r="C389" i="53" s="1"/>
  <c r="C390" i="53" s="1"/>
  <c r="C392" i="53" s="1"/>
  <c r="C393" i="53" s="1"/>
  <c r="C394" i="53" s="1"/>
  <c r="C395" i="53" s="1"/>
  <c r="C396" i="53" s="1"/>
  <c r="C397" i="53" s="1"/>
  <c r="C398" i="53" s="1"/>
  <c r="C399" i="53" s="1"/>
  <c r="C400" i="53" s="1"/>
  <c r="C401" i="53" s="1"/>
  <c r="C402" i="53" s="1"/>
  <c r="C403" i="53" s="1"/>
  <c r="C404" i="53" s="1"/>
  <c r="B385" i="53"/>
  <c r="B386" i="53" s="1"/>
  <c r="B387" i="53" s="1"/>
  <c r="B388" i="53" s="1"/>
  <c r="B389" i="53" s="1"/>
  <c r="B390" i="53" s="1"/>
  <c r="B392" i="53" s="1"/>
  <c r="B393" i="53" s="1"/>
  <c r="B394" i="53" s="1"/>
  <c r="B395" i="53" s="1"/>
  <c r="B396" i="53" s="1"/>
  <c r="B397" i="53" s="1"/>
  <c r="B398" i="53" s="1"/>
  <c r="B399" i="53" s="1"/>
  <c r="B400" i="53" s="1"/>
  <c r="B401" i="53" s="1"/>
  <c r="B402" i="53" s="1"/>
  <c r="B403" i="53" s="1"/>
  <c r="B404" i="53" s="1"/>
  <c r="B406" i="53" s="1"/>
  <c r="B407" i="53" s="1"/>
  <c r="B408" i="53" s="1"/>
  <c r="B409" i="53" s="1"/>
  <c r="B410" i="53" s="1"/>
  <c r="B411" i="53" s="1"/>
  <c r="B412" i="53" s="1"/>
  <c r="B413" i="53" s="1"/>
  <c r="B414" i="53" s="1"/>
  <c r="E384" i="53"/>
  <c r="E377" i="53"/>
  <c r="E376" i="53"/>
  <c r="E375" i="53"/>
  <c r="E374" i="53"/>
  <c r="E373" i="53"/>
  <c r="E372" i="53"/>
  <c r="E371" i="53"/>
  <c r="E370" i="53"/>
  <c r="E369" i="53"/>
  <c r="C369" i="53"/>
  <c r="C370" i="53" s="1"/>
  <c r="C371" i="53" s="1"/>
  <c r="C372" i="53" s="1"/>
  <c r="C373" i="53" s="1"/>
  <c r="C374" i="53" s="1"/>
  <c r="C375" i="53" s="1"/>
  <c r="C376" i="53" s="1"/>
  <c r="C377" i="53" s="1"/>
  <c r="E367" i="53"/>
  <c r="E366" i="53"/>
  <c r="E365" i="53"/>
  <c r="E364" i="53"/>
  <c r="E363" i="53"/>
  <c r="E362" i="53"/>
  <c r="E361" i="53"/>
  <c r="E360" i="53"/>
  <c r="E359" i="53"/>
  <c r="E358" i="53"/>
  <c r="E357" i="53"/>
  <c r="E356" i="53"/>
  <c r="E355" i="53"/>
  <c r="E353" i="53"/>
  <c r="E352" i="53"/>
  <c r="E351" i="53"/>
  <c r="E350" i="53"/>
  <c r="E349" i="53"/>
  <c r="E348" i="53"/>
  <c r="C348" i="53"/>
  <c r="C349" i="53" s="1"/>
  <c r="C350" i="53" s="1"/>
  <c r="C351" i="53" s="1"/>
  <c r="C352" i="53" s="1"/>
  <c r="C353" i="53" s="1"/>
  <c r="C355" i="53" s="1"/>
  <c r="C356" i="53" s="1"/>
  <c r="C357" i="53" s="1"/>
  <c r="C358" i="53" s="1"/>
  <c r="C359" i="53" s="1"/>
  <c r="C360" i="53" s="1"/>
  <c r="C361" i="53" s="1"/>
  <c r="C362" i="53" s="1"/>
  <c r="C363" i="53" s="1"/>
  <c r="C364" i="53" s="1"/>
  <c r="C365" i="53" s="1"/>
  <c r="C366" i="53" s="1"/>
  <c r="C367" i="53" s="1"/>
  <c r="B348" i="53"/>
  <c r="B349" i="53" s="1"/>
  <c r="B350" i="53" s="1"/>
  <c r="B351" i="53" s="1"/>
  <c r="B352" i="53" s="1"/>
  <c r="B353" i="53" s="1"/>
  <c r="B355" i="53" s="1"/>
  <c r="B356" i="53" s="1"/>
  <c r="B357" i="53" s="1"/>
  <c r="B358" i="53" s="1"/>
  <c r="B359" i="53" s="1"/>
  <c r="B360" i="53" s="1"/>
  <c r="B361" i="53" s="1"/>
  <c r="B362" i="53" s="1"/>
  <c r="B363" i="53" s="1"/>
  <c r="B364" i="53" s="1"/>
  <c r="B365" i="53" s="1"/>
  <c r="B366" i="53" s="1"/>
  <c r="B367" i="53" s="1"/>
  <c r="B369" i="53" s="1"/>
  <c r="B370" i="53" s="1"/>
  <c r="B371" i="53" s="1"/>
  <c r="B372" i="53" s="1"/>
  <c r="B373" i="53" s="1"/>
  <c r="B374" i="53" s="1"/>
  <c r="B375" i="53" s="1"/>
  <c r="B376" i="53" s="1"/>
  <c r="B377" i="53" s="1"/>
  <c r="E347" i="53"/>
  <c r="E340" i="53"/>
  <c r="E339" i="53"/>
  <c r="E338" i="53"/>
  <c r="E337" i="53"/>
  <c r="E336" i="53"/>
  <c r="E335" i="53"/>
  <c r="E334" i="53"/>
  <c r="E333" i="53"/>
  <c r="E332" i="53"/>
  <c r="C332" i="53"/>
  <c r="C333" i="53" s="1"/>
  <c r="C334" i="53" s="1"/>
  <c r="C335" i="53" s="1"/>
  <c r="C336" i="53" s="1"/>
  <c r="C337" i="53" s="1"/>
  <c r="C338" i="53" s="1"/>
  <c r="C339" i="53" s="1"/>
  <c r="C340" i="53" s="1"/>
  <c r="E330" i="53"/>
  <c r="E329" i="53"/>
  <c r="E328" i="53"/>
  <c r="E327" i="53"/>
  <c r="E326" i="53"/>
  <c r="E325" i="53"/>
  <c r="E324" i="53"/>
  <c r="E323" i="53"/>
  <c r="E322" i="53"/>
  <c r="E321" i="53"/>
  <c r="E320" i="53"/>
  <c r="E319" i="53"/>
  <c r="E318" i="53"/>
  <c r="E316" i="53"/>
  <c r="E315" i="53"/>
  <c r="E314" i="53"/>
  <c r="E313" i="53"/>
  <c r="E312" i="53"/>
  <c r="E311" i="53"/>
  <c r="C311" i="53"/>
  <c r="C312" i="53" s="1"/>
  <c r="C313" i="53" s="1"/>
  <c r="C314" i="53" s="1"/>
  <c r="C315" i="53" s="1"/>
  <c r="C316" i="53" s="1"/>
  <c r="C318" i="53" s="1"/>
  <c r="C319" i="53" s="1"/>
  <c r="C320" i="53" s="1"/>
  <c r="C321" i="53" s="1"/>
  <c r="C322" i="53" s="1"/>
  <c r="C323" i="53" s="1"/>
  <c r="C324" i="53" s="1"/>
  <c r="C325" i="53" s="1"/>
  <c r="C326" i="53" s="1"/>
  <c r="C327" i="53" s="1"/>
  <c r="C328" i="53" s="1"/>
  <c r="C329" i="53" s="1"/>
  <c r="C330" i="53" s="1"/>
  <c r="B311" i="53"/>
  <c r="B312" i="53" s="1"/>
  <c r="B313" i="53" s="1"/>
  <c r="B314" i="53" s="1"/>
  <c r="B315" i="53" s="1"/>
  <c r="B316" i="53" s="1"/>
  <c r="B318" i="53" s="1"/>
  <c r="B319" i="53" s="1"/>
  <c r="B320" i="53" s="1"/>
  <c r="B321" i="53" s="1"/>
  <c r="B322" i="53" s="1"/>
  <c r="B323" i="53" s="1"/>
  <c r="B324" i="53" s="1"/>
  <c r="B325" i="53" s="1"/>
  <c r="B326" i="53" s="1"/>
  <c r="B327" i="53" s="1"/>
  <c r="B328" i="53" s="1"/>
  <c r="B329" i="53" s="1"/>
  <c r="B330" i="53" s="1"/>
  <c r="B332" i="53" s="1"/>
  <c r="B333" i="53" s="1"/>
  <c r="B334" i="53" s="1"/>
  <c r="B335" i="53" s="1"/>
  <c r="B336" i="53" s="1"/>
  <c r="B337" i="53" s="1"/>
  <c r="B338" i="53" s="1"/>
  <c r="B339" i="53" s="1"/>
  <c r="B340" i="53" s="1"/>
  <c r="E310" i="53"/>
  <c r="E303" i="53"/>
  <c r="E302" i="53"/>
  <c r="E301" i="53"/>
  <c r="E300" i="53"/>
  <c r="E299" i="53"/>
  <c r="E298" i="53"/>
  <c r="E297" i="53"/>
  <c r="E296" i="53"/>
  <c r="E295" i="53"/>
  <c r="C295" i="53"/>
  <c r="C296" i="53" s="1"/>
  <c r="C297" i="53" s="1"/>
  <c r="C298" i="53" s="1"/>
  <c r="C299" i="53" s="1"/>
  <c r="C300" i="53" s="1"/>
  <c r="C301" i="53" s="1"/>
  <c r="C302" i="53" s="1"/>
  <c r="C303" i="53" s="1"/>
  <c r="E293" i="53"/>
  <c r="E292" i="53"/>
  <c r="E291" i="53"/>
  <c r="E290" i="53"/>
  <c r="E289" i="53"/>
  <c r="E288" i="53"/>
  <c r="E287" i="53"/>
  <c r="E286" i="53"/>
  <c r="E285" i="53"/>
  <c r="E284" i="53"/>
  <c r="E283" i="53"/>
  <c r="E282" i="53"/>
  <c r="E281" i="53"/>
  <c r="E279" i="53"/>
  <c r="E278" i="53"/>
  <c r="E277" i="53"/>
  <c r="E276" i="53"/>
  <c r="E275" i="53"/>
  <c r="E274" i="53"/>
  <c r="C274" i="53"/>
  <c r="C275" i="53" s="1"/>
  <c r="C276" i="53" s="1"/>
  <c r="C277" i="53" s="1"/>
  <c r="C278" i="53" s="1"/>
  <c r="C279" i="53" s="1"/>
  <c r="C281" i="53" s="1"/>
  <c r="C282" i="53" s="1"/>
  <c r="C283" i="53" s="1"/>
  <c r="C284" i="53" s="1"/>
  <c r="C285" i="53" s="1"/>
  <c r="C286" i="53" s="1"/>
  <c r="C287" i="53" s="1"/>
  <c r="C288" i="53" s="1"/>
  <c r="C289" i="53" s="1"/>
  <c r="C290" i="53" s="1"/>
  <c r="C291" i="53" s="1"/>
  <c r="C292" i="53" s="1"/>
  <c r="C293" i="53" s="1"/>
  <c r="B274" i="53"/>
  <c r="B275" i="53" s="1"/>
  <c r="B276" i="53" s="1"/>
  <c r="B277" i="53" s="1"/>
  <c r="B278" i="53" s="1"/>
  <c r="B279" i="53" s="1"/>
  <c r="B281" i="53" s="1"/>
  <c r="B282" i="53" s="1"/>
  <c r="B283" i="53" s="1"/>
  <c r="B284" i="53" s="1"/>
  <c r="B285" i="53" s="1"/>
  <c r="B286" i="53" s="1"/>
  <c r="B287" i="53" s="1"/>
  <c r="B288" i="53" s="1"/>
  <c r="B289" i="53" s="1"/>
  <c r="B290" i="53" s="1"/>
  <c r="B291" i="53" s="1"/>
  <c r="B292" i="53" s="1"/>
  <c r="B293" i="53" s="1"/>
  <c r="B295" i="53" s="1"/>
  <c r="B296" i="53" s="1"/>
  <c r="B297" i="53" s="1"/>
  <c r="B298" i="53" s="1"/>
  <c r="B299" i="53" s="1"/>
  <c r="B300" i="53" s="1"/>
  <c r="B301" i="53" s="1"/>
  <c r="B302" i="53" s="1"/>
  <c r="B303" i="53" s="1"/>
  <c r="E273" i="53"/>
  <c r="E266" i="53"/>
  <c r="E265" i="53"/>
  <c r="E264" i="53"/>
  <c r="E263" i="53"/>
  <c r="E262" i="53"/>
  <c r="E261" i="53"/>
  <c r="E260" i="53"/>
  <c r="E259" i="53"/>
  <c r="E258" i="53"/>
  <c r="C258" i="53"/>
  <c r="C259" i="53" s="1"/>
  <c r="C260" i="53" s="1"/>
  <c r="C261" i="53" s="1"/>
  <c r="C262" i="53" s="1"/>
  <c r="C263" i="53" s="1"/>
  <c r="C264" i="53" s="1"/>
  <c r="C265" i="53" s="1"/>
  <c r="C266" i="53" s="1"/>
  <c r="E256" i="53"/>
  <c r="E255" i="53"/>
  <c r="E254" i="53"/>
  <c r="E253" i="53"/>
  <c r="E252" i="53"/>
  <c r="E251" i="53"/>
  <c r="E250" i="53"/>
  <c r="E249" i="53"/>
  <c r="E248" i="53"/>
  <c r="E247" i="53"/>
  <c r="E246" i="53"/>
  <c r="E245" i="53"/>
  <c r="E244" i="53"/>
  <c r="E242" i="53"/>
  <c r="E241" i="53"/>
  <c r="E240" i="53"/>
  <c r="E239" i="53"/>
  <c r="E238" i="53"/>
  <c r="E237" i="53"/>
  <c r="C237" i="53"/>
  <c r="C238" i="53" s="1"/>
  <c r="C239" i="53" s="1"/>
  <c r="C240" i="53" s="1"/>
  <c r="C241" i="53" s="1"/>
  <c r="C242" i="53" s="1"/>
  <c r="C244" i="53" s="1"/>
  <c r="C245" i="53" s="1"/>
  <c r="C246" i="53" s="1"/>
  <c r="C247" i="53" s="1"/>
  <c r="C248" i="53" s="1"/>
  <c r="C249" i="53" s="1"/>
  <c r="C250" i="53" s="1"/>
  <c r="C251" i="53" s="1"/>
  <c r="C252" i="53" s="1"/>
  <c r="C253" i="53" s="1"/>
  <c r="C254" i="53" s="1"/>
  <c r="C255" i="53" s="1"/>
  <c r="C256" i="53" s="1"/>
  <c r="B237" i="53"/>
  <c r="B238" i="53" s="1"/>
  <c r="B239" i="53" s="1"/>
  <c r="B240" i="53" s="1"/>
  <c r="B241" i="53" s="1"/>
  <c r="B242" i="53" s="1"/>
  <c r="B244" i="53" s="1"/>
  <c r="B245" i="53" s="1"/>
  <c r="B246" i="53" s="1"/>
  <c r="B247" i="53" s="1"/>
  <c r="B248" i="53" s="1"/>
  <c r="B249" i="53" s="1"/>
  <c r="B250" i="53" s="1"/>
  <c r="B251" i="53" s="1"/>
  <c r="B252" i="53" s="1"/>
  <c r="B253" i="53" s="1"/>
  <c r="B254" i="53" s="1"/>
  <c r="B255" i="53" s="1"/>
  <c r="B256" i="53" s="1"/>
  <c r="B258" i="53" s="1"/>
  <c r="B259" i="53" s="1"/>
  <c r="B260" i="53" s="1"/>
  <c r="B261" i="53" s="1"/>
  <c r="B262" i="53" s="1"/>
  <c r="B263" i="53" s="1"/>
  <c r="B264" i="53" s="1"/>
  <c r="B265" i="53" s="1"/>
  <c r="B266" i="53" s="1"/>
  <c r="E236" i="53"/>
  <c r="E229" i="53"/>
  <c r="E228" i="53"/>
  <c r="E227" i="53"/>
  <c r="E226" i="53"/>
  <c r="E225" i="53"/>
  <c r="E224" i="53"/>
  <c r="E223" i="53"/>
  <c r="E222" i="53"/>
  <c r="E221" i="53"/>
  <c r="C221" i="53"/>
  <c r="C222" i="53" s="1"/>
  <c r="C223" i="53" s="1"/>
  <c r="C224" i="53" s="1"/>
  <c r="C225" i="53" s="1"/>
  <c r="C226" i="53" s="1"/>
  <c r="C227" i="53" s="1"/>
  <c r="C228" i="53" s="1"/>
  <c r="C229" i="53" s="1"/>
  <c r="E219" i="53"/>
  <c r="E218" i="53"/>
  <c r="E217" i="53"/>
  <c r="E216" i="53"/>
  <c r="E215" i="53"/>
  <c r="E214" i="53"/>
  <c r="E213" i="53"/>
  <c r="E212" i="53"/>
  <c r="E211" i="53"/>
  <c r="E210" i="53"/>
  <c r="E209" i="53"/>
  <c r="E208" i="53"/>
  <c r="E207" i="53"/>
  <c r="E205" i="53"/>
  <c r="E204" i="53"/>
  <c r="E203" i="53"/>
  <c r="E202" i="53"/>
  <c r="E201" i="53"/>
  <c r="E200" i="53"/>
  <c r="C200" i="53"/>
  <c r="C201" i="53" s="1"/>
  <c r="C202" i="53" s="1"/>
  <c r="C203" i="53" s="1"/>
  <c r="C204" i="53" s="1"/>
  <c r="C205" i="53" s="1"/>
  <c r="C207" i="53" s="1"/>
  <c r="C208" i="53" s="1"/>
  <c r="C209" i="53" s="1"/>
  <c r="C210" i="53" s="1"/>
  <c r="C211" i="53" s="1"/>
  <c r="C212" i="53" s="1"/>
  <c r="C213" i="53" s="1"/>
  <c r="C214" i="53" s="1"/>
  <c r="C215" i="53" s="1"/>
  <c r="C216" i="53" s="1"/>
  <c r="C217" i="53" s="1"/>
  <c r="C218" i="53" s="1"/>
  <c r="C219" i="53" s="1"/>
  <c r="B200" i="53"/>
  <c r="B201" i="53" s="1"/>
  <c r="B202" i="53" s="1"/>
  <c r="B203" i="53" s="1"/>
  <c r="B204" i="53" s="1"/>
  <c r="B205" i="53" s="1"/>
  <c r="B207" i="53" s="1"/>
  <c r="B208" i="53" s="1"/>
  <c r="B209" i="53" s="1"/>
  <c r="B210" i="53" s="1"/>
  <c r="B211" i="53" s="1"/>
  <c r="B212" i="53" s="1"/>
  <c r="B213" i="53" s="1"/>
  <c r="B214" i="53" s="1"/>
  <c r="B215" i="53" s="1"/>
  <c r="B216" i="53" s="1"/>
  <c r="B217" i="53" s="1"/>
  <c r="B218" i="53" s="1"/>
  <c r="B219" i="53" s="1"/>
  <c r="B221" i="53" s="1"/>
  <c r="B222" i="53" s="1"/>
  <c r="B223" i="53" s="1"/>
  <c r="B224" i="53" s="1"/>
  <c r="B225" i="53" s="1"/>
  <c r="B226" i="53" s="1"/>
  <c r="B227" i="53" s="1"/>
  <c r="B228" i="53" s="1"/>
  <c r="B229" i="53" s="1"/>
  <c r="E199" i="53"/>
  <c r="E192" i="53"/>
  <c r="E191" i="53"/>
  <c r="E190" i="53"/>
  <c r="E189" i="53"/>
  <c r="E188" i="53"/>
  <c r="E187" i="53"/>
  <c r="E186" i="53"/>
  <c r="E185" i="53"/>
  <c r="C185" i="53"/>
  <c r="C186" i="53" s="1"/>
  <c r="C187" i="53" s="1"/>
  <c r="C188" i="53" s="1"/>
  <c r="C189" i="53" s="1"/>
  <c r="C190" i="53" s="1"/>
  <c r="C191" i="53" s="1"/>
  <c r="C192" i="53" s="1"/>
  <c r="E184" i="53"/>
  <c r="C184" i="53"/>
  <c r="E182" i="53"/>
  <c r="E181" i="53"/>
  <c r="E180" i="53"/>
  <c r="E179" i="53"/>
  <c r="E178" i="53"/>
  <c r="E177" i="53"/>
  <c r="E176" i="53"/>
  <c r="E175" i="53"/>
  <c r="E174" i="53"/>
  <c r="E173" i="53"/>
  <c r="E172" i="53"/>
  <c r="E171" i="53"/>
  <c r="E170" i="53"/>
  <c r="E168" i="53"/>
  <c r="E167" i="53"/>
  <c r="E166" i="53"/>
  <c r="E165" i="53"/>
  <c r="E164" i="53"/>
  <c r="E163" i="53"/>
  <c r="C163" i="53"/>
  <c r="C164" i="53" s="1"/>
  <c r="C165" i="53" s="1"/>
  <c r="C166" i="53" s="1"/>
  <c r="C167" i="53" s="1"/>
  <c r="C168" i="53" s="1"/>
  <c r="C170" i="53" s="1"/>
  <c r="C171" i="53" s="1"/>
  <c r="C172" i="53" s="1"/>
  <c r="C173" i="53" s="1"/>
  <c r="C174" i="53" s="1"/>
  <c r="C175" i="53" s="1"/>
  <c r="C176" i="53" s="1"/>
  <c r="C177" i="53" s="1"/>
  <c r="C178" i="53" s="1"/>
  <c r="C179" i="53" s="1"/>
  <c r="C180" i="53" s="1"/>
  <c r="C181" i="53" s="1"/>
  <c r="C182" i="53" s="1"/>
  <c r="B163" i="53"/>
  <c r="B164" i="53" s="1"/>
  <c r="B165" i="53" s="1"/>
  <c r="B166" i="53" s="1"/>
  <c r="B167" i="53" s="1"/>
  <c r="B168" i="53" s="1"/>
  <c r="B170" i="53" s="1"/>
  <c r="B171" i="53" s="1"/>
  <c r="B172" i="53" s="1"/>
  <c r="B173" i="53" s="1"/>
  <c r="B174" i="53" s="1"/>
  <c r="B175" i="53" s="1"/>
  <c r="B176" i="53" s="1"/>
  <c r="B177" i="53" s="1"/>
  <c r="B178" i="53" s="1"/>
  <c r="B179" i="53" s="1"/>
  <c r="B180" i="53" s="1"/>
  <c r="B181" i="53" s="1"/>
  <c r="B182" i="53" s="1"/>
  <c r="B184" i="53" s="1"/>
  <c r="B185" i="53" s="1"/>
  <c r="B186" i="53" s="1"/>
  <c r="B187" i="53" s="1"/>
  <c r="B188" i="53" s="1"/>
  <c r="B189" i="53" s="1"/>
  <c r="B190" i="53" s="1"/>
  <c r="B191" i="53" s="1"/>
  <c r="B192" i="53" s="1"/>
  <c r="E162" i="53"/>
  <c r="E155" i="53"/>
  <c r="E154" i="53"/>
  <c r="E153" i="53"/>
  <c r="E152" i="53"/>
  <c r="E151" i="53"/>
  <c r="E150" i="53"/>
  <c r="E149" i="53"/>
  <c r="E148" i="53"/>
  <c r="E147" i="53"/>
  <c r="C147" i="53"/>
  <c r="C148" i="53" s="1"/>
  <c r="C149" i="53" s="1"/>
  <c r="C150" i="53" s="1"/>
  <c r="C151" i="53" s="1"/>
  <c r="C152" i="53" s="1"/>
  <c r="C153" i="53" s="1"/>
  <c r="C154" i="53" s="1"/>
  <c r="C155" i="53" s="1"/>
  <c r="E145" i="53"/>
  <c r="E144" i="53"/>
  <c r="E143" i="53"/>
  <c r="E142" i="53"/>
  <c r="E141" i="53"/>
  <c r="E140" i="53"/>
  <c r="E139" i="53"/>
  <c r="E138" i="53"/>
  <c r="E137" i="53"/>
  <c r="E136" i="53"/>
  <c r="E135" i="53"/>
  <c r="E134" i="53"/>
  <c r="E133" i="53"/>
  <c r="E131" i="53"/>
  <c r="E130" i="53"/>
  <c r="E129" i="53"/>
  <c r="E128" i="53"/>
  <c r="E127" i="53"/>
  <c r="E126" i="53"/>
  <c r="C126" i="53"/>
  <c r="C127" i="53" s="1"/>
  <c r="C128" i="53" s="1"/>
  <c r="C129" i="53" s="1"/>
  <c r="C130" i="53" s="1"/>
  <c r="C131" i="53" s="1"/>
  <c r="C133" i="53" s="1"/>
  <c r="C134" i="53" s="1"/>
  <c r="C135" i="53" s="1"/>
  <c r="C136" i="53" s="1"/>
  <c r="C137" i="53" s="1"/>
  <c r="C138" i="53" s="1"/>
  <c r="C139" i="53" s="1"/>
  <c r="C140" i="53" s="1"/>
  <c r="C141" i="53" s="1"/>
  <c r="C142" i="53" s="1"/>
  <c r="C143" i="53" s="1"/>
  <c r="C144" i="53" s="1"/>
  <c r="C145" i="53" s="1"/>
  <c r="B126" i="53"/>
  <c r="B127" i="53" s="1"/>
  <c r="B128" i="53" s="1"/>
  <c r="B129" i="53" s="1"/>
  <c r="B130" i="53" s="1"/>
  <c r="B131" i="53" s="1"/>
  <c r="B133" i="53" s="1"/>
  <c r="B134" i="53" s="1"/>
  <c r="B135" i="53" s="1"/>
  <c r="B136" i="53" s="1"/>
  <c r="B137" i="53" s="1"/>
  <c r="B138" i="53" s="1"/>
  <c r="B139" i="53" s="1"/>
  <c r="B140" i="53" s="1"/>
  <c r="B141" i="53" s="1"/>
  <c r="B142" i="53" s="1"/>
  <c r="B143" i="53" s="1"/>
  <c r="B144" i="53" s="1"/>
  <c r="B145" i="53" s="1"/>
  <c r="B147" i="53" s="1"/>
  <c r="B148" i="53" s="1"/>
  <c r="B149" i="53" s="1"/>
  <c r="B150" i="53" s="1"/>
  <c r="B151" i="53" s="1"/>
  <c r="B152" i="53" s="1"/>
  <c r="B153" i="53" s="1"/>
  <c r="B154" i="53" s="1"/>
  <c r="B155" i="53" s="1"/>
  <c r="E125" i="53"/>
  <c r="E118" i="53"/>
  <c r="E117" i="53"/>
  <c r="E116" i="53"/>
  <c r="E115" i="53"/>
  <c r="E114" i="53"/>
  <c r="E113" i="53"/>
  <c r="E112" i="53"/>
  <c r="E111" i="53"/>
  <c r="E110" i="53"/>
  <c r="C110" i="53"/>
  <c r="C111" i="53" s="1"/>
  <c r="C112" i="53" s="1"/>
  <c r="C113" i="53" s="1"/>
  <c r="C114" i="53" s="1"/>
  <c r="C115" i="53" s="1"/>
  <c r="C116" i="53" s="1"/>
  <c r="C117" i="53" s="1"/>
  <c r="C118" i="53" s="1"/>
  <c r="E108" i="53"/>
  <c r="E107" i="53"/>
  <c r="E106" i="53"/>
  <c r="E105" i="53"/>
  <c r="E104" i="53"/>
  <c r="E103" i="53"/>
  <c r="E102" i="53"/>
  <c r="E101" i="53"/>
  <c r="E100" i="53"/>
  <c r="E99" i="53"/>
  <c r="E98" i="53"/>
  <c r="E97" i="53"/>
  <c r="E96" i="53"/>
  <c r="E94" i="53"/>
  <c r="E93" i="53"/>
  <c r="E92" i="53"/>
  <c r="E91" i="53"/>
  <c r="E90" i="53"/>
  <c r="E89" i="53"/>
  <c r="C89" i="53"/>
  <c r="C90" i="53" s="1"/>
  <c r="C91" i="53" s="1"/>
  <c r="C92" i="53" s="1"/>
  <c r="C93" i="53" s="1"/>
  <c r="C94" i="53" s="1"/>
  <c r="C96" i="53" s="1"/>
  <c r="C97" i="53" s="1"/>
  <c r="C98" i="53" s="1"/>
  <c r="C99" i="53" s="1"/>
  <c r="C100" i="53" s="1"/>
  <c r="C101" i="53" s="1"/>
  <c r="C102" i="53" s="1"/>
  <c r="C103" i="53" s="1"/>
  <c r="C104" i="53" s="1"/>
  <c r="C105" i="53" s="1"/>
  <c r="C106" i="53" s="1"/>
  <c r="C107" i="53" s="1"/>
  <c r="C108" i="53" s="1"/>
  <c r="B89" i="53"/>
  <c r="B90" i="53" s="1"/>
  <c r="B91" i="53" s="1"/>
  <c r="B92" i="53" s="1"/>
  <c r="B93" i="53" s="1"/>
  <c r="B94" i="53" s="1"/>
  <c r="B96" i="53" s="1"/>
  <c r="B97" i="53" s="1"/>
  <c r="B98" i="53" s="1"/>
  <c r="B99" i="53" s="1"/>
  <c r="B100" i="53" s="1"/>
  <c r="B101" i="53" s="1"/>
  <c r="B102" i="53" s="1"/>
  <c r="B103" i="53" s="1"/>
  <c r="B104" i="53" s="1"/>
  <c r="B105" i="53" s="1"/>
  <c r="B106" i="53" s="1"/>
  <c r="B107" i="53" s="1"/>
  <c r="B108" i="53" s="1"/>
  <c r="B110" i="53" s="1"/>
  <c r="B111" i="53" s="1"/>
  <c r="B112" i="53" s="1"/>
  <c r="B113" i="53" s="1"/>
  <c r="B114" i="53" s="1"/>
  <c r="B115" i="53" s="1"/>
  <c r="B116" i="53" s="1"/>
  <c r="B117" i="53" s="1"/>
  <c r="B118" i="53" s="1"/>
  <c r="E88" i="53"/>
  <c r="A88" i="53"/>
  <c r="C73" i="53"/>
  <c r="C74" i="53" s="1"/>
  <c r="C75" i="53" s="1"/>
  <c r="C76" i="53" s="1"/>
  <c r="C77" i="53" s="1"/>
  <c r="C78" i="53" s="1"/>
  <c r="C79" i="53" s="1"/>
  <c r="C80" i="53" s="1"/>
  <c r="C81" i="53" s="1"/>
  <c r="C52" i="53"/>
  <c r="C53" i="53" s="1"/>
  <c r="C54" i="53" s="1"/>
  <c r="C55" i="53" s="1"/>
  <c r="C56" i="53" s="1"/>
  <c r="C57" i="53" s="1"/>
  <c r="C59" i="53" s="1"/>
  <c r="C60" i="53" s="1"/>
  <c r="C61" i="53" s="1"/>
  <c r="C62" i="53" s="1"/>
  <c r="C63" i="53" s="1"/>
  <c r="C64" i="53" s="1"/>
  <c r="C65" i="53" s="1"/>
  <c r="C66" i="53" s="1"/>
  <c r="C67" i="53" s="1"/>
  <c r="C68" i="53" s="1"/>
  <c r="C69" i="53" s="1"/>
  <c r="C70" i="53" s="1"/>
  <c r="C71" i="53" s="1"/>
  <c r="B52" i="53"/>
  <c r="B53" i="53" s="1"/>
  <c r="B54" i="53" s="1"/>
  <c r="B55" i="53" s="1"/>
  <c r="B56" i="53" s="1"/>
  <c r="B57" i="53" s="1"/>
  <c r="B59" i="53" s="1"/>
  <c r="B60" i="53" s="1"/>
  <c r="B61" i="53" s="1"/>
  <c r="B62" i="53" s="1"/>
  <c r="B63" i="53" s="1"/>
  <c r="B64" i="53" s="1"/>
  <c r="B65" i="53" s="1"/>
  <c r="B66" i="53" s="1"/>
  <c r="B67" i="53" s="1"/>
  <c r="B68" i="53" s="1"/>
  <c r="B69" i="53" s="1"/>
  <c r="B70" i="53" s="1"/>
  <c r="B71" i="53" s="1"/>
  <c r="B73" i="53" s="1"/>
  <c r="B74" i="53" s="1"/>
  <c r="B75" i="53" s="1"/>
  <c r="B76" i="53" s="1"/>
  <c r="B77" i="53" s="1"/>
  <c r="B78" i="53" s="1"/>
  <c r="B79" i="53" s="1"/>
  <c r="B80" i="53" s="1"/>
  <c r="B81" i="53" s="1"/>
  <c r="C36" i="53"/>
  <c r="C37" i="53" s="1"/>
  <c r="C38" i="53" s="1"/>
  <c r="C39" i="53" s="1"/>
  <c r="C40" i="53" s="1"/>
  <c r="C41" i="53" s="1"/>
  <c r="C42" i="53" s="1"/>
  <c r="C43" i="53" s="1"/>
  <c r="C44" i="53" s="1"/>
  <c r="C15" i="53"/>
  <c r="C16" i="53" s="1"/>
  <c r="C17" i="53" s="1"/>
  <c r="C18" i="53" s="1"/>
  <c r="C19" i="53" s="1"/>
  <c r="C20" i="53" s="1"/>
  <c r="C22" i="53" s="1"/>
  <c r="C23" i="53" s="1"/>
  <c r="C24" i="53" s="1"/>
  <c r="C25" i="53" s="1"/>
  <c r="C26" i="53" s="1"/>
  <c r="C27" i="53" s="1"/>
  <c r="C28" i="53" s="1"/>
  <c r="C29" i="53" s="1"/>
  <c r="C30" i="53" s="1"/>
  <c r="C31" i="53" s="1"/>
  <c r="C32" i="53" s="1"/>
  <c r="C33" i="53" s="1"/>
  <c r="C34" i="53" s="1"/>
  <c r="B15" i="53"/>
  <c r="B16" i="53" s="1"/>
  <c r="B17" i="53" s="1"/>
  <c r="B18" i="53" s="1"/>
  <c r="B19" i="53" s="1"/>
  <c r="B20" i="53" s="1"/>
  <c r="B22" i="53" s="1"/>
  <c r="B23" i="53" s="1"/>
  <c r="B24" i="53" s="1"/>
  <c r="B25" i="53" s="1"/>
  <c r="B26" i="53" s="1"/>
  <c r="B27" i="53" s="1"/>
  <c r="B28" i="53" s="1"/>
  <c r="B29" i="53" s="1"/>
  <c r="B30" i="53" s="1"/>
  <c r="B31" i="53" s="1"/>
  <c r="B32" i="53" s="1"/>
  <c r="B33" i="53" s="1"/>
  <c r="B34" i="53" s="1"/>
  <c r="B36" i="53" s="1"/>
  <c r="B37" i="53" s="1"/>
  <c r="B38" i="53" s="1"/>
  <c r="B39" i="53" s="1"/>
  <c r="B40" i="53" s="1"/>
  <c r="B41" i="53" s="1"/>
  <c r="B42" i="53" s="1"/>
  <c r="B43" i="53" s="1"/>
  <c r="B44" i="53" s="1"/>
  <c r="Y1" i="53"/>
  <c r="AA1" i="53" s="1"/>
  <c r="X1" i="53"/>
  <c r="W1" i="53"/>
  <c r="V1" i="53"/>
  <c r="U1" i="53"/>
  <c r="T1" i="53"/>
  <c r="S1" i="53"/>
  <c r="R1" i="53"/>
  <c r="Q1" i="53"/>
  <c r="P1" i="53"/>
  <c r="O1" i="53"/>
  <c r="N1" i="53"/>
  <c r="L1" i="53"/>
  <c r="J1" i="53"/>
  <c r="I1" i="53"/>
  <c r="H1" i="53"/>
  <c r="A125" i="53" l="1"/>
  <c r="A89" i="53"/>
  <c r="A162" i="53"/>
  <c r="A126" i="53"/>
  <c r="A127" i="53" l="1"/>
  <c r="A90" i="53"/>
  <c r="A199" i="53"/>
  <c r="A163" i="53"/>
  <c r="A91" i="53" l="1"/>
  <c r="A164" i="53"/>
  <c r="A128" i="53"/>
  <c r="A236" i="53"/>
  <c r="A200" i="53"/>
  <c r="A92" i="53" l="1"/>
  <c r="A201" i="53"/>
  <c r="A129" i="53"/>
  <c r="A165" i="53"/>
  <c r="A273" i="53"/>
  <c r="A237" i="53"/>
  <c r="A93" i="53" l="1"/>
  <c r="A130" i="53"/>
  <c r="A238" i="53"/>
  <c r="A202" i="53"/>
  <c r="A166" i="53"/>
  <c r="A310" i="53"/>
  <c r="A274" i="53"/>
  <c r="A239" i="53" l="1"/>
  <c r="A94" i="53"/>
  <c r="A96" i="53" s="1"/>
  <c r="A167" i="53"/>
  <c r="A131" i="53"/>
  <c r="A133" i="53" s="1"/>
  <c r="A203" i="53"/>
  <c r="A275" i="53"/>
  <c r="A311" i="53"/>
  <c r="A347" i="53"/>
  <c r="A276" i="53" l="1"/>
  <c r="A97" i="53"/>
  <c r="A204" i="53"/>
  <c r="A168" i="53"/>
  <c r="A170" i="53" s="1"/>
  <c r="A240" i="53"/>
  <c r="A312" i="53"/>
  <c r="A134" i="53"/>
  <c r="A348" i="53"/>
  <c r="A384" i="53"/>
  <c r="A171" i="53" l="1"/>
  <c r="A313" i="53"/>
  <c r="A349" i="53"/>
  <c r="A241" i="53"/>
  <c r="A98" i="53"/>
  <c r="A205" i="53"/>
  <c r="A207" i="53" s="1"/>
  <c r="A277" i="53"/>
  <c r="A135" i="53"/>
  <c r="A385" i="53"/>
  <c r="A421" i="53"/>
  <c r="A208" i="53" l="1"/>
  <c r="A314" i="53"/>
  <c r="A136" i="53"/>
  <c r="A99" i="53"/>
  <c r="A350" i="53"/>
  <c r="A278" i="53"/>
  <c r="A386" i="53"/>
  <c r="A242" i="53"/>
  <c r="A244" i="53" s="1"/>
  <c r="A172" i="53"/>
  <c r="A458" i="53"/>
  <c r="A422" i="53"/>
  <c r="A315" i="53" l="1"/>
  <c r="A423" i="53"/>
  <c r="A459" i="53"/>
  <c r="A100" i="53"/>
  <c r="A245" i="53"/>
  <c r="A351" i="53"/>
  <c r="A387" i="53"/>
  <c r="A209" i="53"/>
  <c r="A279" i="53"/>
  <c r="A281" i="53" s="1"/>
  <c r="A173" i="53"/>
  <c r="A137" i="53"/>
  <c r="A388" i="53" l="1"/>
  <c r="A174" i="53"/>
  <c r="A460" i="53"/>
  <c r="A424" i="53"/>
  <c r="A210" i="53"/>
  <c r="A101" i="53"/>
  <c r="A352" i="53"/>
  <c r="A282" i="53"/>
  <c r="A246" i="53"/>
  <c r="A316" i="53"/>
  <c r="A318" i="53" s="1"/>
  <c r="A138" i="53"/>
  <c r="A461" i="53" l="1"/>
  <c r="A283" i="53"/>
  <c r="A211" i="53"/>
  <c r="A353" i="53"/>
  <c r="A355" i="53" s="1"/>
  <c r="A319" i="53"/>
  <c r="A425" i="53"/>
  <c r="A389" i="53"/>
  <c r="A247" i="53"/>
  <c r="A175" i="53"/>
  <c r="A102" i="53"/>
  <c r="A139" i="53"/>
  <c r="A356" i="53" l="1"/>
  <c r="A103" i="53"/>
  <c r="A212" i="53"/>
  <c r="A284" i="53"/>
  <c r="A320" i="53"/>
  <c r="A248" i="53"/>
  <c r="A462" i="53"/>
  <c r="A140" i="53"/>
  <c r="A390" i="53"/>
  <c r="A392" i="53" s="1"/>
  <c r="A426" i="53"/>
  <c r="A176" i="53"/>
  <c r="A427" i="53" l="1"/>
  <c r="A429" i="53" s="1"/>
  <c r="A249" i="53"/>
  <c r="A393" i="53"/>
  <c r="A177" i="53"/>
  <c r="A321" i="53"/>
  <c r="A357" i="53"/>
  <c r="A141" i="53"/>
  <c r="A285" i="53"/>
  <c r="A213" i="53"/>
  <c r="A463" i="53"/>
  <c r="A104" i="53"/>
  <c r="A178" i="53" l="1"/>
  <c r="A142" i="53"/>
  <c r="A394" i="53"/>
  <c r="A214" i="53"/>
  <c r="A105" i="53"/>
  <c r="A430" i="53"/>
  <c r="A464" i="53"/>
  <c r="A466" i="53" s="1"/>
  <c r="A358" i="53"/>
  <c r="A250" i="53"/>
  <c r="A322" i="53"/>
  <c r="A286" i="53"/>
  <c r="A359" i="53" l="1"/>
  <c r="A215" i="53"/>
  <c r="A287" i="53"/>
  <c r="A467" i="53"/>
  <c r="A395" i="53"/>
  <c r="A323" i="53"/>
  <c r="A431" i="53"/>
  <c r="A143" i="53"/>
  <c r="A251" i="53"/>
  <c r="A106" i="53"/>
  <c r="A179" i="53"/>
  <c r="A288" i="53" l="1"/>
  <c r="A107" i="53"/>
  <c r="A324" i="53"/>
  <c r="A216" i="53"/>
  <c r="A252" i="53"/>
  <c r="A396" i="53"/>
  <c r="A360" i="53"/>
  <c r="A144" i="53"/>
  <c r="A468" i="53"/>
  <c r="A180" i="53"/>
  <c r="A432" i="53"/>
  <c r="A397" i="53" l="1"/>
  <c r="A108" i="53"/>
  <c r="A110" i="53" s="1"/>
  <c r="A469" i="53"/>
  <c r="A253" i="53"/>
  <c r="A145" i="53"/>
  <c r="A147" i="53" s="1"/>
  <c r="A289" i="53"/>
  <c r="A433" i="53"/>
  <c r="A217" i="53"/>
  <c r="A361" i="53"/>
  <c r="A181" i="53"/>
  <c r="A325" i="53"/>
  <c r="A218" i="53" l="1"/>
  <c r="A254" i="53"/>
  <c r="A326" i="53"/>
  <c r="A434" i="53"/>
  <c r="A182" i="53"/>
  <c r="A184" i="53" s="1"/>
  <c r="A470" i="53"/>
  <c r="A290" i="53"/>
  <c r="A362" i="53"/>
  <c r="A111" i="53"/>
  <c r="A148" i="53"/>
  <c r="A398" i="53"/>
  <c r="A219" i="53" l="1"/>
  <c r="A221" i="53" s="1"/>
  <c r="A363" i="53"/>
  <c r="A435" i="53"/>
  <c r="A399" i="53"/>
  <c r="A291" i="53"/>
  <c r="A327" i="53"/>
  <c r="A149" i="53"/>
  <c r="A471" i="53"/>
  <c r="A255" i="53"/>
  <c r="A112" i="53"/>
  <c r="A185" i="53"/>
  <c r="A328" i="53" l="1"/>
  <c r="A186" i="53"/>
  <c r="A472" i="53"/>
  <c r="A400" i="53"/>
  <c r="A150" i="53"/>
  <c r="A113" i="53"/>
  <c r="A364" i="53"/>
  <c r="A256" i="53"/>
  <c r="A258" i="53" s="1"/>
  <c r="A436" i="53"/>
  <c r="A292" i="53"/>
  <c r="A222" i="53"/>
  <c r="A293" i="53" l="1"/>
  <c r="A295" i="53" s="1"/>
  <c r="A473" i="53"/>
  <c r="A114" i="53"/>
  <c r="A437" i="53"/>
  <c r="A151" i="53"/>
  <c r="A223" i="53"/>
  <c r="A259" i="53"/>
  <c r="A329" i="53"/>
  <c r="A401" i="53"/>
  <c r="A187" i="53"/>
  <c r="A365" i="53"/>
  <c r="A115" i="53" l="1"/>
  <c r="A402" i="53"/>
  <c r="A152" i="53"/>
  <c r="A296" i="53"/>
  <c r="A330" i="53"/>
  <c r="A332" i="53" s="1"/>
  <c r="A260" i="53"/>
  <c r="A438" i="53"/>
  <c r="A366" i="53"/>
  <c r="A224" i="53"/>
  <c r="A188" i="53"/>
  <c r="A474" i="53"/>
  <c r="A261" i="53" l="1"/>
  <c r="A153" i="53"/>
  <c r="A154" i="53" s="1"/>
  <c r="A225" i="53"/>
  <c r="A403" i="53"/>
  <c r="A333" i="53"/>
  <c r="A116" i="53"/>
  <c r="A117" i="53" s="1"/>
  <c r="A297" i="53"/>
  <c r="A367" i="53"/>
  <c r="A369" i="53" s="1"/>
  <c r="A475" i="53"/>
  <c r="A189" i="53"/>
  <c r="A439" i="53"/>
  <c r="A440" i="53" l="1"/>
  <c r="A404" i="53"/>
  <c r="A406" i="53" s="1"/>
  <c r="A190" i="53"/>
  <c r="A191" i="53" s="1"/>
  <c r="A226" i="53"/>
  <c r="A118" i="53"/>
  <c r="A476" i="53"/>
  <c r="A334" i="53"/>
  <c r="A155" i="53"/>
  <c r="A262" i="53"/>
  <c r="A370" i="53"/>
  <c r="A298" i="53"/>
  <c r="A441" i="53" l="1"/>
  <c r="A443" i="53" s="1"/>
  <c r="A299" i="53"/>
  <c r="A227" i="53"/>
  <c r="A228" i="53" s="1"/>
  <c r="A335" i="53"/>
  <c r="A371" i="53"/>
  <c r="A192" i="53"/>
  <c r="A263" i="53"/>
  <c r="A477" i="53"/>
  <c r="A407" i="53"/>
  <c r="A229" i="53" l="1"/>
  <c r="A408" i="53"/>
  <c r="A300" i="53"/>
  <c r="A372" i="53"/>
  <c r="A478" i="53"/>
  <c r="A480" i="53" s="1"/>
  <c r="A264" i="53"/>
  <c r="A265" i="53" s="1"/>
  <c r="A336" i="53"/>
  <c r="A444" i="53"/>
  <c r="A445" i="53" l="1"/>
  <c r="A337" i="53"/>
  <c r="A373" i="53"/>
  <c r="A266" i="53"/>
  <c r="A301" i="53"/>
  <c r="A302" i="53" s="1"/>
  <c r="A409" i="53"/>
  <c r="A481" i="53"/>
  <c r="A482" i="53" l="1"/>
  <c r="A446" i="53"/>
  <c r="A410" i="53"/>
  <c r="A374" i="53"/>
  <c r="A338" i="53"/>
  <c r="A339" i="53" s="1"/>
  <c r="A303" i="53"/>
  <c r="A483" i="53" l="1"/>
  <c r="A375" i="53"/>
  <c r="A376" i="53" s="1"/>
  <c r="A411" i="53"/>
  <c r="A340" i="53"/>
  <c r="A447" i="53"/>
  <c r="A448" i="53" l="1"/>
  <c r="A377" i="53"/>
  <c r="A484" i="53"/>
  <c r="A412" i="53"/>
  <c r="A413" i="53" s="1"/>
  <c r="X2" i="53"/>
  <c r="T2" i="53"/>
  <c r="Q2" i="53"/>
  <c r="O2" i="53"/>
  <c r="J2" i="53"/>
  <c r="Y2" i="53"/>
  <c r="W2" i="53"/>
  <c r="V2" i="53"/>
  <c r="U2" i="53"/>
  <c r="R2" i="53"/>
  <c r="N2" i="53"/>
  <c r="L2" i="53"/>
  <c r="I2" i="53"/>
  <c r="H2" i="53"/>
  <c r="A449" i="53" l="1"/>
  <c r="A450" i="53" s="1"/>
  <c r="A414" i="53"/>
  <c r="A485" i="53"/>
  <c r="P2" i="53"/>
  <c r="A451" i="53" l="1"/>
  <c r="A486" i="53"/>
  <c r="A487" i="53" s="1"/>
  <c r="S2" i="53"/>
  <c r="P132" i="1"/>
  <c r="N132" i="1"/>
  <c r="L132" i="1"/>
  <c r="J132" i="1"/>
  <c r="H132" i="1"/>
  <c r="F132" i="1"/>
  <c r="J62" i="28"/>
  <c r="I62" i="28"/>
  <c r="J60" i="28"/>
  <c r="I60" i="28"/>
  <c r="K60" i="28" s="1"/>
  <c r="J55" i="28"/>
  <c r="K55" i="28" s="1"/>
  <c r="G38" i="28" s="1"/>
  <c r="I55" i="28"/>
  <c r="J49" i="28"/>
  <c r="I49" i="28"/>
  <c r="K63" i="28"/>
  <c r="K61" i="28"/>
  <c r="K59" i="28"/>
  <c r="G42" i="28" s="1"/>
  <c r="K58" i="28"/>
  <c r="G41" i="28" s="1"/>
  <c r="K57" i="28"/>
  <c r="G40" i="28" s="1"/>
  <c r="K56" i="28"/>
  <c r="G39" i="28" s="1"/>
  <c r="K54" i="28"/>
  <c r="K53" i="28"/>
  <c r="G35" i="28" s="1"/>
  <c r="K52" i="28"/>
  <c r="K51" i="28"/>
  <c r="K50" i="28"/>
  <c r="K48" i="28"/>
  <c r="G33" i="28" s="1"/>
  <c r="H63" i="28"/>
  <c r="G62" i="28"/>
  <c r="F62" i="28"/>
  <c r="G60" i="28"/>
  <c r="H60" i="28" s="1"/>
  <c r="F60" i="28"/>
  <c r="H59" i="28"/>
  <c r="F42" i="28" s="1"/>
  <c r="H54" i="28"/>
  <c r="H61" i="28"/>
  <c r="G55" i="28"/>
  <c r="F55" i="28"/>
  <c r="G49" i="28"/>
  <c r="F49" i="28"/>
  <c r="H50" i="28"/>
  <c r="H51" i="28"/>
  <c r="H52" i="28"/>
  <c r="H53" i="28"/>
  <c r="F35" i="28" s="1"/>
  <c r="H56" i="28"/>
  <c r="F39" i="28" s="1"/>
  <c r="H57" i="28"/>
  <c r="F40" i="28" s="1"/>
  <c r="H58" i="28"/>
  <c r="F41" i="28" s="1"/>
  <c r="H48" i="28"/>
  <c r="F33" i="28" s="1"/>
  <c r="K49" i="28"/>
  <c r="G34" i="28" s="1"/>
  <c r="H55" i="28"/>
  <c r="F38" i="28" s="1"/>
  <c r="H49" i="28"/>
  <c r="F34" i="28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2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F20" i="1"/>
  <c r="H20" i="1"/>
  <c r="L20" i="1"/>
  <c r="N20" i="1"/>
  <c r="P20" i="1"/>
  <c r="F21" i="1"/>
  <c r="H21" i="1"/>
  <c r="E21" i="1" s="1"/>
  <c r="L21" i="1"/>
  <c r="N21" i="1"/>
  <c r="P21" i="1"/>
  <c r="F16" i="1"/>
  <c r="H16" i="1"/>
  <c r="L16" i="1"/>
  <c r="N16" i="1"/>
  <c r="P16" i="1"/>
  <c r="F17" i="1"/>
  <c r="H17" i="1"/>
  <c r="L17" i="1"/>
  <c r="N17" i="1"/>
  <c r="E17" i="1" s="1"/>
  <c r="P17" i="1"/>
  <c r="F18" i="1"/>
  <c r="H18" i="1"/>
  <c r="E18" i="1" s="1"/>
  <c r="L18" i="1"/>
  <c r="N18" i="1"/>
  <c r="P18" i="1"/>
  <c r="F19" i="1"/>
  <c r="H19" i="1"/>
  <c r="L19" i="1"/>
  <c r="N19" i="1"/>
  <c r="P19" i="1"/>
  <c r="H15" i="1"/>
  <c r="F13" i="1"/>
  <c r="F14" i="1"/>
  <c r="F15" i="1"/>
  <c r="N9" i="1"/>
  <c r="N10" i="1"/>
  <c r="N11" i="1"/>
  <c r="N12" i="1"/>
  <c r="N13" i="1"/>
  <c r="E13" i="1" s="1"/>
  <c r="N14" i="1"/>
  <c r="N15" i="1"/>
  <c r="L9" i="1"/>
  <c r="L10" i="1"/>
  <c r="L11" i="1"/>
  <c r="L12" i="1"/>
  <c r="L13" i="1"/>
  <c r="L14" i="1"/>
  <c r="L15" i="1"/>
  <c r="H9" i="1"/>
  <c r="H10" i="1"/>
  <c r="H11" i="1"/>
  <c r="H12" i="1"/>
  <c r="H13" i="1"/>
  <c r="H14" i="1"/>
  <c r="F9" i="1"/>
  <c r="E9" i="1" s="1"/>
  <c r="F10" i="1"/>
  <c r="F11" i="1"/>
  <c r="F12" i="1"/>
  <c r="P9" i="1"/>
  <c r="P10" i="1"/>
  <c r="P11" i="1"/>
  <c r="P12" i="1"/>
  <c r="P13" i="1"/>
  <c r="P14" i="1"/>
  <c r="P15" i="1"/>
  <c r="E10" i="1"/>
  <c r="J22" i="1"/>
  <c r="J30" i="1"/>
  <c r="J39" i="1"/>
  <c r="J40" i="1"/>
  <c r="F64" i="1"/>
  <c r="H64" i="1"/>
  <c r="L64" i="1"/>
  <c r="N64" i="1"/>
  <c r="E64" i="1" s="1"/>
  <c r="P64" i="1"/>
  <c r="Q64" i="1"/>
  <c r="F65" i="1"/>
  <c r="H65" i="1"/>
  <c r="L65" i="1"/>
  <c r="N65" i="1"/>
  <c r="P65" i="1"/>
  <c r="Q65" i="1"/>
  <c r="F66" i="1"/>
  <c r="H66" i="1"/>
  <c r="L66" i="1"/>
  <c r="N66" i="1"/>
  <c r="E66" i="1" s="1"/>
  <c r="P66" i="1"/>
  <c r="Q66" i="1"/>
  <c r="F67" i="1"/>
  <c r="H67" i="1"/>
  <c r="L67" i="1"/>
  <c r="N67" i="1"/>
  <c r="P67" i="1"/>
  <c r="Q67" i="1"/>
  <c r="F68" i="1"/>
  <c r="H68" i="1"/>
  <c r="L68" i="1"/>
  <c r="N68" i="1"/>
  <c r="P68" i="1"/>
  <c r="Q68" i="1"/>
  <c r="F69" i="1"/>
  <c r="H69" i="1"/>
  <c r="L69" i="1"/>
  <c r="N69" i="1"/>
  <c r="P69" i="1"/>
  <c r="Q69" i="1"/>
  <c r="F70" i="1"/>
  <c r="H70" i="1"/>
  <c r="L70" i="1"/>
  <c r="N70" i="1"/>
  <c r="E70" i="1" s="1"/>
  <c r="P70" i="1"/>
  <c r="Q70" i="1"/>
  <c r="F71" i="1"/>
  <c r="H71" i="1"/>
  <c r="L71" i="1"/>
  <c r="N71" i="1"/>
  <c r="P71" i="1"/>
  <c r="Q71" i="1"/>
  <c r="F72" i="1"/>
  <c r="H72" i="1"/>
  <c r="L72" i="1"/>
  <c r="N72" i="1"/>
  <c r="E72" i="1" s="1"/>
  <c r="P72" i="1"/>
  <c r="Q72" i="1"/>
  <c r="F73" i="1"/>
  <c r="H73" i="1"/>
  <c r="L73" i="1"/>
  <c r="N73" i="1"/>
  <c r="P73" i="1"/>
  <c r="Q73" i="1"/>
  <c r="F74" i="1"/>
  <c r="H74" i="1"/>
  <c r="L74" i="1"/>
  <c r="N74" i="1"/>
  <c r="E74" i="1" s="1"/>
  <c r="P74" i="1"/>
  <c r="Q74" i="1"/>
  <c r="F75" i="1"/>
  <c r="H75" i="1"/>
  <c r="L75" i="1"/>
  <c r="N75" i="1"/>
  <c r="P75" i="1"/>
  <c r="Q75" i="1"/>
  <c r="F76" i="1"/>
  <c r="H76" i="1"/>
  <c r="L76" i="1"/>
  <c r="N76" i="1"/>
  <c r="E76" i="1" s="1"/>
  <c r="P76" i="1"/>
  <c r="Q76" i="1"/>
  <c r="F77" i="1"/>
  <c r="H77" i="1"/>
  <c r="L77" i="1"/>
  <c r="N77" i="1"/>
  <c r="P77" i="1"/>
  <c r="Q77" i="1"/>
  <c r="F78" i="1"/>
  <c r="H78" i="1"/>
  <c r="L78" i="1"/>
  <c r="N78" i="1"/>
  <c r="P78" i="1"/>
  <c r="Q78" i="1"/>
  <c r="F79" i="1"/>
  <c r="H79" i="1"/>
  <c r="L79" i="1"/>
  <c r="N79" i="1"/>
  <c r="P79" i="1"/>
  <c r="Q79" i="1"/>
  <c r="F80" i="1"/>
  <c r="H80" i="1"/>
  <c r="L80" i="1"/>
  <c r="N80" i="1"/>
  <c r="P80" i="1"/>
  <c r="Q80" i="1"/>
  <c r="F81" i="1"/>
  <c r="H81" i="1"/>
  <c r="L81" i="1"/>
  <c r="N81" i="1"/>
  <c r="P81" i="1"/>
  <c r="Q81" i="1"/>
  <c r="F82" i="1"/>
  <c r="H82" i="1"/>
  <c r="L82" i="1"/>
  <c r="N82" i="1"/>
  <c r="E82" i="1" s="1"/>
  <c r="P82" i="1"/>
  <c r="Q82" i="1"/>
  <c r="F83" i="1"/>
  <c r="H83" i="1"/>
  <c r="L83" i="1"/>
  <c r="N83" i="1"/>
  <c r="P83" i="1"/>
  <c r="Q83" i="1"/>
  <c r="F84" i="1"/>
  <c r="H84" i="1"/>
  <c r="L84" i="1"/>
  <c r="N84" i="1"/>
  <c r="P84" i="1"/>
  <c r="Q84" i="1"/>
  <c r="F85" i="1"/>
  <c r="H85" i="1"/>
  <c r="L85" i="1"/>
  <c r="N85" i="1"/>
  <c r="P85" i="1"/>
  <c r="Q85" i="1"/>
  <c r="F86" i="1"/>
  <c r="H86" i="1"/>
  <c r="L86" i="1"/>
  <c r="N86" i="1"/>
  <c r="P86" i="1"/>
  <c r="Q86" i="1"/>
  <c r="F87" i="1"/>
  <c r="H87" i="1"/>
  <c r="L87" i="1"/>
  <c r="N87" i="1"/>
  <c r="P87" i="1"/>
  <c r="Q87" i="1"/>
  <c r="F88" i="1"/>
  <c r="H88" i="1"/>
  <c r="L88" i="1"/>
  <c r="N88" i="1"/>
  <c r="P88" i="1"/>
  <c r="Q88" i="1"/>
  <c r="F89" i="1"/>
  <c r="H89" i="1"/>
  <c r="L89" i="1"/>
  <c r="N89" i="1"/>
  <c r="P89" i="1"/>
  <c r="Q89" i="1"/>
  <c r="F90" i="1"/>
  <c r="H90" i="1"/>
  <c r="L90" i="1"/>
  <c r="N90" i="1"/>
  <c r="E90" i="1" s="1"/>
  <c r="P90" i="1"/>
  <c r="Q90" i="1"/>
  <c r="F91" i="1"/>
  <c r="H91" i="1"/>
  <c r="L91" i="1"/>
  <c r="N91" i="1"/>
  <c r="P91" i="1"/>
  <c r="Q91" i="1"/>
  <c r="F92" i="1"/>
  <c r="H92" i="1"/>
  <c r="L92" i="1"/>
  <c r="N92" i="1"/>
  <c r="P92" i="1"/>
  <c r="Q92" i="1"/>
  <c r="F93" i="1"/>
  <c r="H93" i="1"/>
  <c r="L93" i="1"/>
  <c r="N93" i="1"/>
  <c r="P93" i="1"/>
  <c r="Q93" i="1"/>
  <c r="F94" i="1"/>
  <c r="H94" i="1"/>
  <c r="L94" i="1"/>
  <c r="N94" i="1"/>
  <c r="E94" i="1" s="1"/>
  <c r="P94" i="1"/>
  <c r="Q94" i="1"/>
  <c r="F95" i="1"/>
  <c r="H95" i="1"/>
  <c r="L95" i="1"/>
  <c r="N95" i="1"/>
  <c r="P95" i="1"/>
  <c r="Q95" i="1"/>
  <c r="F96" i="1"/>
  <c r="H96" i="1"/>
  <c r="L96" i="1"/>
  <c r="N96" i="1"/>
  <c r="P96" i="1"/>
  <c r="Q96" i="1"/>
  <c r="F97" i="1"/>
  <c r="H97" i="1"/>
  <c r="L97" i="1"/>
  <c r="N97" i="1"/>
  <c r="P97" i="1"/>
  <c r="Q97" i="1"/>
  <c r="F98" i="1"/>
  <c r="H98" i="1"/>
  <c r="L98" i="1"/>
  <c r="N98" i="1"/>
  <c r="P98" i="1"/>
  <c r="Q98" i="1"/>
  <c r="F99" i="1"/>
  <c r="H99" i="1"/>
  <c r="L99" i="1"/>
  <c r="N99" i="1"/>
  <c r="P99" i="1"/>
  <c r="Q99" i="1"/>
  <c r="F100" i="1"/>
  <c r="H100" i="1"/>
  <c r="L100" i="1"/>
  <c r="N100" i="1"/>
  <c r="P100" i="1"/>
  <c r="Q100" i="1"/>
  <c r="F101" i="1"/>
  <c r="H101" i="1"/>
  <c r="L101" i="1"/>
  <c r="N101" i="1"/>
  <c r="P101" i="1"/>
  <c r="Q101" i="1"/>
  <c r="F102" i="1"/>
  <c r="H102" i="1"/>
  <c r="L102" i="1"/>
  <c r="N102" i="1"/>
  <c r="E102" i="1" s="1"/>
  <c r="P102" i="1"/>
  <c r="Q102" i="1"/>
  <c r="F103" i="1"/>
  <c r="H103" i="1"/>
  <c r="L103" i="1"/>
  <c r="N103" i="1"/>
  <c r="P103" i="1"/>
  <c r="Q103" i="1"/>
  <c r="F104" i="1"/>
  <c r="H104" i="1"/>
  <c r="L104" i="1"/>
  <c r="N104" i="1"/>
  <c r="P104" i="1"/>
  <c r="Q104" i="1"/>
  <c r="F105" i="1"/>
  <c r="H105" i="1"/>
  <c r="L105" i="1"/>
  <c r="N105" i="1"/>
  <c r="P105" i="1"/>
  <c r="Q105" i="1"/>
  <c r="F106" i="1"/>
  <c r="H106" i="1"/>
  <c r="L106" i="1"/>
  <c r="N106" i="1"/>
  <c r="E106" i="1" s="1"/>
  <c r="P106" i="1"/>
  <c r="Q106" i="1"/>
  <c r="F107" i="1"/>
  <c r="H107" i="1"/>
  <c r="L107" i="1"/>
  <c r="N107" i="1"/>
  <c r="P107" i="1"/>
  <c r="Q107" i="1"/>
  <c r="F108" i="1"/>
  <c r="H108" i="1"/>
  <c r="L108" i="1"/>
  <c r="N108" i="1"/>
  <c r="P108" i="1"/>
  <c r="Q108" i="1"/>
  <c r="F109" i="1"/>
  <c r="H109" i="1"/>
  <c r="L109" i="1"/>
  <c r="N109" i="1"/>
  <c r="P109" i="1"/>
  <c r="Q109" i="1"/>
  <c r="F110" i="1"/>
  <c r="H110" i="1"/>
  <c r="L110" i="1"/>
  <c r="N110" i="1"/>
  <c r="E110" i="1" s="1"/>
  <c r="P110" i="1"/>
  <c r="Q110" i="1"/>
  <c r="F111" i="1"/>
  <c r="H111" i="1"/>
  <c r="L111" i="1"/>
  <c r="N111" i="1"/>
  <c r="P111" i="1"/>
  <c r="Q111" i="1"/>
  <c r="F112" i="1"/>
  <c r="H112" i="1"/>
  <c r="L112" i="1"/>
  <c r="N112" i="1"/>
  <c r="E112" i="1" s="1"/>
  <c r="P112" i="1"/>
  <c r="Q112" i="1"/>
  <c r="F113" i="1"/>
  <c r="H113" i="1"/>
  <c r="L113" i="1"/>
  <c r="N113" i="1"/>
  <c r="P113" i="1"/>
  <c r="Q113" i="1"/>
  <c r="F114" i="1"/>
  <c r="H114" i="1"/>
  <c r="L114" i="1"/>
  <c r="N114" i="1"/>
  <c r="P114" i="1"/>
  <c r="Q114" i="1"/>
  <c r="F115" i="1"/>
  <c r="H115" i="1"/>
  <c r="L115" i="1"/>
  <c r="N115" i="1"/>
  <c r="P115" i="1"/>
  <c r="Q115" i="1"/>
  <c r="F116" i="1"/>
  <c r="H116" i="1"/>
  <c r="L116" i="1"/>
  <c r="N116" i="1"/>
  <c r="P116" i="1"/>
  <c r="Q116" i="1"/>
  <c r="F117" i="1"/>
  <c r="H117" i="1"/>
  <c r="L117" i="1"/>
  <c r="N117" i="1"/>
  <c r="P117" i="1"/>
  <c r="Q117" i="1"/>
  <c r="F118" i="1"/>
  <c r="H118" i="1"/>
  <c r="L118" i="1"/>
  <c r="N118" i="1"/>
  <c r="E118" i="1" s="1"/>
  <c r="P118" i="1"/>
  <c r="Q118" i="1"/>
  <c r="F119" i="1"/>
  <c r="H119" i="1"/>
  <c r="L119" i="1"/>
  <c r="N119" i="1"/>
  <c r="P119" i="1"/>
  <c r="Q119" i="1"/>
  <c r="F120" i="1"/>
  <c r="H120" i="1"/>
  <c r="L120" i="1"/>
  <c r="N120" i="1"/>
  <c r="E120" i="1" s="1"/>
  <c r="P120" i="1"/>
  <c r="Q120" i="1"/>
  <c r="F121" i="1"/>
  <c r="H121" i="1"/>
  <c r="L121" i="1"/>
  <c r="N121" i="1"/>
  <c r="P121" i="1"/>
  <c r="Q121" i="1"/>
  <c r="F122" i="1"/>
  <c r="H122" i="1"/>
  <c r="L122" i="1"/>
  <c r="N122" i="1"/>
  <c r="P122" i="1"/>
  <c r="Q122" i="1"/>
  <c r="F123" i="1"/>
  <c r="H123" i="1"/>
  <c r="L123" i="1"/>
  <c r="N123" i="1"/>
  <c r="P123" i="1"/>
  <c r="Q123" i="1"/>
  <c r="F124" i="1"/>
  <c r="H124" i="1"/>
  <c r="L124" i="1"/>
  <c r="N124" i="1"/>
  <c r="E124" i="1" s="1"/>
  <c r="P124" i="1"/>
  <c r="Q124" i="1"/>
  <c r="F125" i="1"/>
  <c r="H125" i="1"/>
  <c r="L125" i="1"/>
  <c r="N125" i="1"/>
  <c r="P125" i="1"/>
  <c r="Q125" i="1"/>
  <c r="F126" i="1"/>
  <c r="H126" i="1"/>
  <c r="L126" i="1"/>
  <c r="N126" i="1"/>
  <c r="P126" i="1"/>
  <c r="Q126" i="1"/>
  <c r="F127" i="1"/>
  <c r="H127" i="1"/>
  <c r="L127" i="1"/>
  <c r="N127" i="1"/>
  <c r="P127" i="1"/>
  <c r="Q127" i="1"/>
  <c r="F128" i="1"/>
  <c r="H128" i="1"/>
  <c r="L128" i="1"/>
  <c r="N128" i="1"/>
  <c r="P128" i="1"/>
  <c r="Q128" i="1"/>
  <c r="F129" i="1"/>
  <c r="H129" i="1"/>
  <c r="L129" i="1"/>
  <c r="N129" i="1"/>
  <c r="P129" i="1"/>
  <c r="Q129" i="1"/>
  <c r="F130" i="1"/>
  <c r="H130" i="1"/>
  <c r="L130" i="1"/>
  <c r="N130" i="1"/>
  <c r="E130" i="1" s="1"/>
  <c r="P130" i="1"/>
  <c r="Q130" i="1"/>
  <c r="F131" i="1"/>
  <c r="H131" i="1"/>
  <c r="L131" i="1"/>
  <c r="N131" i="1"/>
  <c r="P131" i="1"/>
  <c r="Q131" i="1"/>
  <c r="Q132" i="1"/>
  <c r="F133" i="1"/>
  <c r="H133" i="1"/>
  <c r="L133" i="1"/>
  <c r="N133" i="1"/>
  <c r="P133" i="1"/>
  <c r="Q133" i="1"/>
  <c r="F134" i="1"/>
  <c r="E134" i="1" s="1"/>
  <c r="H134" i="1"/>
  <c r="L134" i="1"/>
  <c r="N134" i="1"/>
  <c r="P134" i="1"/>
  <c r="Q134" i="1"/>
  <c r="F135" i="1"/>
  <c r="H135" i="1"/>
  <c r="L135" i="1"/>
  <c r="N135" i="1"/>
  <c r="E135" i="1" s="1"/>
  <c r="P135" i="1"/>
  <c r="Q135" i="1"/>
  <c r="F136" i="1"/>
  <c r="H136" i="1"/>
  <c r="L136" i="1"/>
  <c r="N136" i="1"/>
  <c r="P136" i="1"/>
  <c r="Q136" i="1"/>
  <c r="F137" i="1"/>
  <c r="H137" i="1"/>
  <c r="L137" i="1"/>
  <c r="N137" i="1"/>
  <c r="E137" i="1" s="1"/>
  <c r="P137" i="1"/>
  <c r="Q137" i="1"/>
  <c r="F138" i="1"/>
  <c r="E138" i="1" s="1"/>
  <c r="H138" i="1"/>
  <c r="L138" i="1"/>
  <c r="N138" i="1"/>
  <c r="P138" i="1"/>
  <c r="Q138" i="1"/>
  <c r="F139" i="1"/>
  <c r="H139" i="1"/>
  <c r="L139" i="1"/>
  <c r="N139" i="1"/>
  <c r="P139" i="1"/>
  <c r="Q139" i="1"/>
  <c r="F140" i="1"/>
  <c r="H140" i="1"/>
  <c r="L140" i="1"/>
  <c r="N140" i="1"/>
  <c r="P140" i="1"/>
  <c r="Q140" i="1"/>
  <c r="F141" i="1"/>
  <c r="H141" i="1"/>
  <c r="L141" i="1"/>
  <c r="N141" i="1"/>
  <c r="P141" i="1"/>
  <c r="Q141" i="1"/>
  <c r="F142" i="1"/>
  <c r="E142" i="1" s="1"/>
  <c r="H142" i="1"/>
  <c r="L142" i="1"/>
  <c r="N142" i="1"/>
  <c r="P142" i="1"/>
  <c r="Q142" i="1"/>
  <c r="F143" i="1"/>
  <c r="H143" i="1"/>
  <c r="L143" i="1"/>
  <c r="N143" i="1"/>
  <c r="E143" i="1" s="1"/>
  <c r="P143" i="1"/>
  <c r="Q143" i="1"/>
  <c r="F144" i="1"/>
  <c r="H144" i="1"/>
  <c r="L144" i="1"/>
  <c r="N144" i="1"/>
  <c r="P144" i="1"/>
  <c r="Q144" i="1"/>
  <c r="F145" i="1"/>
  <c r="H145" i="1"/>
  <c r="L145" i="1"/>
  <c r="N145" i="1"/>
  <c r="E145" i="1" s="1"/>
  <c r="P145" i="1"/>
  <c r="Q145" i="1"/>
  <c r="F146" i="1"/>
  <c r="H146" i="1"/>
  <c r="L146" i="1"/>
  <c r="N146" i="1"/>
  <c r="P146" i="1"/>
  <c r="Q146" i="1"/>
  <c r="F147" i="1"/>
  <c r="H147" i="1"/>
  <c r="L147" i="1"/>
  <c r="N147" i="1"/>
  <c r="E147" i="1" s="1"/>
  <c r="P147" i="1"/>
  <c r="Q147" i="1"/>
  <c r="F148" i="1"/>
  <c r="H148" i="1"/>
  <c r="L148" i="1"/>
  <c r="N148" i="1"/>
  <c r="P148" i="1"/>
  <c r="Q148" i="1"/>
  <c r="F149" i="1"/>
  <c r="H149" i="1"/>
  <c r="L149" i="1"/>
  <c r="N149" i="1"/>
  <c r="P149" i="1"/>
  <c r="Q149" i="1"/>
  <c r="F150" i="1"/>
  <c r="H150" i="1"/>
  <c r="L150" i="1"/>
  <c r="N150" i="1"/>
  <c r="P150" i="1"/>
  <c r="Q150" i="1"/>
  <c r="F151" i="1"/>
  <c r="H151" i="1"/>
  <c r="L151" i="1"/>
  <c r="N151" i="1"/>
  <c r="E151" i="1" s="1"/>
  <c r="P151" i="1"/>
  <c r="Q151" i="1"/>
  <c r="F152" i="1"/>
  <c r="E152" i="1" s="1"/>
  <c r="H152" i="1"/>
  <c r="L152" i="1"/>
  <c r="N152" i="1"/>
  <c r="P152" i="1"/>
  <c r="Q152" i="1"/>
  <c r="F153" i="1"/>
  <c r="H153" i="1"/>
  <c r="L153" i="1"/>
  <c r="N153" i="1"/>
  <c r="E153" i="1" s="1"/>
  <c r="P153" i="1"/>
  <c r="Q153" i="1"/>
  <c r="F154" i="1"/>
  <c r="E154" i="1" s="1"/>
  <c r="H154" i="1"/>
  <c r="L154" i="1"/>
  <c r="N154" i="1"/>
  <c r="P154" i="1"/>
  <c r="Q154" i="1"/>
  <c r="F155" i="1"/>
  <c r="H155" i="1"/>
  <c r="L155" i="1"/>
  <c r="N155" i="1"/>
  <c r="E155" i="1" s="1"/>
  <c r="P155" i="1"/>
  <c r="Q155" i="1"/>
  <c r="F156" i="1"/>
  <c r="H156" i="1"/>
  <c r="L156" i="1"/>
  <c r="N156" i="1"/>
  <c r="P156" i="1"/>
  <c r="Q156" i="1"/>
  <c r="F157" i="1"/>
  <c r="H157" i="1"/>
  <c r="L157" i="1"/>
  <c r="N157" i="1"/>
  <c r="E157" i="1" s="1"/>
  <c r="P157" i="1"/>
  <c r="Q157" i="1"/>
  <c r="F158" i="1"/>
  <c r="H158" i="1"/>
  <c r="L158" i="1"/>
  <c r="N158" i="1"/>
  <c r="P158" i="1"/>
  <c r="Q158" i="1"/>
  <c r="F159" i="1"/>
  <c r="H159" i="1"/>
  <c r="L159" i="1"/>
  <c r="N159" i="1"/>
  <c r="P159" i="1"/>
  <c r="Q159" i="1"/>
  <c r="F160" i="1"/>
  <c r="H160" i="1"/>
  <c r="L160" i="1"/>
  <c r="N160" i="1"/>
  <c r="P160" i="1"/>
  <c r="Q160" i="1"/>
  <c r="F161" i="1"/>
  <c r="H161" i="1"/>
  <c r="L161" i="1"/>
  <c r="N161" i="1"/>
  <c r="E161" i="1" s="1"/>
  <c r="P161" i="1"/>
  <c r="Q161" i="1"/>
  <c r="F162" i="1"/>
  <c r="H162" i="1"/>
  <c r="L162" i="1"/>
  <c r="N162" i="1"/>
  <c r="P162" i="1"/>
  <c r="Q162" i="1"/>
  <c r="F163" i="1"/>
  <c r="H163" i="1"/>
  <c r="L163" i="1"/>
  <c r="N163" i="1"/>
  <c r="E163" i="1" s="1"/>
  <c r="P163" i="1"/>
  <c r="Q163" i="1"/>
  <c r="F164" i="1"/>
  <c r="E164" i="1" s="1"/>
  <c r="H164" i="1"/>
  <c r="L164" i="1"/>
  <c r="N164" i="1"/>
  <c r="P164" i="1"/>
  <c r="Q164" i="1"/>
  <c r="F165" i="1"/>
  <c r="H165" i="1"/>
  <c r="L165" i="1"/>
  <c r="N165" i="1"/>
  <c r="E165" i="1" s="1"/>
  <c r="P165" i="1"/>
  <c r="Q165" i="1"/>
  <c r="F166" i="1"/>
  <c r="H166" i="1"/>
  <c r="L166" i="1"/>
  <c r="N166" i="1"/>
  <c r="P166" i="1"/>
  <c r="Q166" i="1"/>
  <c r="F167" i="1"/>
  <c r="H167" i="1"/>
  <c r="L167" i="1"/>
  <c r="N167" i="1"/>
  <c r="E167" i="1" s="1"/>
  <c r="P167" i="1"/>
  <c r="Q167" i="1"/>
  <c r="F168" i="1"/>
  <c r="E168" i="1" s="1"/>
  <c r="H168" i="1"/>
  <c r="L168" i="1"/>
  <c r="N168" i="1"/>
  <c r="P168" i="1"/>
  <c r="Q168" i="1"/>
  <c r="F169" i="1"/>
  <c r="H169" i="1"/>
  <c r="L169" i="1"/>
  <c r="N169" i="1"/>
  <c r="P169" i="1"/>
  <c r="Q169" i="1"/>
  <c r="F170" i="1"/>
  <c r="H170" i="1"/>
  <c r="L170" i="1"/>
  <c r="N170" i="1"/>
  <c r="P170" i="1"/>
  <c r="Q170" i="1"/>
  <c r="F171" i="1"/>
  <c r="H171" i="1"/>
  <c r="L171" i="1"/>
  <c r="N171" i="1"/>
  <c r="P171" i="1"/>
  <c r="Q171" i="1"/>
  <c r="F172" i="1"/>
  <c r="E172" i="1" s="1"/>
  <c r="H172" i="1"/>
  <c r="L172" i="1"/>
  <c r="N172" i="1"/>
  <c r="P172" i="1"/>
  <c r="Q172" i="1"/>
  <c r="F173" i="1"/>
  <c r="H173" i="1"/>
  <c r="L173" i="1"/>
  <c r="N173" i="1"/>
  <c r="E173" i="1" s="1"/>
  <c r="P173" i="1"/>
  <c r="Q173" i="1"/>
  <c r="F174" i="1"/>
  <c r="H174" i="1"/>
  <c r="L174" i="1"/>
  <c r="N174" i="1"/>
  <c r="P174" i="1"/>
  <c r="Q174" i="1"/>
  <c r="F175" i="1"/>
  <c r="H175" i="1"/>
  <c r="L175" i="1"/>
  <c r="N175" i="1"/>
  <c r="E175" i="1" s="1"/>
  <c r="P175" i="1"/>
  <c r="Q175" i="1"/>
  <c r="F176" i="1"/>
  <c r="E176" i="1" s="1"/>
  <c r="H176" i="1"/>
  <c r="L176" i="1"/>
  <c r="N176" i="1"/>
  <c r="P176" i="1"/>
  <c r="Q176" i="1"/>
  <c r="F177" i="1"/>
  <c r="H177" i="1"/>
  <c r="L177" i="1"/>
  <c r="N177" i="1"/>
  <c r="E177" i="1" s="1"/>
  <c r="P177" i="1"/>
  <c r="Q177" i="1"/>
  <c r="F178" i="1"/>
  <c r="H178" i="1"/>
  <c r="L178" i="1"/>
  <c r="N178" i="1"/>
  <c r="P178" i="1"/>
  <c r="Q178" i="1"/>
  <c r="F179" i="1"/>
  <c r="H179" i="1"/>
  <c r="L179" i="1"/>
  <c r="N179" i="1"/>
  <c r="P179" i="1"/>
  <c r="Q179" i="1"/>
  <c r="F180" i="1"/>
  <c r="E180" i="1" s="1"/>
  <c r="H180" i="1"/>
  <c r="L180" i="1"/>
  <c r="N180" i="1"/>
  <c r="P180" i="1"/>
  <c r="Q180" i="1"/>
  <c r="F181" i="1"/>
  <c r="H181" i="1"/>
  <c r="L181" i="1"/>
  <c r="N181" i="1"/>
  <c r="P181" i="1"/>
  <c r="Q181" i="1"/>
  <c r="F182" i="1"/>
  <c r="H182" i="1"/>
  <c r="L182" i="1"/>
  <c r="N182" i="1"/>
  <c r="P182" i="1"/>
  <c r="Q182" i="1"/>
  <c r="F183" i="1"/>
  <c r="H183" i="1"/>
  <c r="L183" i="1"/>
  <c r="N183" i="1"/>
  <c r="E183" i="1" s="1"/>
  <c r="P183" i="1"/>
  <c r="Q183" i="1"/>
  <c r="F184" i="1"/>
  <c r="H184" i="1"/>
  <c r="L184" i="1"/>
  <c r="N184" i="1"/>
  <c r="P184" i="1"/>
  <c r="Q184" i="1"/>
  <c r="F185" i="1"/>
  <c r="H185" i="1"/>
  <c r="L185" i="1"/>
  <c r="N185" i="1"/>
  <c r="E185" i="1" s="1"/>
  <c r="P185" i="1"/>
  <c r="Q185" i="1"/>
  <c r="F186" i="1"/>
  <c r="E186" i="1" s="1"/>
  <c r="H186" i="1"/>
  <c r="L186" i="1"/>
  <c r="N186" i="1"/>
  <c r="P186" i="1"/>
  <c r="Q186" i="1"/>
  <c r="F187" i="1"/>
  <c r="H187" i="1"/>
  <c r="L187" i="1"/>
  <c r="N187" i="1"/>
  <c r="E187" i="1" s="1"/>
  <c r="P187" i="1"/>
  <c r="Q187" i="1"/>
  <c r="F188" i="1"/>
  <c r="H188" i="1"/>
  <c r="L188" i="1"/>
  <c r="N188" i="1"/>
  <c r="P188" i="1"/>
  <c r="Q188" i="1"/>
  <c r="F189" i="1"/>
  <c r="H189" i="1"/>
  <c r="L189" i="1"/>
  <c r="N189" i="1"/>
  <c r="P189" i="1"/>
  <c r="Q189" i="1"/>
  <c r="F190" i="1"/>
  <c r="H190" i="1"/>
  <c r="L190" i="1"/>
  <c r="N190" i="1"/>
  <c r="P190" i="1"/>
  <c r="Q190" i="1"/>
  <c r="F191" i="1"/>
  <c r="H191" i="1"/>
  <c r="L191" i="1"/>
  <c r="N191" i="1"/>
  <c r="P191" i="1"/>
  <c r="Q191" i="1"/>
  <c r="F192" i="1"/>
  <c r="E192" i="1" s="1"/>
  <c r="H192" i="1"/>
  <c r="L192" i="1"/>
  <c r="N192" i="1"/>
  <c r="P192" i="1"/>
  <c r="Q192" i="1"/>
  <c r="F193" i="1"/>
  <c r="H193" i="1"/>
  <c r="L193" i="1"/>
  <c r="N193" i="1"/>
  <c r="E193" i="1" s="1"/>
  <c r="P193" i="1"/>
  <c r="Q193" i="1"/>
  <c r="F194" i="1"/>
  <c r="H194" i="1"/>
  <c r="L194" i="1"/>
  <c r="N194" i="1"/>
  <c r="P194" i="1"/>
  <c r="Q194" i="1"/>
  <c r="F195" i="1"/>
  <c r="H195" i="1"/>
  <c r="L195" i="1"/>
  <c r="N195" i="1"/>
  <c r="E195" i="1" s="1"/>
  <c r="P195" i="1"/>
  <c r="Q195" i="1"/>
  <c r="F196" i="1"/>
  <c r="H196" i="1"/>
  <c r="L196" i="1"/>
  <c r="N196" i="1"/>
  <c r="P196" i="1"/>
  <c r="Q196" i="1"/>
  <c r="F197" i="1"/>
  <c r="H197" i="1"/>
  <c r="L197" i="1"/>
  <c r="N197" i="1"/>
  <c r="E197" i="1" s="1"/>
  <c r="P197" i="1"/>
  <c r="Q197" i="1"/>
  <c r="F198" i="1"/>
  <c r="H198" i="1"/>
  <c r="L198" i="1"/>
  <c r="N198" i="1"/>
  <c r="P198" i="1"/>
  <c r="Q198" i="1"/>
  <c r="F199" i="1"/>
  <c r="H199" i="1"/>
  <c r="L199" i="1"/>
  <c r="N199" i="1"/>
  <c r="P199" i="1"/>
  <c r="Q199" i="1"/>
  <c r="F200" i="1"/>
  <c r="E200" i="1" s="1"/>
  <c r="H200" i="1"/>
  <c r="L200" i="1"/>
  <c r="N200" i="1"/>
  <c r="P200" i="1"/>
  <c r="Q200" i="1"/>
  <c r="F201" i="1"/>
  <c r="H201" i="1"/>
  <c r="L201" i="1"/>
  <c r="N201" i="1"/>
  <c r="E201" i="1" s="1"/>
  <c r="P201" i="1"/>
  <c r="Q201" i="1"/>
  <c r="F202" i="1"/>
  <c r="H202" i="1"/>
  <c r="L202" i="1"/>
  <c r="N202" i="1"/>
  <c r="P202" i="1"/>
  <c r="Q202" i="1"/>
  <c r="F203" i="1"/>
  <c r="H203" i="1"/>
  <c r="L203" i="1"/>
  <c r="N203" i="1"/>
  <c r="E203" i="1" s="1"/>
  <c r="P203" i="1"/>
  <c r="Q203" i="1"/>
  <c r="F204" i="1"/>
  <c r="H204" i="1"/>
  <c r="L204" i="1"/>
  <c r="N204" i="1"/>
  <c r="P204" i="1"/>
  <c r="Q204" i="1"/>
  <c r="F205" i="1"/>
  <c r="H205" i="1"/>
  <c r="L205" i="1"/>
  <c r="N205" i="1"/>
  <c r="E205" i="1" s="1"/>
  <c r="P205" i="1"/>
  <c r="Q205" i="1"/>
  <c r="F206" i="1"/>
  <c r="H206" i="1"/>
  <c r="L206" i="1"/>
  <c r="N206" i="1"/>
  <c r="P206" i="1"/>
  <c r="Q206" i="1"/>
  <c r="F207" i="1"/>
  <c r="H207" i="1"/>
  <c r="L207" i="1"/>
  <c r="N207" i="1"/>
  <c r="E207" i="1" s="1"/>
  <c r="P207" i="1"/>
  <c r="Q207" i="1"/>
  <c r="F208" i="1"/>
  <c r="H208" i="1"/>
  <c r="L208" i="1"/>
  <c r="N208" i="1"/>
  <c r="P208" i="1"/>
  <c r="Q208" i="1"/>
  <c r="F209" i="1"/>
  <c r="H209" i="1"/>
  <c r="L209" i="1"/>
  <c r="N209" i="1"/>
  <c r="P209" i="1"/>
  <c r="Q209" i="1"/>
  <c r="F210" i="1"/>
  <c r="E210" i="1" s="1"/>
  <c r="H210" i="1"/>
  <c r="L210" i="1"/>
  <c r="N210" i="1"/>
  <c r="P210" i="1"/>
  <c r="Q210" i="1"/>
  <c r="F211" i="1"/>
  <c r="H211" i="1"/>
  <c r="L211" i="1"/>
  <c r="N211" i="1"/>
  <c r="E211" i="1" s="1"/>
  <c r="P211" i="1"/>
  <c r="Q211" i="1"/>
  <c r="F212" i="1"/>
  <c r="H212" i="1"/>
  <c r="L212" i="1"/>
  <c r="N212" i="1"/>
  <c r="P212" i="1"/>
  <c r="Q212" i="1"/>
  <c r="F213" i="1"/>
  <c r="H213" i="1"/>
  <c r="L213" i="1"/>
  <c r="N213" i="1"/>
  <c r="P213" i="1"/>
  <c r="Q213" i="1"/>
  <c r="F214" i="1"/>
  <c r="E214" i="1" s="1"/>
  <c r="H214" i="1"/>
  <c r="L214" i="1"/>
  <c r="N214" i="1"/>
  <c r="P214" i="1"/>
  <c r="Q214" i="1"/>
  <c r="F215" i="1"/>
  <c r="H215" i="1"/>
  <c r="L215" i="1"/>
  <c r="N215" i="1"/>
  <c r="P215" i="1"/>
  <c r="Q215" i="1"/>
  <c r="F216" i="1"/>
  <c r="H216" i="1"/>
  <c r="L216" i="1"/>
  <c r="N216" i="1"/>
  <c r="P216" i="1"/>
  <c r="Q216" i="1"/>
  <c r="F217" i="1"/>
  <c r="H217" i="1"/>
  <c r="L217" i="1"/>
  <c r="N217" i="1"/>
  <c r="E217" i="1" s="1"/>
  <c r="P217" i="1"/>
  <c r="Q217" i="1"/>
  <c r="F218" i="1"/>
  <c r="H218" i="1"/>
  <c r="L218" i="1"/>
  <c r="N218" i="1"/>
  <c r="P218" i="1"/>
  <c r="Q218" i="1"/>
  <c r="F219" i="1"/>
  <c r="H219" i="1"/>
  <c r="L219" i="1"/>
  <c r="N219" i="1"/>
  <c r="E219" i="1" s="1"/>
  <c r="P219" i="1"/>
  <c r="Q219" i="1"/>
  <c r="F220" i="1"/>
  <c r="E220" i="1" s="1"/>
  <c r="H220" i="1"/>
  <c r="L220" i="1"/>
  <c r="N220" i="1"/>
  <c r="P220" i="1"/>
  <c r="Q220" i="1"/>
  <c r="F221" i="1"/>
  <c r="H221" i="1"/>
  <c r="L221" i="1"/>
  <c r="N221" i="1"/>
  <c r="P221" i="1"/>
  <c r="Q221" i="1"/>
  <c r="F222" i="1"/>
  <c r="E222" i="1" s="1"/>
  <c r="H222" i="1"/>
  <c r="L222" i="1"/>
  <c r="N222" i="1"/>
  <c r="P222" i="1"/>
  <c r="Q222" i="1"/>
  <c r="F223" i="1"/>
  <c r="H223" i="1"/>
  <c r="L223" i="1"/>
  <c r="N223" i="1"/>
  <c r="E223" i="1" s="1"/>
  <c r="P223" i="1"/>
  <c r="Q223" i="1"/>
  <c r="F224" i="1"/>
  <c r="H224" i="1"/>
  <c r="L224" i="1"/>
  <c r="N224" i="1"/>
  <c r="P224" i="1"/>
  <c r="Q224" i="1"/>
  <c r="F225" i="1"/>
  <c r="H225" i="1"/>
  <c r="L225" i="1"/>
  <c r="N225" i="1"/>
  <c r="P225" i="1"/>
  <c r="Q225" i="1"/>
  <c r="F226" i="1"/>
  <c r="E226" i="1" s="1"/>
  <c r="H226" i="1"/>
  <c r="L226" i="1"/>
  <c r="N226" i="1"/>
  <c r="P226" i="1"/>
  <c r="Q226" i="1"/>
  <c r="F227" i="1"/>
  <c r="H227" i="1"/>
  <c r="L227" i="1"/>
  <c r="N227" i="1"/>
  <c r="E227" i="1" s="1"/>
  <c r="P227" i="1"/>
  <c r="Q227" i="1"/>
  <c r="F228" i="1"/>
  <c r="E228" i="1" s="1"/>
  <c r="H228" i="1"/>
  <c r="L228" i="1"/>
  <c r="N228" i="1"/>
  <c r="P228" i="1"/>
  <c r="Q228" i="1"/>
  <c r="F229" i="1"/>
  <c r="H229" i="1"/>
  <c r="L229" i="1"/>
  <c r="N229" i="1"/>
  <c r="E229" i="1" s="1"/>
  <c r="P229" i="1"/>
  <c r="Q229" i="1"/>
  <c r="F230" i="1"/>
  <c r="H230" i="1"/>
  <c r="L230" i="1"/>
  <c r="N230" i="1"/>
  <c r="P230" i="1"/>
  <c r="Q230" i="1"/>
  <c r="F231" i="1"/>
  <c r="H231" i="1"/>
  <c r="L231" i="1"/>
  <c r="N231" i="1"/>
  <c r="E231" i="1" s="1"/>
  <c r="P231" i="1"/>
  <c r="Q231" i="1"/>
  <c r="F232" i="1"/>
  <c r="H232" i="1"/>
  <c r="L232" i="1"/>
  <c r="N232" i="1"/>
  <c r="P232" i="1"/>
  <c r="Q232" i="1"/>
  <c r="F233" i="1"/>
  <c r="H233" i="1"/>
  <c r="L233" i="1"/>
  <c r="N233" i="1"/>
  <c r="P233" i="1"/>
  <c r="Q233" i="1"/>
  <c r="F234" i="1"/>
  <c r="H234" i="1"/>
  <c r="L234" i="1"/>
  <c r="N234" i="1"/>
  <c r="P234" i="1"/>
  <c r="Q234" i="1"/>
  <c r="F235" i="1"/>
  <c r="H235" i="1"/>
  <c r="L235" i="1"/>
  <c r="N235" i="1"/>
  <c r="E235" i="1" s="1"/>
  <c r="P235" i="1"/>
  <c r="Q235" i="1"/>
  <c r="F236" i="1"/>
  <c r="H236" i="1"/>
  <c r="L236" i="1"/>
  <c r="N236" i="1"/>
  <c r="P236" i="1"/>
  <c r="Q236" i="1"/>
  <c r="F237" i="1"/>
  <c r="H237" i="1"/>
  <c r="L237" i="1"/>
  <c r="N237" i="1"/>
  <c r="E237" i="1" s="1"/>
  <c r="P237" i="1"/>
  <c r="Q237" i="1"/>
  <c r="F238" i="1"/>
  <c r="H238" i="1"/>
  <c r="L238" i="1"/>
  <c r="N238" i="1"/>
  <c r="P238" i="1"/>
  <c r="Q238" i="1"/>
  <c r="F239" i="1"/>
  <c r="H239" i="1"/>
  <c r="L239" i="1"/>
  <c r="N239" i="1"/>
  <c r="P239" i="1"/>
  <c r="Q239" i="1"/>
  <c r="F240" i="1"/>
  <c r="H240" i="1"/>
  <c r="L240" i="1"/>
  <c r="N240" i="1"/>
  <c r="P240" i="1"/>
  <c r="Q240" i="1"/>
  <c r="F241" i="1"/>
  <c r="H241" i="1"/>
  <c r="L241" i="1"/>
  <c r="N241" i="1"/>
  <c r="E241" i="1" s="1"/>
  <c r="P241" i="1"/>
  <c r="Q241" i="1"/>
  <c r="F242" i="1"/>
  <c r="H242" i="1"/>
  <c r="L242" i="1"/>
  <c r="N242" i="1"/>
  <c r="P242" i="1"/>
  <c r="Q242" i="1"/>
  <c r="F243" i="1"/>
  <c r="H243" i="1"/>
  <c r="L243" i="1"/>
  <c r="N243" i="1"/>
  <c r="E243" i="1" s="1"/>
  <c r="P243" i="1"/>
  <c r="Q243" i="1"/>
  <c r="F244" i="1"/>
  <c r="E244" i="1" s="1"/>
  <c r="H244" i="1"/>
  <c r="L244" i="1"/>
  <c r="N244" i="1"/>
  <c r="P244" i="1"/>
  <c r="Q244" i="1"/>
  <c r="F245" i="1"/>
  <c r="H245" i="1"/>
  <c r="L245" i="1"/>
  <c r="N245" i="1"/>
  <c r="E245" i="1" s="1"/>
  <c r="P245" i="1"/>
  <c r="Q245" i="1"/>
  <c r="F246" i="1"/>
  <c r="E246" i="1" s="1"/>
  <c r="H246" i="1"/>
  <c r="L246" i="1"/>
  <c r="N246" i="1"/>
  <c r="P246" i="1"/>
  <c r="Q246" i="1"/>
  <c r="F247" i="1"/>
  <c r="H247" i="1"/>
  <c r="L247" i="1"/>
  <c r="N247" i="1"/>
  <c r="P247" i="1"/>
  <c r="Q247" i="1"/>
  <c r="F248" i="1"/>
  <c r="H248" i="1"/>
  <c r="L248" i="1"/>
  <c r="N248" i="1"/>
  <c r="P248" i="1"/>
  <c r="Q248" i="1"/>
  <c r="F249" i="1"/>
  <c r="H249" i="1"/>
  <c r="L249" i="1"/>
  <c r="N249" i="1"/>
  <c r="P249" i="1"/>
  <c r="Q249" i="1"/>
  <c r="F250" i="1"/>
  <c r="H250" i="1"/>
  <c r="L250" i="1"/>
  <c r="N250" i="1"/>
  <c r="P250" i="1"/>
  <c r="Q250" i="1"/>
  <c r="F251" i="1"/>
  <c r="H251" i="1"/>
  <c r="L251" i="1"/>
  <c r="N251" i="1"/>
  <c r="E251" i="1" s="1"/>
  <c r="P251" i="1"/>
  <c r="Q251" i="1"/>
  <c r="F252" i="1"/>
  <c r="H252" i="1"/>
  <c r="L252" i="1"/>
  <c r="N252" i="1"/>
  <c r="P252" i="1"/>
  <c r="Q252" i="1"/>
  <c r="F253" i="1"/>
  <c r="H253" i="1"/>
  <c r="L253" i="1"/>
  <c r="N253" i="1"/>
  <c r="E253" i="1" s="1"/>
  <c r="P253" i="1"/>
  <c r="Q253" i="1"/>
  <c r="F254" i="1"/>
  <c r="E254" i="1" s="1"/>
  <c r="H254" i="1"/>
  <c r="L254" i="1"/>
  <c r="N254" i="1"/>
  <c r="P254" i="1"/>
  <c r="Q254" i="1"/>
  <c r="F255" i="1"/>
  <c r="H255" i="1"/>
  <c r="L255" i="1"/>
  <c r="N255" i="1"/>
  <c r="E255" i="1" s="1"/>
  <c r="P255" i="1"/>
  <c r="Q255" i="1"/>
  <c r="F256" i="1"/>
  <c r="E256" i="1" s="1"/>
  <c r="H256" i="1"/>
  <c r="L256" i="1"/>
  <c r="N256" i="1"/>
  <c r="P256" i="1"/>
  <c r="Q256" i="1"/>
  <c r="F257" i="1"/>
  <c r="H257" i="1"/>
  <c r="L257" i="1"/>
  <c r="N257" i="1"/>
  <c r="P257" i="1"/>
  <c r="Q257" i="1"/>
  <c r="F258" i="1"/>
  <c r="H258" i="1"/>
  <c r="L258" i="1"/>
  <c r="N258" i="1"/>
  <c r="P258" i="1"/>
  <c r="Q258" i="1"/>
  <c r="F259" i="1"/>
  <c r="H259" i="1"/>
  <c r="L259" i="1"/>
  <c r="N259" i="1"/>
  <c r="P259" i="1"/>
  <c r="Q259" i="1"/>
  <c r="F260" i="1"/>
  <c r="E260" i="1" s="1"/>
  <c r="H260" i="1"/>
  <c r="L260" i="1"/>
  <c r="N260" i="1"/>
  <c r="P260" i="1"/>
  <c r="Q260" i="1"/>
  <c r="F261" i="1"/>
  <c r="H261" i="1"/>
  <c r="L261" i="1"/>
  <c r="N261" i="1"/>
  <c r="P261" i="1"/>
  <c r="Q261" i="1"/>
  <c r="F262" i="1"/>
  <c r="E262" i="1" s="1"/>
  <c r="H262" i="1"/>
  <c r="L262" i="1"/>
  <c r="N262" i="1"/>
  <c r="P262" i="1"/>
  <c r="Q262" i="1"/>
  <c r="F263" i="1"/>
  <c r="H263" i="1"/>
  <c r="L263" i="1"/>
  <c r="N263" i="1"/>
  <c r="E263" i="1" s="1"/>
  <c r="P263" i="1"/>
  <c r="Q263" i="1"/>
  <c r="F264" i="1"/>
  <c r="E264" i="1" s="1"/>
  <c r="H264" i="1"/>
  <c r="L264" i="1"/>
  <c r="N264" i="1"/>
  <c r="P264" i="1"/>
  <c r="Q264" i="1"/>
  <c r="F265" i="1"/>
  <c r="H265" i="1"/>
  <c r="L265" i="1"/>
  <c r="N265" i="1"/>
  <c r="E265" i="1" s="1"/>
  <c r="P265" i="1"/>
  <c r="Q265" i="1"/>
  <c r="F266" i="1"/>
  <c r="H266" i="1"/>
  <c r="L266" i="1"/>
  <c r="N266" i="1"/>
  <c r="P266" i="1"/>
  <c r="Q266" i="1"/>
  <c r="F267" i="1"/>
  <c r="H267" i="1"/>
  <c r="L267" i="1"/>
  <c r="N267" i="1"/>
  <c r="E267" i="1" s="1"/>
  <c r="P267" i="1"/>
  <c r="Q267" i="1"/>
  <c r="F268" i="1"/>
  <c r="H268" i="1"/>
  <c r="L268" i="1"/>
  <c r="N268" i="1"/>
  <c r="P268" i="1"/>
  <c r="Q268" i="1"/>
  <c r="F269" i="1"/>
  <c r="H269" i="1"/>
  <c r="L269" i="1"/>
  <c r="N269" i="1"/>
  <c r="P269" i="1"/>
  <c r="Q269" i="1"/>
  <c r="F270" i="1"/>
  <c r="E270" i="1" s="1"/>
  <c r="H270" i="1"/>
  <c r="L270" i="1"/>
  <c r="N270" i="1"/>
  <c r="P270" i="1"/>
  <c r="Q270" i="1"/>
  <c r="F271" i="1"/>
  <c r="H271" i="1"/>
  <c r="L271" i="1"/>
  <c r="N271" i="1"/>
  <c r="E271" i="1" s="1"/>
  <c r="P271" i="1"/>
  <c r="Q271" i="1"/>
  <c r="F272" i="1"/>
  <c r="H272" i="1"/>
  <c r="L272" i="1"/>
  <c r="N272" i="1"/>
  <c r="P272" i="1"/>
  <c r="Q272" i="1"/>
  <c r="F273" i="1"/>
  <c r="H273" i="1"/>
  <c r="L273" i="1"/>
  <c r="N273" i="1"/>
  <c r="E273" i="1" s="1"/>
  <c r="P273" i="1"/>
  <c r="Q273" i="1"/>
  <c r="F274" i="1"/>
  <c r="H274" i="1"/>
  <c r="L274" i="1"/>
  <c r="N274" i="1"/>
  <c r="P274" i="1"/>
  <c r="Q274" i="1"/>
  <c r="F275" i="1"/>
  <c r="H275" i="1"/>
  <c r="L275" i="1"/>
  <c r="N275" i="1"/>
  <c r="E275" i="1" s="1"/>
  <c r="P275" i="1"/>
  <c r="Q275" i="1"/>
  <c r="F276" i="1"/>
  <c r="H276" i="1"/>
  <c r="L276" i="1"/>
  <c r="N276" i="1"/>
  <c r="P276" i="1"/>
  <c r="Q276" i="1"/>
  <c r="F277" i="1"/>
  <c r="H277" i="1"/>
  <c r="L277" i="1"/>
  <c r="N277" i="1"/>
  <c r="E277" i="1" s="1"/>
  <c r="P277" i="1"/>
  <c r="Q277" i="1"/>
  <c r="F278" i="1"/>
  <c r="E278" i="1" s="1"/>
  <c r="H278" i="1"/>
  <c r="L278" i="1"/>
  <c r="N278" i="1"/>
  <c r="P278" i="1"/>
  <c r="Q278" i="1"/>
  <c r="F279" i="1"/>
  <c r="H279" i="1"/>
  <c r="L279" i="1"/>
  <c r="N279" i="1"/>
  <c r="P279" i="1"/>
  <c r="Q279" i="1"/>
  <c r="F280" i="1"/>
  <c r="H280" i="1"/>
  <c r="L280" i="1"/>
  <c r="N280" i="1"/>
  <c r="P280" i="1"/>
  <c r="Q280" i="1"/>
  <c r="F281" i="1"/>
  <c r="H281" i="1"/>
  <c r="L281" i="1"/>
  <c r="N281" i="1"/>
  <c r="E281" i="1" s="1"/>
  <c r="P281" i="1"/>
  <c r="Q281" i="1"/>
  <c r="F282" i="1"/>
  <c r="H282" i="1"/>
  <c r="L282" i="1"/>
  <c r="N282" i="1"/>
  <c r="P282" i="1"/>
  <c r="Q282" i="1"/>
  <c r="F283" i="1"/>
  <c r="H283" i="1"/>
  <c r="L283" i="1"/>
  <c r="N283" i="1"/>
  <c r="E283" i="1" s="1"/>
  <c r="P283" i="1"/>
  <c r="Q283" i="1"/>
  <c r="F284" i="1"/>
  <c r="H284" i="1"/>
  <c r="L284" i="1"/>
  <c r="N284" i="1"/>
  <c r="P284" i="1"/>
  <c r="Q284" i="1"/>
  <c r="F285" i="1"/>
  <c r="H285" i="1"/>
  <c r="L285" i="1"/>
  <c r="N285" i="1"/>
  <c r="E285" i="1" s="1"/>
  <c r="P285" i="1"/>
  <c r="Q285" i="1"/>
  <c r="F286" i="1"/>
  <c r="H286" i="1"/>
  <c r="L286" i="1"/>
  <c r="N286" i="1"/>
  <c r="P286" i="1"/>
  <c r="Q286" i="1"/>
  <c r="F287" i="1"/>
  <c r="H287" i="1"/>
  <c r="L287" i="1"/>
  <c r="N287" i="1"/>
  <c r="E287" i="1" s="1"/>
  <c r="P287" i="1"/>
  <c r="Q287" i="1"/>
  <c r="F288" i="1"/>
  <c r="H288" i="1"/>
  <c r="L288" i="1"/>
  <c r="N288" i="1"/>
  <c r="P288" i="1"/>
  <c r="Q288" i="1"/>
  <c r="F289" i="1"/>
  <c r="H289" i="1"/>
  <c r="L289" i="1"/>
  <c r="N289" i="1"/>
  <c r="E289" i="1" s="1"/>
  <c r="P289" i="1"/>
  <c r="Q289" i="1"/>
  <c r="F290" i="1"/>
  <c r="H290" i="1"/>
  <c r="L290" i="1"/>
  <c r="N290" i="1"/>
  <c r="P290" i="1"/>
  <c r="Q290" i="1"/>
  <c r="F291" i="1"/>
  <c r="H291" i="1"/>
  <c r="L291" i="1"/>
  <c r="N291" i="1"/>
  <c r="E291" i="1" s="1"/>
  <c r="P291" i="1"/>
  <c r="Q291" i="1"/>
  <c r="F292" i="1"/>
  <c r="H292" i="1"/>
  <c r="L292" i="1"/>
  <c r="N292" i="1"/>
  <c r="P292" i="1"/>
  <c r="Q292" i="1"/>
  <c r="F293" i="1"/>
  <c r="H293" i="1"/>
  <c r="L293" i="1"/>
  <c r="N293" i="1"/>
  <c r="E293" i="1" s="1"/>
  <c r="P293" i="1"/>
  <c r="Q293" i="1"/>
  <c r="F294" i="1"/>
  <c r="H294" i="1"/>
  <c r="L294" i="1"/>
  <c r="N294" i="1"/>
  <c r="P294" i="1"/>
  <c r="Q294" i="1"/>
  <c r="F295" i="1"/>
  <c r="H295" i="1"/>
  <c r="L295" i="1"/>
  <c r="N295" i="1"/>
  <c r="E295" i="1" s="1"/>
  <c r="P295" i="1"/>
  <c r="Q295" i="1"/>
  <c r="F296" i="1"/>
  <c r="H296" i="1"/>
  <c r="L296" i="1"/>
  <c r="N296" i="1"/>
  <c r="P296" i="1"/>
  <c r="Q296" i="1"/>
  <c r="F297" i="1"/>
  <c r="H297" i="1"/>
  <c r="L297" i="1"/>
  <c r="N297" i="1"/>
  <c r="E297" i="1" s="1"/>
  <c r="P297" i="1"/>
  <c r="Q297" i="1"/>
  <c r="F298" i="1"/>
  <c r="H298" i="1"/>
  <c r="L298" i="1"/>
  <c r="N298" i="1"/>
  <c r="P298" i="1"/>
  <c r="Q298" i="1"/>
  <c r="F299" i="1"/>
  <c r="H299" i="1"/>
  <c r="L299" i="1"/>
  <c r="N299" i="1"/>
  <c r="P299" i="1"/>
  <c r="Q299" i="1"/>
  <c r="F300" i="1"/>
  <c r="H300" i="1"/>
  <c r="L300" i="1"/>
  <c r="N300" i="1"/>
  <c r="P300" i="1"/>
  <c r="Q300" i="1"/>
  <c r="F301" i="1"/>
  <c r="H301" i="1"/>
  <c r="L301" i="1"/>
  <c r="N301" i="1"/>
  <c r="P301" i="1"/>
  <c r="Q301" i="1"/>
  <c r="F302" i="1"/>
  <c r="E302" i="1" s="1"/>
  <c r="H302" i="1"/>
  <c r="L302" i="1"/>
  <c r="N302" i="1"/>
  <c r="P302" i="1"/>
  <c r="Q302" i="1"/>
  <c r="F303" i="1"/>
  <c r="H303" i="1"/>
  <c r="L303" i="1"/>
  <c r="N303" i="1"/>
  <c r="P303" i="1"/>
  <c r="Q303" i="1"/>
  <c r="F304" i="1"/>
  <c r="H304" i="1"/>
  <c r="L304" i="1"/>
  <c r="N304" i="1"/>
  <c r="P304" i="1"/>
  <c r="Q304" i="1"/>
  <c r="F305" i="1"/>
  <c r="H305" i="1"/>
  <c r="L305" i="1"/>
  <c r="N305" i="1"/>
  <c r="E305" i="1" s="1"/>
  <c r="P305" i="1"/>
  <c r="Q305" i="1"/>
  <c r="F306" i="1"/>
  <c r="E306" i="1" s="1"/>
  <c r="H306" i="1"/>
  <c r="L306" i="1"/>
  <c r="N306" i="1"/>
  <c r="P306" i="1"/>
  <c r="Q306" i="1"/>
  <c r="F307" i="1"/>
  <c r="H307" i="1"/>
  <c r="L307" i="1"/>
  <c r="N307" i="1"/>
  <c r="P307" i="1"/>
  <c r="Q307" i="1"/>
  <c r="F308" i="1"/>
  <c r="H308" i="1"/>
  <c r="L308" i="1"/>
  <c r="N308" i="1"/>
  <c r="P308" i="1"/>
  <c r="Q308" i="1"/>
  <c r="F309" i="1"/>
  <c r="H309" i="1"/>
  <c r="L309" i="1"/>
  <c r="N309" i="1"/>
  <c r="E309" i="1" s="1"/>
  <c r="P309" i="1"/>
  <c r="Q309" i="1"/>
  <c r="F310" i="1"/>
  <c r="H310" i="1"/>
  <c r="L310" i="1"/>
  <c r="N310" i="1"/>
  <c r="P310" i="1"/>
  <c r="Q310" i="1"/>
  <c r="F311" i="1"/>
  <c r="H311" i="1"/>
  <c r="L311" i="1"/>
  <c r="N311" i="1"/>
  <c r="P311" i="1"/>
  <c r="Q311" i="1"/>
  <c r="F312" i="1"/>
  <c r="H312" i="1"/>
  <c r="L312" i="1"/>
  <c r="N312" i="1"/>
  <c r="P312" i="1"/>
  <c r="Q312" i="1"/>
  <c r="F313" i="1"/>
  <c r="H313" i="1"/>
  <c r="L313" i="1"/>
  <c r="N313" i="1"/>
  <c r="E313" i="1" s="1"/>
  <c r="P313" i="1"/>
  <c r="Q313" i="1"/>
  <c r="F314" i="1"/>
  <c r="H314" i="1"/>
  <c r="L314" i="1"/>
  <c r="N314" i="1"/>
  <c r="P314" i="1"/>
  <c r="Q314" i="1"/>
  <c r="F315" i="1"/>
  <c r="H315" i="1"/>
  <c r="L315" i="1"/>
  <c r="N315" i="1"/>
  <c r="E315" i="1" s="1"/>
  <c r="P315" i="1"/>
  <c r="Q315" i="1"/>
  <c r="F316" i="1"/>
  <c r="H316" i="1"/>
  <c r="L316" i="1"/>
  <c r="N316" i="1"/>
  <c r="P316" i="1"/>
  <c r="Q316" i="1"/>
  <c r="F317" i="1"/>
  <c r="H317" i="1"/>
  <c r="L317" i="1"/>
  <c r="N317" i="1"/>
  <c r="P317" i="1"/>
  <c r="Q317" i="1"/>
  <c r="F318" i="1"/>
  <c r="H318" i="1"/>
  <c r="L318" i="1"/>
  <c r="N318" i="1"/>
  <c r="P318" i="1"/>
  <c r="Q318" i="1"/>
  <c r="F319" i="1"/>
  <c r="H319" i="1"/>
  <c r="L319" i="1"/>
  <c r="N319" i="1"/>
  <c r="P319" i="1"/>
  <c r="Q319" i="1"/>
  <c r="F320" i="1"/>
  <c r="H320" i="1"/>
  <c r="L320" i="1"/>
  <c r="N320" i="1"/>
  <c r="P320" i="1"/>
  <c r="Q320" i="1"/>
  <c r="F321" i="1"/>
  <c r="H321" i="1"/>
  <c r="L321" i="1"/>
  <c r="N321" i="1"/>
  <c r="E321" i="1" s="1"/>
  <c r="P321" i="1"/>
  <c r="Q321" i="1"/>
  <c r="F322" i="1"/>
  <c r="E322" i="1" s="1"/>
  <c r="H322" i="1"/>
  <c r="L322" i="1"/>
  <c r="N322" i="1"/>
  <c r="P322" i="1"/>
  <c r="Q322" i="1"/>
  <c r="F323" i="1"/>
  <c r="H323" i="1"/>
  <c r="L323" i="1"/>
  <c r="N323" i="1"/>
  <c r="E323" i="1" s="1"/>
  <c r="P323" i="1"/>
  <c r="Q323" i="1"/>
  <c r="F324" i="1"/>
  <c r="H324" i="1"/>
  <c r="L324" i="1"/>
  <c r="N324" i="1"/>
  <c r="P324" i="1"/>
  <c r="Q324" i="1"/>
  <c r="F325" i="1"/>
  <c r="H325" i="1"/>
  <c r="L325" i="1"/>
  <c r="N325" i="1"/>
  <c r="P325" i="1"/>
  <c r="Q325" i="1"/>
  <c r="F326" i="1"/>
  <c r="H326" i="1"/>
  <c r="L326" i="1"/>
  <c r="N326" i="1"/>
  <c r="P326" i="1"/>
  <c r="Q326" i="1"/>
  <c r="F327" i="1"/>
  <c r="H327" i="1"/>
  <c r="L327" i="1"/>
  <c r="N327" i="1"/>
  <c r="E327" i="1" s="1"/>
  <c r="P327" i="1"/>
  <c r="Q327" i="1"/>
  <c r="F328" i="1"/>
  <c r="H328" i="1"/>
  <c r="L328" i="1"/>
  <c r="N328" i="1"/>
  <c r="P328" i="1"/>
  <c r="Q328" i="1"/>
  <c r="F329" i="1"/>
  <c r="H329" i="1"/>
  <c r="L329" i="1"/>
  <c r="N329" i="1"/>
  <c r="E329" i="1" s="1"/>
  <c r="P329" i="1"/>
  <c r="Q329" i="1"/>
  <c r="F330" i="1"/>
  <c r="H330" i="1"/>
  <c r="L330" i="1"/>
  <c r="N330" i="1"/>
  <c r="P330" i="1"/>
  <c r="Q330" i="1"/>
  <c r="F331" i="1"/>
  <c r="H331" i="1"/>
  <c r="L331" i="1"/>
  <c r="N331" i="1"/>
  <c r="E331" i="1" s="1"/>
  <c r="P331" i="1"/>
  <c r="Q331" i="1"/>
  <c r="F332" i="1"/>
  <c r="H332" i="1"/>
  <c r="L332" i="1"/>
  <c r="N332" i="1"/>
  <c r="P332" i="1"/>
  <c r="Q332" i="1"/>
  <c r="F333" i="1"/>
  <c r="H333" i="1"/>
  <c r="L333" i="1"/>
  <c r="N333" i="1"/>
  <c r="E333" i="1" s="1"/>
  <c r="P333" i="1"/>
  <c r="Q333" i="1"/>
  <c r="F334" i="1"/>
  <c r="H334" i="1"/>
  <c r="L334" i="1"/>
  <c r="N334" i="1"/>
  <c r="P334" i="1"/>
  <c r="Q334" i="1"/>
  <c r="F335" i="1"/>
  <c r="H335" i="1"/>
  <c r="L335" i="1"/>
  <c r="N335" i="1"/>
  <c r="E335" i="1" s="1"/>
  <c r="P335" i="1"/>
  <c r="Q335" i="1"/>
  <c r="F336" i="1"/>
  <c r="H336" i="1"/>
  <c r="L336" i="1"/>
  <c r="N336" i="1"/>
  <c r="P336" i="1"/>
  <c r="Q336" i="1"/>
  <c r="F337" i="1"/>
  <c r="H337" i="1"/>
  <c r="L337" i="1"/>
  <c r="N337" i="1"/>
  <c r="P337" i="1"/>
  <c r="Q337" i="1"/>
  <c r="F338" i="1"/>
  <c r="H338" i="1"/>
  <c r="L338" i="1"/>
  <c r="N338" i="1"/>
  <c r="P338" i="1"/>
  <c r="Q338" i="1"/>
  <c r="F339" i="1"/>
  <c r="H339" i="1"/>
  <c r="L339" i="1"/>
  <c r="N339" i="1"/>
  <c r="P339" i="1"/>
  <c r="Q339" i="1"/>
  <c r="F340" i="1"/>
  <c r="H340" i="1"/>
  <c r="L340" i="1"/>
  <c r="N340" i="1"/>
  <c r="P340" i="1"/>
  <c r="Q340" i="1"/>
  <c r="F341" i="1"/>
  <c r="H341" i="1"/>
  <c r="L341" i="1"/>
  <c r="N341" i="1"/>
  <c r="E341" i="1" s="1"/>
  <c r="P341" i="1"/>
  <c r="Q341" i="1"/>
  <c r="F342" i="1"/>
  <c r="H342" i="1"/>
  <c r="L342" i="1"/>
  <c r="N342" i="1"/>
  <c r="P342" i="1"/>
  <c r="Q342" i="1"/>
  <c r="F343" i="1"/>
  <c r="H343" i="1"/>
  <c r="L343" i="1"/>
  <c r="N343" i="1"/>
  <c r="E343" i="1" s="1"/>
  <c r="P343" i="1"/>
  <c r="Q343" i="1"/>
  <c r="F344" i="1"/>
  <c r="H344" i="1"/>
  <c r="L344" i="1"/>
  <c r="N344" i="1"/>
  <c r="P344" i="1"/>
  <c r="Q344" i="1"/>
  <c r="F345" i="1"/>
  <c r="H345" i="1"/>
  <c r="L345" i="1"/>
  <c r="N345" i="1"/>
  <c r="E345" i="1" s="1"/>
  <c r="P345" i="1"/>
  <c r="Q345" i="1"/>
  <c r="F346" i="1"/>
  <c r="H346" i="1"/>
  <c r="L346" i="1"/>
  <c r="N346" i="1"/>
  <c r="P346" i="1"/>
  <c r="Q346" i="1"/>
  <c r="F347" i="1"/>
  <c r="H347" i="1"/>
  <c r="L347" i="1"/>
  <c r="N347" i="1"/>
  <c r="E347" i="1" s="1"/>
  <c r="P347" i="1"/>
  <c r="Q347" i="1"/>
  <c r="F348" i="1"/>
  <c r="H348" i="1"/>
  <c r="L348" i="1"/>
  <c r="N348" i="1"/>
  <c r="P348" i="1"/>
  <c r="Q348" i="1"/>
  <c r="F349" i="1"/>
  <c r="H349" i="1"/>
  <c r="L349" i="1"/>
  <c r="N349" i="1"/>
  <c r="P349" i="1"/>
  <c r="Q349" i="1"/>
  <c r="F350" i="1"/>
  <c r="H350" i="1"/>
  <c r="L350" i="1"/>
  <c r="N350" i="1"/>
  <c r="P350" i="1"/>
  <c r="Q350" i="1"/>
  <c r="F351" i="1"/>
  <c r="H351" i="1"/>
  <c r="L351" i="1"/>
  <c r="N351" i="1"/>
  <c r="E351" i="1" s="1"/>
  <c r="P351" i="1"/>
  <c r="Q351" i="1"/>
  <c r="F352" i="1"/>
  <c r="H352" i="1"/>
  <c r="L352" i="1"/>
  <c r="N352" i="1"/>
  <c r="P352" i="1"/>
  <c r="Q352" i="1"/>
  <c r="F353" i="1"/>
  <c r="H353" i="1"/>
  <c r="L353" i="1"/>
  <c r="N353" i="1"/>
  <c r="E353" i="1" s="1"/>
  <c r="P353" i="1"/>
  <c r="Q353" i="1"/>
  <c r="F354" i="1"/>
  <c r="H354" i="1"/>
  <c r="L354" i="1"/>
  <c r="N354" i="1"/>
  <c r="P354" i="1"/>
  <c r="Q354" i="1"/>
  <c r="F355" i="1"/>
  <c r="H355" i="1"/>
  <c r="L355" i="1"/>
  <c r="N355" i="1"/>
  <c r="E355" i="1" s="1"/>
  <c r="P355" i="1"/>
  <c r="Q355" i="1"/>
  <c r="F356" i="1"/>
  <c r="H356" i="1"/>
  <c r="L356" i="1"/>
  <c r="N356" i="1"/>
  <c r="P356" i="1"/>
  <c r="Q356" i="1"/>
  <c r="F357" i="1"/>
  <c r="H357" i="1"/>
  <c r="L357" i="1"/>
  <c r="N357" i="1"/>
  <c r="E357" i="1" s="1"/>
  <c r="P357" i="1"/>
  <c r="Q357" i="1"/>
  <c r="F358" i="1"/>
  <c r="H358" i="1"/>
  <c r="L358" i="1"/>
  <c r="N358" i="1"/>
  <c r="P358" i="1"/>
  <c r="Q358" i="1"/>
  <c r="F359" i="1"/>
  <c r="H359" i="1"/>
  <c r="L359" i="1"/>
  <c r="N359" i="1"/>
  <c r="E359" i="1" s="1"/>
  <c r="P359" i="1"/>
  <c r="Q359" i="1"/>
  <c r="F360" i="1"/>
  <c r="H360" i="1"/>
  <c r="L360" i="1"/>
  <c r="N360" i="1"/>
  <c r="P360" i="1"/>
  <c r="Q360" i="1"/>
  <c r="F361" i="1"/>
  <c r="H361" i="1"/>
  <c r="L361" i="1"/>
  <c r="N361" i="1"/>
  <c r="E361" i="1" s="1"/>
  <c r="P361" i="1"/>
  <c r="Q361" i="1"/>
  <c r="F362" i="1"/>
  <c r="H362" i="1"/>
  <c r="L362" i="1"/>
  <c r="N362" i="1"/>
  <c r="P362" i="1"/>
  <c r="Q362" i="1"/>
  <c r="F363" i="1"/>
  <c r="H363" i="1"/>
  <c r="L363" i="1"/>
  <c r="N363" i="1"/>
  <c r="E363" i="1" s="1"/>
  <c r="P363" i="1"/>
  <c r="Q363" i="1"/>
  <c r="F364" i="1"/>
  <c r="H364" i="1"/>
  <c r="L364" i="1"/>
  <c r="N364" i="1"/>
  <c r="P364" i="1"/>
  <c r="Q364" i="1"/>
  <c r="F365" i="1"/>
  <c r="H365" i="1"/>
  <c r="L365" i="1"/>
  <c r="N365" i="1"/>
  <c r="E365" i="1" s="1"/>
  <c r="P365" i="1"/>
  <c r="Q365" i="1"/>
  <c r="F366" i="1"/>
  <c r="H366" i="1"/>
  <c r="L366" i="1"/>
  <c r="N366" i="1"/>
  <c r="P366" i="1"/>
  <c r="Q366" i="1"/>
  <c r="F367" i="1"/>
  <c r="H367" i="1"/>
  <c r="L367" i="1"/>
  <c r="N367" i="1"/>
  <c r="E367" i="1" s="1"/>
  <c r="P367" i="1"/>
  <c r="Q367" i="1"/>
  <c r="F368" i="1"/>
  <c r="H368" i="1"/>
  <c r="L368" i="1"/>
  <c r="N368" i="1"/>
  <c r="P368" i="1"/>
  <c r="Q368" i="1"/>
  <c r="F369" i="1"/>
  <c r="H369" i="1"/>
  <c r="L369" i="1"/>
  <c r="N369" i="1"/>
  <c r="P369" i="1"/>
  <c r="Q369" i="1"/>
  <c r="F370" i="1"/>
  <c r="H370" i="1"/>
  <c r="L370" i="1"/>
  <c r="N370" i="1"/>
  <c r="P370" i="1"/>
  <c r="Q370" i="1"/>
  <c r="F371" i="1"/>
  <c r="H371" i="1"/>
  <c r="L371" i="1"/>
  <c r="N371" i="1"/>
  <c r="P371" i="1"/>
  <c r="Q371" i="1"/>
  <c r="F372" i="1"/>
  <c r="H372" i="1"/>
  <c r="L372" i="1"/>
  <c r="N372" i="1"/>
  <c r="P372" i="1"/>
  <c r="Q372" i="1"/>
  <c r="F373" i="1"/>
  <c r="H373" i="1"/>
  <c r="L373" i="1"/>
  <c r="N373" i="1"/>
  <c r="P373" i="1"/>
  <c r="Q373" i="1"/>
  <c r="F374" i="1"/>
  <c r="H374" i="1"/>
  <c r="L374" i="1"/>
  <c r="N374" i="1"/>
  <c r="P374" i="1"/>
  <c r="Q374" i="1"/>
  <c r="F375" i="1"/>
  <c r="H375" i="1"/>
  <c r="L375" i="1"/>
  <c r="N375" i="1"/>
  <c r="E375" i="1" s="1"/>
  <c r="P375" i="1"/>
  <c r="Q375" i="1"/>
  <c r="F376" i="1"/>
  <c r="H376" i="1"/>
  <c r="L376" i="1"/>
  <c r="N376" i="1"/>
  <c r="P376" i="1"/>
  <c r="Q376" i="1"/>
  <c r="F377" i="1"/>
  <c r="H377" i="1"/>
  <c r="L377" i="1"/>
  <c r="N377" i="1"/>
  <c r="E377" i="1" s="1"/>
  <c r="P377" i="1"/>
  <c r="Q377" i="1"/>
  <c r="F378" i="1"/>
  <c r="H378" i="1"/>
  <c r="L378" i="1"/>
  <c r="N378" i="1"/>
  <c r="P378" i="1"/>
  <c r="Q378" i="1"/>
  <c r="F379" i="1"/>
  <c r="H379" i="1"/>
  <c r="L379" i="1"/>
  <c r="N379" i="1"/>
  <c r="E379" i="1" s="1"/>
  <c r="P379" i="1"/>
  <c r="Q379" i="1"/>
  <c r="F380" i="1"/>
  <c r="H380" i="1"/>
  <c r="L380" i="1"/>
  <c r="N380" i="1"/>
  <c r="P380" i="1"/>
  <c r="Q380" i="1"/>
  <c r="F381" i="1"/>
  <c r="H381" i="1"/>
  <c r="L381" i="1"/>
  <c r="N381" i="1"/>
  <c r="E381" i="1" s="1"/>
  <c r="P381" i="1"/>
  <c r="Q381" i="1"/>
  <c r="F382" i="1"/>
  <c r="H382" i="1"/>
  <c r="L382" i="1"/>
  <c r="N382" i="1"/>
  <c r="P382" i="1"/>
  <c r="Q382" i="1"/>
  <c r="F383" i="1"/>
  <c r="H383" i="1"/>
  <c r="L383" i="1"/>
  <c r="N383" i="1"/>
  <c r="E383" i="1" s="1"/>
  <c r="P383" i="1"/>
  <c r="Q383" i="1"/>
  <c r="F384" i="1"/>
  <c r="H384" i="1"/>
  <c r="L384" i="1"/>
  <c r="N384" i="1"/>
  <c r="P384" i="1"/>
  <c r="Q384" i="1"/>
  <c r="F385" i="1"/>
  <c r="H385" i="1"/>
  <c r="L385" i="1"/>
  <c r="N385" i="1"/>
  <c r="E385" i="1" s="1"/>
  <c r="P385" i="1"/>
  <c r="Q385" i="1"/>
  <c r="F386" i="1"/>
  <c r="H386" i="1"/>
  <c r="L386" i="1"/>
  <c r="N386" i="1"/>
  <c r="P386" i="1"/>
  <c r="Q386" i="1"/>
  <c r="F387" i="1"/>
  <c r="H387" i="1"/>
  <c r="L387" i="1"/>
  <c r="N387" i="1"/>
  <c r="E387" i="1" s="1"/>
  <c r="P387" i="1"/>
  <c r="Q387" i="1"/>
  <c r="F388" i="1"/>
  <c r="H388" i="1"/>
  <c r="L388" i="1"/>
  <c r="N388" i="1"/>
  <c r="P388" i="1"/>
  <c r="Q388" i="1"/>
  <c r="F389" i="1"/>
  <c r="H389" i="1"/>
  <c r="L389" i="1"/>
  <c r="N389" i="1"/>
  <c r="E389" i="1" s="1"/>
  <c r="P389" i="1"/>
  <c r="Q389" i="1"/>
  <c r="F390" i="1"/>
  <c r="H390" i="1"/>
  <c r="L390" i="1"/>
  <c r="N390" i="1"/>
  <c r="P390" i="1"/>
  <c r="Q390" i="1"/>
  <c r="F391" i="1"/>
  <c r="H391" i="1"/>
  <c r="L391" i="1"/>
  <c r="N391" i="1"/>
  <c r="P391" i="1"/>
  <c r="Q391" i="1"/>
  <c r="F392" i="1"/>
  <c r="H392" i="1"/>
  <c r="L392" i="1"/>
  <c r="N392" i="1"/>
  <c r="P392" i="1"/>
  <c r="Q392" i="1"/>
  <c r="F393" i="1"/>
  <c r="H393" i="1"/>
  <c r="L393" i="1"/>
  <c r="N393" i="1"/>
  <c r="E393" i="1" s="1"/>
  <c r="P393" i="1"/>
  <c r="Q393" i="1"/>
  <c r="F394" i="1"/>
  <c r="H394" i="1"/>
  <c r="L394" i="1"/>
  <c r="N394" i="1"/>
  <c r="P394" i="1"/>
  <c r="Q394" i="1"/>
  <c r="F395" i="1"/>
  <c r="H395" i="1"/>
  <c r="L395" i="1"/>
  <c r="N395" i="1"/>
  <c r="E395" i="1" s="1"/>
  <c r="P395" i="1"/>
  <c r="Q395" i="1"/>
  <c r="F396" i="1"/>
  <c r="H396" i="1"/>
  <c r="L396" i="1"/>
  <c r="N396" i="1"/>
  <c r="P396" i="1"/>
  <c r="Q396" i="1"/>
  <c r="F397" i="1"/>
  <c r="H397" i="1"/>
  <c r="L397" i="1"/>
  <c r="N397" i="1"/>
  <c r="P397" i="1"/>
  <c r="Q397" i="1"/>
  <c r="F398" i="1"/>
  <c r="H398" i="1"/>
  <c r="L398" i="1"/>
  <c r="N398" i="1"/>
  <c r="P398" i="1"/>
  <c r="Q398" i="1"/>
  <c r="F399" i="1"/>
  <c r="H399" i="1"/>
  <c r="L399" i="1"/>
  <c r="N399" i="1"/>
  <c r="E399" i="1" s="1"/>
  <c r="P399" i="1"/>
  <c r="Q399" i="1"/>
  <c r="F400" i="1"/>
  <c r="H400" i="1"/>
  <c r="L400" i="1"/>
  <c r="N400" i="1"/>
  <c r="P400" i="1"/>
  <c r="Q400" i="1"/>
  <c r="F401" i="1"/>
  <c r="H401" i="1"/>
  <c r="L401" i="1"/>
  <c r="N401" i="1"/>
  <c r="E401" i="1" s="1"/>
  <c r="P401" i="1"/>
  <c r="Q401" i="1"/>
  <c r="F402" i="1"/>
  <c r="H402" i="1"/>
  <c r="L402" i="1"/>
  <c r="N402" i="1"/>
  <c r="P402" i="1"/>
  <c r="Q402" i="1"/>
  <c r="F403" i="1"/>
  <c r="H403" i="1"/>
  <c r="L403" i="1"/>
  <c r="N403" i="1"/>
  <c r="E403" i="1" s="1"/>
  <c r="P403" i="1"/>
  <c r="Q403" i="1"/>
  <c r="F404" i="1"/>
  <c r="H404" i="1"/>
  <c r="L404" i="1"/>
  <c r="N404" i="1"/>
  <c r="P404" i="1"/>
  <c r="Q404" i="1"/>
  <c r="F405" i="1"/>
  <c r="H405" i="1"/>
  <c r="L405" i="1"/>
  <c r="N405" i="1"/>
  <c r="E405" i="1" s="1"/>
  <c r="P405" i="1"/>
  <c r="Q405" i="1"/>
  <c r="F406" i="1"/>
  <c r="H406" i="1"/>
  <c r="L406" i="1"/>
  <c r="N406" i="1"/>
  <c r="P406" i="1"/>
  <c r="Q406" i="1"/>
  <c r="F407" i="1"/>
  <c r="H407" i="1"/>
  <c r="L407" i="1"/>
  <c r="N407" i="1"/>
  <c r="E407" i="1" s="1"/>
  <c r="P407" i="1"/>
  <c r="Q407" i="1"/>
  <c r="F408" i="1"/>
  <c r="H408" i="1"/>
  <c r="L408" i="1"/>
  <c r="N408" i="1"/>
  <c r="P408" i="1"/>
  <c r="Q408" i="1"/>
  <c r="F409" i="1"/>
  <c r="H409" i="1"/>
  <c r="L409" i="1"/>
  <c r="N409" i="1"/>
  <c r="E409" i="1" s="1"/>
  <c r="P409" i="1"/>
  <c r="Q409" i="1"/>
  <c r="F410" i="1"/>
  <c r="H410" i="1"/>
  <c r="L410" i="1"/>
  <c r="N410" i="1"/>
  <c r="P410" i="1"/>
  <c r="Q410" i="1"/>
  <c r="F411" i="1"/>
  <c r="H411" i="1"/>
  <c r="L411" i="1"/>
  <c r="N411" i="1"/>
  <c r="E411" i="1" s="1"/>
  <c r="P411" i="1"/>
  <c r="Q411" i="1"/>
  <c r="F412" i="1"/>
  <c r="H412" i="1"/>
  <c r="L412" i="1"/>
  <c r="N412" i="1"/>
  <c r="P412" i="1"/>
  <c r="Q412" i="1"/>
  <c r="F413" i="1"/>
  <c r="H413" i="1"/>
  <c r="L413" i="1"/>
  <c r="N413" i="1"/>
  <c r="P413" i="1"/>
  <c r="Q413" i="1"/>
  <c r="F414" i="1"/>
  <c r="H414" i="1"/>
  <c r="L414" i="1"/>
  <c r="N414" i="1"/>
  <c r="P414" i="1"/>
  <c r="Q414" i="1"/>
  <c r="F415" i="1"/>
  <c r="H415" i="1"/>
  <c r="L415" i="1"/>
  <c r="N415" i="1"/>
  <c r="P415" i="1"/>
  <c r="Q415" i="1"/>
  <c r="F416" i="1"/>
  <c r="H416" i="1"/>
  <c r="L416" i="1"/>
  <c r="N416" i="1"/>
  <c r="P416" i="1"/>
  <c r="Q416" i="1"/>
  <c r="F417" i="1"/>
  <c r="H417" i="1"/>
  <c r="L417" i="1"/>
  <c r="N417" i="1"/>
  <c r="P417" i="1"/>
  <c r="Q417" i="1"/>
  <c r="F418" i="1"/>
  <c r="H418" i="1"/>
  <c r="L418" i="1"/>
  <c r="N418" i="1"/>
  <c r="P418" i="1"/>
  <c r="Q418" i="1"/>
  <c r="F419" i="1"/>
  <c r="H419" i="1"/>
  <c r="L419" i="1"/>
  <c r="N419" i="1"/>
  <c r="P419" i="1"/>
  <c r="Q419" i="1"/>
  <c r="F420" i="1"/>
  <c r="H420" i="1"/>
  <c r="L420" i="1"/>
  <c r="N420" i="1"/>
  <c r="P420" i="1"/>
  <c r="Q420" i="1"/>
  <c r="F421" i="1"/>
  <c r="H421" i="1"/>
  <c r="L421" i="1"/>
  <c r="N421" i="1"/>
  <c r="E421" i="1" s="1"/>
  <c r="P421" i="1"/>
  <c r="Q421" i="1"/>
  <c r="F422" i="1"/>
  <c r="H422" i="1"/>
  <c r="L422" i="1"/>
  <c r="N422" i="1"/>
  <c r="P422" i="1"/>
  <c r="Q422" i="1"/>
  <c r="F423" i="1"/>
  <c r="H423" i="1"/>
  <c r="L423" i="1"/>
  <c r="N423" i="1"/>
  <c r="E423" i="1" s="1"/>
  <c r="P423" i="1"/>
  <c r="Q423" i="1"/>
  <c r="F424" i="1"/>
  <c r="H424" i="1"/>
  <c r="L424" i="1"/>
  <c r="N424" i="1"/>
  <c r="P424" i="1"/>
  <c r="Q424" i="1"/>
  <c r="F425" i="1"/>
  <c r="H425" i="1"/>
  <c r="L425" i="1"/>
  <c r="N425" i="1"/>
  <c r="E425" i="1" s="1"/>
  <c r="P425" i="1"/>
  <c r="Q425" i="1"/>
  <c r="F426" i="1"/>
  <c r="H426" i="1"/>
  <c r="L426" i="1"/>
  <c r="N426" i="1"/>
  <c r="P426" i="1"/>
  <c r="Q426" i="1"/>
  <c r="F427" i="1"/>
  <c r="H427" i="1"/>
  <c r="L427" i="1"/>
  <c r="N427" i="1"/>
  <c r="P427" i="1"/>
  <c r="Q427" i="1"/>
  <c r="F428" i="1"/>
  <c r="H428" i="1"/>
  <c r="L428" i="1"/>
  <c r="N428" i="1"/>
  <c r="P428" i="1"/>
  <c r="Q428" i="1"/>
  <c r="F429" i="1"/>
  <c r="H429" i="1"/>
  <c r="L429" i="1"/>
  <c r="N429" i="1"/>
  <c r="P429" i="1"/>
  <c r="Q429" i="1"/>
  <c r="F430" i="1"/>
  <c r="H430" i="1"/>
  <c r="L430" i="1"/>
  <c r="N430" i="1"/>
  <c r="P430" i="1"/>
  <c r="Q430" i="1"/>
  <c r="F431" i="1"/>
  <c r="H431" i="1"/>
  <c r="L431" i="1"/>
  <c r="N431" i="1"/>
  <c r="E431" i="1" s="1"/>
  <c r="P431" i="1"/>
  <c r="Q431" i="1"/>
  <c r="F432" i="1"/>
  <c r="H432" i="1"/>
  <c r="L432" i="1"/>
  <c r="N432" i="1"/>
  <c r="P432" i="1"/>
  <c r="Q432" i="1"/>
  <c r="F433" i="1"/>
  <c r="H433" i="1"/>
  <c r="L433" i="1"/>
  <c r="N433" i="1"/>
  <c r="E433" i="1" s="1"/>
  <c r="P433" i="1"/>
  <c r="Q433" i="1"/>
  <c r="F434" i="1"/>
  <c r="H434" i="1"/>
  <c r="L434" i="1"/>
  <c r="N434" i="1"/>
  <c r="P434" i="1"/>
  <c r="Q434" i="1"/>
  <c r="F435" i="1"/>
  <c r="H435" i="1"/>
  <c r="L435" i="1"/>
  <c r="N435" i="1"/>
  <c r="E435" i="1" s="1"/>
  <c r="P435" i="1"/>
  <c r="Q435" i="1"/>
  <c r="F436" i="1"/>
  <c r="H436" i="1"/>
  <c r="L436" i="1"/>
  <c r="N436" i="1"/>
  <c r="P436" i="1"/>
  <c r="Q436" i="1"/>
  <c r="F437" i="1"/>
  <c r="H437" i="1"/>
  <c r="L437" i="1"/>
  <c r="N437" i="1"/>
  <c r="P437" i="1"/>
  <c r="Q437" i="1"/>
  <c r="F438" i="1"/>
  <c r="H438" i="1"/>
  <c r="L438" i="1"/>
  <c r="N438" i="1"/>
  <c r="P438" i="1"/>
  <c r="Q438" i="1"/>
  <c r="F439" i="1"/>
  <c r="H439" i="1"/>
  <c r="L439" i="1"/>
  <c r="N439" i="1"/>
  <c r="E439" i="1" s="1"/>
  <c r="P439" i="1"/>
  <c r="Q439" i="1"/>
  <c r="F440" i="1"/>
  <c r="H440" i="1"/>
  <c r="L440" i="1"/>
  <c r="N440" i="1"/>
  <c r="P440" i="1"/>
  <c r="Q440" i="1"/>
  <c r="F441" i="1"/>
  <c r="H441" i="1"/>
  <c r="L441" i="1"/>
  <c r="N441" i="1"/>
  <c r="E441" i="1" s="1"/>
  <c r="P441" i="1"/>
  <c r="Q441" i="1"/>
  <c r="F442" i="1"/>
  <c r="H442" i="1"/>
  <c r="L442" i="1"/>
  <c r="N442" i="1"/>
  <c r="P442" i="1"/>
  <c r="Q442" i="1"/>
  <c r="F443" i="1"/>
  <c r="H443" i="1"/>
  <c r="L443" i="1"/>
  <c r="N443" i="1"/>
  <c r="E443" i="1" s="1"/>
  <c r="P443" i="1"/>
  <c r="Q443" i="1"/>
  <c r="F444" i="1"/>
  <c r="H444" i="1"/>
  <c r="L444" i="1"/>
  <c r="N444" i="1"/>
  <c r="P444" i="1"/>
  <c r="Q444" i="1"/>
  <c r="F445" i="1"/>
  <c r="H445" i="1"/>
  <c r="L445" i="1"/>
  <c r="N445" i="1"/>
  <c r="E445" i="1" s="1"/>
  <c r="P445" i="1"/>
  <c r="Q445" i="1"/>
  <c r="F446" i="1"/>
  <c r="H446" i="1"/>
  <c r="L446" i="1"/>
  <c r="N446" i="1"/>
  <c r="P446" i="1"/>
  <c r="Q446" i="1"/>
  <c r="F447" i="1"/>
  <c r="H447" i="1"/>
  <c r="L447" i="1"/>
  <c r="N447" i="1"/>
  <c r="E447" i="1" s="1"/>
  <c r="P447" i="1"/>
  <c r="Q447" i="1"/>
  <c r="F448" i="1"/>
  <c r="H448" i="1"/>
  <c r="L448" i="1"/>
  <c r="N448" i="1"/>
  <c r="P448" i="1"/>
  <c r="Q448" i="1"/>
  <c r="F449" i="1"/>
  <c r="H449" i="1"/>
  <c r="L449" i="1"/>
  <c r="N449" i="1"/>
  <c r="P449" i="1"/>
  <c r="Q449" i="1"/>
  <c r="F450" i="1"/>
  <c r="H450" i="1"/>
  <c r="L450" i="1"/>
  <c r="N450" i="1"/>
  <c r="P450" i="1"/>
  <c r="Q450" i="1"/>
  <c r="F451" i="1"/>
  <c r="H451" i="1"/>
  <c r="L451" i="1"/>
  <c r="N451" i="1"/>
  <c r="E451" i="1" s="1"/>
  <c r="P451" i="1"/>
  <c r="Q451" i="1"/>
  <c r="F452" i="1"/>
  <c r="H452" i="1"/>
  <c r="L452" i="1"/>
  <c r="N452" i="1"/>
  <c r="P452" i="1"/>
  <c r="Q452" i="1"/>
  <c r="F453" i="1"/>
  <c r="H453" i="1"/>
  <c r="L453" i="1"/>
  <c r="N453" i="1"/>
  <c r="E453" i="1" s="1"/>
  <c r="P453" i="1"/>
  <c r="Q453" i="1"/>
  <c r="F454" i="1"/>
  <c r="H454" i="1"/>
  <c r="L454" i="1"/>
  <c r="N454" i="1"/>
  <c r="P454" i="1"/>
  <c r="Q454" i="1"/>
  <c r="F455" i="1"/>
  <c r="H455" i="1"/>
  <c r="L455" i="1"/>
  <c r="N455" i="1"/>
  <c r="E455" i="1" s="1"/>
  <c r="P455" i="1"/>
  <c r="Q455" i="1"/>
  <c r="F456" i="1"/>
  <c r="H456" i="1"/>
  <c r="L456" i="1"/>
  <c r="N456" i="1"/>
  <c r="P456" i="1"/>
  <c r="Q456" i="1"/>
  <c r="F457" i="1"/>
  <c r="H457" i="1"/>
  <c r="L457" i="1"/>
  <c r="N457" i="1"/>
  <c r="E457" i="1" s="1"/>
  <c r="P457" i="1"/>
  <c r="Q457" i="1"/>
  <c r="F458" i="1"/>
  <c r="H458" i="1"/>
  <c r="L458" i="1"/>
  <c r="N458" i="1"/>
  <c r="P458" i="1"/>
  <c r="Q458" i="1"/>
  <c r="F459" i="1"/>
  <c r="H459" i="1"/>
  <c r="L459" i="1"/>
  <c r="N459" i="1"/>
  <c r="E459" i="1" s="1"/>
  <c r="P459" i="1"/>
  <c r="Q459" i="1"/>
  <c r="F460" i="1"/>
  <c r="H460" i="1"/>
  <c r="L460" i="1"/>
  <c r="N460" i="1"/>
  <c r="P460" i="1"/>
  <c r="Q460" i="1"/>
  <c r="F461" i="1"/>
  <c r="H461" i="1"/>
  <c r="L461" i="1"/>
  <c r="N461" i="1"/>
  <c r="E461" i="1" s="1"/>
  <c r="P461" i="1"/>
  <c r="Q461" i="1"/>
  <c r="F462" i="1"/>
  <c r="H462" i="1"/>
  <c r="L462" i="1"/>
  <c r="N462" i="1"/>
  <c r="P462" i="1"/>
  <c r="Q462" i="1"/>
  <c r="F463" i="1"/>
  <c r="H463" i="1"/>
  <c r="L463" i="1"/>
  <c r="N463" i="1"/>
  <c r="E463" i="1" s="1"/>
  <c r="P463" i="1"/>
  <c r="Q463" i="1"/>
  <c r="F464" i="1"/>
  <c r="H464" i="1"/>
  <c r="L464" i="1"/>
  <c r="N464" i="1"/>
  <c r="P464" i="1"/>
  <c r="Q464" i="1"/>
  <c r="F465" i="1"/>
  <c r="H465" i="1"/>
  <c r="L465" i="1"/>
  <c r="N465" i="1"/>
  <c r="E465" i="1" s="1"/>
  <c r="P465" i="1"/>
  <c r="Q465" i="1"/>
  <c r="F466" i="1"/>
  <c r="H466" i="1"/>
  <c r="L466" i="1"/>
  <c r="N466" i="1"/>
  <c r="P466" i="1"/>
  <c r="Q466" i="1"/>
  <c r="F467" i="1"/>
  <c r="H467" i="1"/>
  <c r="L467" i="1"/>
  <c r="N467" i="1"/>
  <c r="E467" i="1" s="1"/>
  <c r="P467" i="1"/>
  <c r="Q467" i="1"/>
  <c r="F468" i="1"/>
  <c r="H468" i="1"/>
  <c r="L468" i="1"/>
  <c r="N468" i="1"/>
  <c r="P468" i="1"/>
  <c r="Q468" i="1"/>
  <c r="F469" i="1"/>
  <c r="H469" i="1"/>
  <c r="L469" i="1"/>
  <c r="N469" i="1"/>
  <c r="P469" i="1"/>
  <c r="Q469" i="1"/>
  <c r="F470" i="1"/>
  <c r="H470" i="1"/>
  <c r="L470" i="1"/>
  <c r="N470" i="1"/>
  <c r="P470" i="1"/>
  <c r="Q470" i="1"/>
  <c r="F471" i="1"/>
  <c r="H471" i="1"/>
  <c r="L471" i="1"/>
  <c r="N471" i="1"/>
  <c r="E471" i="1" s="1"/>
  <c r="P471" i="1"/>
  <c r="Q471" i="1"/>
  <c r="F472" i="1"/>
  <c r="H472" i="1"/>
  <c r="L472" i="1"/>
  <c r="N472" i="1"/>
  <c r="P472" i="1"/>
  <c r="Q472" i="1"/>
  <c r="F473" i="1"/>
  <c r="H473" i="1"/>
  <c r="L473" i="1"/>
  <c r="N473" i="1"/>
  <c r="E473" i="1" s="1"/>
  <c r="P473" i="1"/>
  <c r="Q473" i="1"/>
  <c r="F474" i="1"/>
  <c r="H474" i="1"/>
  <c r="L474" i="1"/>
  <c r="N474" i="1"/>
  <c r="P474" i="1"/>
  <c r="Q474" i="1"/>
  <c r="F475" i="1"/>
  <c r="H475" i="1"/>
  <c r="L475" i="1"/>
  <c r="N475" i="1"/>
  <c r="E475" i="1" s="1"/>
  <c r="P475" i="1"/>
  <c r="Q475" i="1"/>
  <c r="F476" i="1"/>
  <c r="H476" i="1"/>
  <c r="L476" i="1"/>
  <c r="N476" i="1"/>
  <c r="P476" i="1"/>
  <c r="Q476" i="1"/>
  <c r="F477" i="1"/>
  <c r="H477" i="1"/>
  <c r="L477" i="1"/>
  <c r="N477" i="1"/>
  <c r="P477" i="1"/>
  <c r="Q477" i="1"/>
  <c r="F478" i="1"/>
  <c r="H478" i="1"/>
  <c r="L478" i="1"/>
  <c r="N478" i="1"/>
  <c r="P478" i="1"/>
  <c r="Q478" i="1"/>
  <c r="F479" i="1"/>
  <c r="H479" i="1"/>
  <c r="L479" i="1"/>
  <c r="N479" i="1"/>
  <c r="P479" i="1"/>
  <c r="Q479" i="1"/>
  <c r="F480" i="1"/>
  <c r="H480" i="1"/>
  <c r="L480" i="1"/>
  <c r="N480" i="1"/>
  <c r="P480" i="1"/>
  <c r="Q480" i="1"/>
  <c r="F481" i="1"/>
  <c r="H481" i="1"/>
  <c r="L481" i="1"/>
  <c r="N481" i="1"/>
  <c r="P481" i="1"/>
  <c r="Q481" i="1"/>
  <c r="F482" i="1"/>
  <c r="H482" i="1"/>
  <c r="L482" i="1"/>
  <c r="N482" i="1"/>
  <c r="P482" i="1"/>
  <c r="Q482" i="1"/>
  <c r="F483" i="1"/>
  <c r="H483" i="1"/>
  <c r="L483" i="1"/>
  <c r="N483" i="1"/>
  <c r="E483" i="1" s="1"/>
  <c r="P483" i="1"/>
  <c r="Q483" i="1"/>
  <c r="F484" i="1"/>
  <c r="H484" i="1"/>
  <c r="L484" i="1"/>
  <c r="N484" i="1"/>
  <c r="P484" i="1"/>
  <c r="Q484" i="1"/>
  <c r="F485" i="1"/>
  <c r="H485" i="1"/>
  <c r="L485" i="1"/>
  <c r="N485" i="1"/>
  <c r="E485" i="1" s="1"/>
  <c r="P485" i="1"/>
  <c r="Q485" i="1"/>
  <c r="F486" i="1"/>
  <c r="H486" i="1"/>
  <c r="L486" i="1"/>
  <c r="N486" i="1"/>
  <c r="P486" i="1"/>
  <c r="Q486" i="1"/>
  <c r="F487" i="1"/>
  <c r="H487" i="1"/>
  <c r="L487" i="1"/>
  <c r="N487" i="1"/>
  <c r="E487" i="1" s="1"/>
  <c r="P487" i="1"/>
  <c r="Q487" i="1"/>
  <c r="F488" i="1"/>
  <c r="H488" i="1"/>
  <c r="L488" i="1"/>
  <c r="N488" i="1"/>
  <c r="P488" i="1"/>
  <c r="Q488" i="1"/>
  <c r="F489" i="1"/>
  <c r="H489" i="1"/>
  <c r="L489" i="1"/>
  <c r="N489" i="1"/>
  <c r="P489" i="1"/>
  <c r="Q489" i="1"/>
  <c r="F490" i="1"/>
  <c r="H490" i="1"/>
  <c r="L490" i="1"/>
  <c r="N490" i="1"/>
  <c r="P490" i="1"/>
  <c r="Q490" i="1"/>
  <c r="F491" i="1"/>
  <c r="H491" i="1"/>
  <c r="L491" i="1"/>
  <c r="N491" i="1"/>
  <c r="E491" i="1" s="1"/>
  <c r="P491" i="1"/>
  <c r="Q491" i="1"/>
  <c r="F492" i="1"/>
  <c r="H492" i="1"/>
  <c r="L492" i="1"/>
  <c r="N492" i="1"/>
  <c r="P492" i="1"/>
  <c r="Q492" i="1"/>
  <c r="F493" i="1"/>
  <c r="H493" i="1"/>
  <c r="L493" i="1"/>
  <c r="N493" i="1"/>
  <c r="E493" i="1" s="1"/>
  <c r="P493" i="1"/>
  <c r="Q493" i="1"/>
  <c r="F494" i="1"/>
  <c r="H494" i="1"/>
  <c r="L494" i="1"/>
  <c r="N494" i="1"/>
  <c r="P494" i="1"/>
  <c r="Q494" i="1"/>
  <c r="F495" i="1"/>
  <c r="H495" i="1"/>
  <c r="L495" i="1"/>
  <c r="N495" i="1"/>
  <c r="P495" i="1"/>
  <c r="Q495" i="1"/>
  <c r="F496" i="1"/>
  <c r="H496" i="1"/>
  <c r="L496" i="1"/>
  <c r="N496" i="1"/>
  <c r="P496" i="1"/>
  <c r="Q496" i="1"/>
  <c r="F497" i="1"/>
  <c r="H497" i="1"/>
  <c r="L497" i="1"/>
  <c r="N497" i="1"/>
  <c r="E497" i="1" s="1"/>
  <c r="P497" i="1"/>
  <c r="Q497" i="1"/>
  <c r="F498" i="1"/>
  <c r="H498" i="1"/>
  <c r="L498" i="1"/>
  <c r="N498" i="1"/>
  <c r="P498" i="1"/>
  <c r="Q498" i="1"/>
  <c r="F499" i="1"/>
  <c r="H499" i="1"/>
  <c r="L499" i="1"/>
  <c r="N499" i="1"/>
  <c r="E499" i="1" s="1"/>
  <c r="P499" i="1"/>
  <c r="Q499" i="1"/>
  <c r="F500" i="1"/>
  <c r="H500" i="1"/>
  <c r="L500" i="1"/>
  <c r="N500" i="1"/>
  <c r="P500" i="1"/>
  <c r="Q500" i="1"/>
  <c r="F501" i="1"/>
  <c r="H501" i="1"/>
  <c r="L501" i="1"/>
  <c r="N501" i="1"/>
  <c r="E501" i="1" s="1"/>
  <c r="P501" i="1"/>
  <c r="Q501" i="1"/>
  <c r="F502" i="1"/>
  <c r="H502" i="1"/>
  <c r="L502" i="1"/>
  <c r="N502" i="1"/>
  <c r="P502" i="1"/>
  <c r="Q502" i="1"/>
  <c r="F503" i="1"/>
  <c r="H503" i="1"/>
  <c r="L503" i="1"/>
  <c r="N503" i="1"/>
  <c r="E503" i="1" s="1"/>
  <c r="P503" i="1"/>
  <c r="Q503" i="1"/>
  <c r="F504" i="1"/>
  <c r="H504" i="1"/>
  <c r="L504" i="1"/>
  <c r="N504" i="1"/>
  <c r="P504" i="1"/>
  <c r="Q504" i="1"/>
  <c r="F505" i="1"/>
  <c r="H505" i="1"/>
  <c r="L505" i="1"/>
  <c r="N505" i="1"/>
  <c r="E505" i="1" s="1"/>
  <c r="P505" i="1"/>
  <c r="Q505" i="1"/>
  <c r="F506" i="1"/>
  <c r="H506" i="1"/>
  <c r="L506" i="1"/>
  <c r="N506" i="1"/>
  <c r="P506" i="1"/>
  <c r="Q506" i="1"/>
  <c r="F507" i="1"/>
  <c r="H507" i="1"/>
  <c r="L507" i="1"/>
  <c r="N507" i="1"/>
  <c r="P507" i="1"/>
  <c r="Q507" i="1"/>
  <c r="F508" i="1"/>
  <c r="H508" i="1"/>
  <c r="L508" i="1"/>
  <c r="N508" i="1"/>
  <c r="P508" i="1"/>
  <c r="Q508" i="1"/>
  <c r="F509" i="1"/>
  <c r="H509" i="1"/>
  <c r="L509" i="1"/>
  <c r="N509" i="1"/>
  <c r="E509" i="1" s="1"/>
  <c r="P509" i="1"/>
  <c r="Q509" i="1"/>
  <c r="F510" i="1"/>
  <c r="H510" i="1"/>
  <c r="L510" i="1"/>
  <c r="N510" i="1"/>
  <c r="P510" i="1"/>
  <c r="Q510" i="1"/>
  <c r="F511" i="1"/>
  <c r="H511" i="1"/>
  <c r="L511" i="1"/>
  <c r="N511" i="1"/>
  <c r="P511" i="1"/>
  <c r="Q511" i="1"/>
  <c r="F512" i="1"/>
  <c r="H512" i="1"/>
  <c r="L512" i="1"/>
  <c r="N512" i="1"/>
  <c r="P512" i="1"/>
  <c r="Q512" i="1"/>
  <c r="F513" i="1"/>
  <c r="H513" i="1"/>
  <c r="L513" i="1"/>
  <c r="N513" i="1"/>
  <c r="E513" i="1" s="1"/>
  <c r="P513" i="1"/>
  <c r="Q513" i="1"/>
  <c r="F514" i="1"/>
  <c r="H514" i="1"/>
  <c r="L514" i="1"/>
  <c r="N514" i="1"/>
  <c r="P514" i="1"/>
  <c r="Q514" i="1"/>
  <c r="F515" i="1"/>
  <c r="H515" i="1"/>
  <c r="L515" i="1"/>
  <c r="N515" i="1"/>
  <c r="E515" i="1" s="1"/>
  <c r="P515" i="1"/>
  <c r="Q515" i="1"/>
  <c r="F516" i="1"/>
  <c r="H516" i="1"/>
  <c r="L516" i="1"/>
  <c r="N516" i="1"/>
  <c r="P516" i="1"/>
  <c r="Q516" i="1"/>
  <c r="F517" i="1"/>
  <c r="H517" i="1"/>
  <c r="L517" i="1"/>
  <c r="N517" i="1"/>
  <c r="E517" i="1" s="1"/>
  <c r="P517" i="1"/>
  <c r="Q517" i="1"/>
  <c r="F518" i="1"/>
  <c r="H518" i="1"/>
  <c r="L518" i="1"/>
  <c r="N518" i="1"/>
  <c r="P518" i="1"/>
  <c r="Q518" i="1"/>
  <c r="F519" i="1"/>
  <c r="H519" i="1"/>
  <c r="L519" i="1"/>
  <c r="N519" i="1"/>
  <c r="E519" i="1" s="1"/>
  <c r="P519" i="1"/>
  <c r="Q519" i="1"/>
  <c r="F520" i="1"/>
  <c r="H520" i="1"/>
  <c r="L520" i="1"/>
  <c r="N520" i="1"/>
  <c r="P520" i="1"/>
  <c r="Q520" i="1"/>
  <c r="F521" i="1"/>
  <c r="H521" i="1"/>
  <c r="L521" i="1"/>
  <c r="N521" i="1"/>
  <c r="E521" i="1" s="1"/>
  <c r="P521" i="1"/>
  <c r="Q521" i="1"/>
  <c r="F522" i="1"/>
  <c r="H522" i="1"/>
  <c r="L522" i="1"/>
  <c r="N522" i="1"/>
  <c r="P522" i="1"/>
  <c r="Q522" i="1"/>
  <c r="F523" i="1"/>
  <c r="H523" i="1"/>
  <c r="L523" i="1"/>
  <c r="N523" i="1"/>
  <c r="E523" i="1" s="1"/>
  <c r="P523" i="1"/>
  <c r="Q523" i="1"/>
  <c r="F524" i="1"/>
  <c r="H524" i="1"/>
  <c r="L524" i="1"/>
  <c r="N524" i="1"/>
  <c r="P524" i="1"/>
  <c r="Q524" i="1"/>
  <c r="F525" i="1"/>
  <c r="H525" i="1"/>
  <c r="L525" i="1"/>
  <c r="N525" i="1"/>
  <c r="E525" i="1" s="1"/>
  <c r="P525" i="1"/>
  <c r="Q525" i="1"/>
  <c r="F526" i="1"/>
  <c r="H526" i="1"/>
  <c r="L526" i="1"/>
  <c r="N526" i="1"/>
  <c r="P526" i="1"/>
  <c r="Q526" i="1"/>
  <c r="F527" i="1"/>
  <c r="H527" i="1"/>
  <c r="L527" i="1"/>
  <c r="N527" i="1"/>
  <c r="E527" i="1" s="1"/>
  <c r="P527" i="1"/>
  <c r="Q527" i="1"/>
  <c r="F528" i="1"/>
  <c r="H528" i="1"/>
  <c r="L528" i="1"/>
  <c r="N528" i="1"/>
  <c r="P528" i="1"/>
  <c r="Q528" i="1"/>
  <c r="F529" i="1"/>
  <c r="H529" i="1"/>
  <c r="L529" i="1"/>
  <c r="N529" i="1"/>
  <c r="E529" i="1" s="1"/>
  <c r="P529" i="1"/>
  <c r="Q529" i="1"/>
  <c r="F530" i="1"/>
  <c r="H530" i="1"/>
  <c r="L530" i="1"/>
  <c r="N530" i="1"/>
  <c r="P530" i="1"/>
  <c r="Q530" i="1"/>
  <c r="F531" i="1"/>
  <c r="H531" i="1"/>
  <c r="L531" i="1"/>
  <c r="N531" i="1"/>
  <c r="E531" i="1" s="1"/>
  <c r="P531" i="1"/>
  <c r="Q531" i="1"/>
  <c r="F532" i="1"/>
  <c r="H532" i="1"/>
  <c r="L532" i="1"/>
  <c r="N532" i="1"/>
  <c r="P532" i="1"/>
  <c r="Q532" i="1"/>
  <c r="F533" i="1"/>
  <c r="H533" i="1"/>
  <c r="L533" i="1"/>
  <c r="N533" i="1"/>
  <c r="E533" i="1" s="1"/>
  <c r="P533" i="1"/>
  <c r="Q533" i="1"/>
  <c r="F534" i="1"/>
  <c r="H534" i="1"/>
  <c r="L534" i="1"/>
  <c r="N534" i="1"/>
  <c r="P534" i="1"/>
  <c r="Q534" i="1"/>
  <c r="F535" i="1"/>
  <c r="H535" i="1"/>
  <c r="L535" i="1"/>
  <c r="N535" i="1"/>
  <c r="P535" i="1"/>
  <c r="Q535" i="1"/>
  <c r="F536" i="1"/>
  <c r="H536" i="1"/>
  <c r="L536" i="1"/>
  <c r="N536" i="1"/>
  <c r="P536" i="1"/>
  <c r="Q536" i="1"/>
  <c r="F537" i="1"/>
  <c r="H537" i="1"/>
  <c r="L537" i="1"/>
  <c r="N537" i="1"/>
  <c r="E537" i="1" s="1"/>
  <c r="P537" i="1"/>
  <c r="Q537" i="1"/>
  <c r="F538" i="1"/>
  <c r="H538" i="1"/>
  <c r="L538" i="1"/>
  <c r="N538" i="1"/>
  <c r="P538" i="1"/>
  <c r="Q538" i="1"/>
  <c r="F539" i="1"/>
  <c r="H539" i="1"/>
  <c r="L539" i="1"/>
  <c r="N539" i="1"/>
  <c r="E539" i="1" s="1"/>
  <c r="P539" i="1"/>
  <c r="Q539" i="1"/>
  <c r="F540" i="1"/>
  <c r="E540" i="1" s="1"/>
  <c r="H540" i="1"/>
  <c r="L540" i="1"/>
  <c r="N540" i="1"/>
  <c r="P540" i="1"/>
  <c r="Q540" i="1"/>
  <c r="F541" i="1"/>
  <c r="H541" i="1"/>
  <c r="L541" i="1"/>
  <c r="N541" i="1"/>
  <c r="E541" i="1" s="1"/>
  <c r="P541" i="1"/>
  <c r="Q541" i="1"/>
  <c r="F542" i="1"/>
  <c r="H542" i="1"/>
  <c r="L542" i="1"/>
  <c r="N542" i="1"/>
  <c r="P542" i="1"/>
  <c r="Q542" i="1"/>
  <c r="F543" i="1"/>
  <c r="H543" i="1"/>
  <c r="L543" i="1"/>
  <c r="N543" i="1"/>
  <c r="E543" i="1" s="1"/>
  <c r="P543" i="1"/>
  <c r="Q543" i="1"/>
  <c r="F544" i="1"/>
  <c r="H544" i="1"/>
  <c r="L544" i="1"/>
  <c r="N544" i="1"/>
  <c r="P544" i="1"/>
  <c r="Q544" i="1"/>
  <c r="F545" i="1"/>
  <c r="H545" i="1"/>
  <c r="L545" i="1"/>
  <c r="N545" i="1"/>
  <c r="E545" i="1" s="1"/>
  <c r="P545" i="1"/>
  <c r="Q545" i="1"/>
  <c r="F546" i="1"/>
  <c r="H546" i="1"/>
  <c r="L546" i="1"/>
  <c r="N546" i="1"/>
  <c r="P546" i="1"/>
  <c r="Q546" i="1"/>
  <c r="F547" i="1"/>
  <c r="H547" i="1"/>
  <c r="L547" i="1"/>
  <c r="N547" i="1"/>
  <c r="E547" i="1" s="1"/>
  <c r="P547" i="1"/>
  <c r="Q547" i="1"/>
  <c r="F548" i="1"/>
  <c r="H548" i="1"/>
  <c r="L548" i="1"/>
  <c r="N548" i="1"/>
  <c r="P548" i="1"/>
  <c r="Q548" i="1"/>
  <c r="F549" i="1"/>
  <c r="H549" i="1"/>
  <c r="L549" i="1"/>
  <c r="N549" i="1"/>
  <c r="E549" i="1" s="1"/>
  <c r="P549" i="1"/>
  <c r="Q549" i="1"/>
  <c r="F550" i="1"/>
  <c r="H550" i="1"/>
  <c r="L550" i="1"/>
  <c r="N550" i="1"/>
  <c r="P550" i="1"/>
  <c r="Q550" i="1"/>
  <c r="F551" i="1"/>
  <c r="H551" i="1"/>
  <c r="L551" i="1"/>
  <c r="N551" i="1"/>
  <c r="E551" i="1" s="1"/>
  <c r="P551" i="1"/>
  <c r="Q551" i="1"/>
  <c r="F552" i="1"/>
  <c r="H552" i="1"/>
  <c r="L552" i="1"/>
  <c r="N552" i="1"/>
  <c r="P552" i="1"/>
  <c r="Q552" i="1"/>
  <c r="F553" i="1"/>
  <c r="H553" i="1"/>
  <c r="L553" i="1"/>
  <c r="N553" i="1"/>
  <c r="P553" i="1"/>
  <c r="Q553" i="1"/>
  <c r="F554" i="1"/>
  <c r="H554" i="1"/>
  <c r="L554" i="1"/>
  <c r="N554" i="1"/>
  <c r="P554" i="1"/>
  <c r="Q554" i="1"/>
  <c r="F555" i="1"/>
  <c r="H555" i="1"/>
  <c r="L555" i="1"/>
  <c r="N555" i="1"/>
  <c r="E555" i="1" s="1"/>
  <c r="P555" i="1"/>
  <c r="Q555" i="1"/>
  <c r="F556" i="1"/>
  <c r="H556" i="1"/>
  <c r="L556" i="1"/>
  <c r="N556" i="1"/>
  <c r="P556" i="1"/>
  <c r="Q556" i="1"/>
  <c r="F557" i="1"/>
  <c r="H557" i="1"/>
  <c r="L557" i="1"/>
  <c r="N557" i="1"/>
  <c r="P557" i="1"/>
  <c r="Q557" i="1"/>
  <c r="F558" i="1"/>
  <c r="H558" i="1"/>
  <c r="L558" i="1"/>
  <c r="N558" i="1"/>
  <c r="P558" i="1"/>
  <c r="Q558" i="1"/>
  <c r="F559" i="1"/>
  <c r="H559" i="1"/>
  <c r="L559" i="1"/>
  <c r="N559" i="1"/>
  <c r="P559" i="1"/>
  <c r="Q559" i="1"/>
  <c r="F560" i="1"/>
  <c r="H560" i="1"/>
  <c r="L560" i="1"/>
  <c r="N560" i="1"/>
  <c r="P560" i="1"/>
  <c r="Q560" i="1"/>
  <c r="F561" i="1"/>
  <c r="H561" i="1"/>
  <c r="L561" i="1"/>
  <c r="N561" i="1"/>
  <c r="P561" i="1"/>
  <c r="Q561" i="1"/>
  <c r="F562" i="1"/>
  <c r="H562" i="1"/>
  <c r="L562" i="1"/>
  <c r="N562" i="1"/>
  <c r="P562" i="1"/>
  <c r="Q562" i="1"/>
  <c r="F563" i="1"/>
  <c r="H563" i="1"/>
  <c r="L563" i="1"/>
  <c r="N563" i="1"/>
  <c r="E563" i="1" s="1"/>
  <c r="P563" i="1"/>
  <c r="Q563" i="1"/>
  <c r="F564" i="1"/>
  <c r="H564" i="1"/>
  <c r="L564" i="1"/>
  <c r="N564" i="1"/>
  <c r="P564" i="1"/>
  <c r="Q564" i="1"/>
  <c r="F565" i="1"/>
  <c r="H565" i="1"/>
  <c r="L565" i="1"/>
  <c r="N565" i="1"/>
  <c r="E565" i="1" s="1"/>
  <c r="P565" i="1"/>
  <c r="Q565" i="1"/>
  <c r="F566" i="1"/>
  <c r="H566" i="1"/>
  <c r="L566" i="1"/>
  <c r="N566" i="1"/>
  <c r="P566" i="1"/>
  <c r="Q566" i="1"/>
  <c r="F567" i="1"/>
  <c r="H567" i="1"/>
  <c r="L567" i="1"/>
  <c r="N567" i="1"/>
  <c r="E567" i="1" s="1"/>
  <c r="P567" i="1"/>
  <c r="Q567" i="1"/>
  <c r="F568" i="1"/>
  <c r="H568" i="1"/>
  <c r="L568" i="1"/>
  <c r="N568" i="1"/>
  <c r="P568" i="1"/>
  <c r="Q568" i="1"/>
  <c r="F569" i="1"/>
  <c r="H569" i="1"/>
  <c r="L569" i="1"/>
  <c r="N569" i="1"/>
  <c r="E569" i="1" s="1"/>
  <c r="P569" i="1"/>
  <c r="Q569" i="1"/>
  <c r="F570" i="1"/>
  <c r="H570" i="1"/>
  <c r="L570" i="1"/>
  <c r="N570" i="1"/>
  <c r="P570" i="1"/>
  <c r="Q570" i="1"/>
  <c r="F571" i="1"/>
  <c r="H571" i="1"/>
  <c r="L571" i="1"/>
  <c r="N571" i="1"/>
  <c r="E571" i="1" s="1"/>
  <c r="P571" i="1"/>
  <c r="Q571" i="1"/>
  <c r="F572" i="1"/>
  <c r="H572" i="1"/>
  <c r="L572" i="1"/>
  <c r="N572" i="1"/>
  <c r="P572" i="1"/>
  <c r="Q572" i="1"/>
  <c r="F573" i="1"/>
  <c r="H573" i="1"/>
  <c r="L573" i="1"/>
  <c r="N573" i="1"/>
  <c r="E573" i="1" s="1"/>
  <c r="P573" i="1"/>
  <c r="Q573" i="1"/>
  <c r="F574" i="1"/>
  <c r="H574" i="1"/>
  <c r="L574" i="1"/>
  <c r="N574" i="1"/>
  <c r="P574" i="1"/>
  <c r="Q574" i="1"/>
  <c r="F575" i="1"/>
  <c r="H575" i="1"/>
  <c r="L575" i="1"/>
  <c r="N575" i="1"/>
  <c r="E575" i="1" s="1"/>
  <c r="P575" i="1"/>
  <c r="Q575" i="1"/>
  <c r="F576" i="1"/>
  <c r="H576" i="1"/>
  <c r="L576" i="1"/>
  <c r="N576" i="1"/>
  <c r="P576" i="1"/>
  <c r="Q576" i="1"/>
  <c r="F577" i="1"/>
  <c r="H577" i="1"/>
  <c r="L577" i="1"/>
  <c r="N577" i="1"/>
  <c r="E577" i="1" s="1"/>
  <c r="P577" i="1"/>
  <c r="Q577" i="1"/>
  <c r="F578" i="1"/>
  <c r="H578" i="1"/>
  <c r="L578" i="1"/>
  <c r="N578" i="1"/>
  <c r="P578" i="1"/>
  <c r="Q578" i="1"/>
  <c r="F579" i="1"/>
  <c r="H579" i="1"/>
  <c r="L579" i="1"/>
  <c r="N579" i="1"/>
  <c r="E579" i="1" s="1"/>
  <c r="P579" i="1"/>
  <c r="Q579" i="1"/>
  <c r="F580" i="1"/>
  <c r="H580" i="1"/>
  <c r="L580" i="1"/>
  <c r="N580" i="1"/>
  <c r="P580" i="1"/>
  <c r="Q580" i="1"/>
  <c r="F581" i="1"/>
  <c r="H581" i="1"/>
  <c r="L581" i="1"/>
  <c r="N581" i="1"/>
  <c r="E581" i="1" s="1"/>
  <c r="P581" i="1"/>
  <c r="Q581" i="1"/>
  <c r="F582" i="1"/>
  <c r="H582" i="1"/>
  <c r="L582" i="1"/>
  <c r="N582" i="1"/>
  <c r="P582" i="1"/>
  <c r="Q582" i="1"/>
  <c r="F583" i="1"/>
  <c r="H583" i="1"/>
  <c r="L583" i="1"/>
  <c r="N583" i="1"/>
  <c r="E583" i="1" s="1"/>
  <c r="P583" i="1"/>
  <c r="Q583" i="1"/>
  <c r="F584" i="1"/>
  <c r="H584" i="1"/>
  <c r="L584" i="1"/>
  <c r="N584" i="1"/>
  <c r="P584" i="1"/>
  <c r="Q584" i="1"/>
  <c r="F585" i="1"/>
  <c r="H585" i="1"/>
  <c r="L585" i="1"/>
  <c r="N585" i="1"/>
  <c r="E585" i="1" s="1"/>
  <c r="P585" i="1"/>
  <c r="Q585" i="1"/>
  <c r="F586" i="1"/>
  <c r="H586" i="1"/>
  <c r="L586" i="1"/>
  <c r="N586" i="1"/>
  <c r="P586" i="1"/>
  <c r="Q586" i="1"/>
  <c r="F587" i="1"/>
  <c r="H587" i="1"/>
  <c r="L587" i="1"/>
  <c r="N587" i="1"/>
  <c r="E587" i="1" s="1"/>
  <c r="P587" i="1"/>
  <c r="Q587" i="1"/>
  <c r="F588" i="1"/>
  <c r="H588" i="1"/>
  <c r="L588" i="1"/>
  <c r="N588" i="1"/>
  <c r="P588" i="1"/>
  <c r="Q588" i="1"/>
  <c r="F589" i="1"/>
  <c r="H589" i="1"/>
  <c r="L589" i="1"/>
  <c r="N589" i="1"/>
  <c r="P589" i="1"/>
  <c r="Q589" i="1"/>
  <c r="F590" i="1"/>
  <c r="H590" i="1"/>
  <c r="L590" i="1"/>
  <c r="N590" i="1"/>
  <c r="P590" i="1"/>
  <c r="Q590" i="1"/>
  <c r="F591" i="1"/>
  <c r="H591" i="1"/>
  <c r="L591" i="1"/>
  <c r="N591" i="1"/>
  <c r="E591" i="1" s="1"/>
  <c r="P591" i="1"/>
  <c r="Q591" i="1"/>
  <c r="F592" i="1"/>
  <c r="H592" i="1"/>
  <c r="L592" i="1"/>
  <c r="N592" i="1"/>
  <c r="P592" i="1"/>
  <c r="Q592" i="1"/>
  <c r="F593" i="1"/>
  <c r="H593" i="1"/>
  <c r="L593" i="1"/>
  <c r="N593" i="1"/>
  <c r="P593" i="1"/>
  <c r="Q593" i="1"/>
  <c r="F594" i="1"/>
  <c r="H594" i="1"/>
  <c r="L594" i="1"/>
  <c r="N594" i="1"/>
  <c r="P594" i="1"/>
  <c r="Q594" i="1"/>
  <c r="F595" i="1"/>
  <c r="H595" i="1"/>
  <c r="L595" i="1"/>
  <c r="N595" i="1"/>
  <c r="E595" i="1" s="1"/>
  <c r="P595" i="1"/>
  <c r="Q595" i="1"/>
  <c r="F596" i="1"/>
  <c r="H596" i="1"/>
  <c r="L596" i="1"/>
  <c r="N596" i="1"/>
  <c r="P596" i="1"/>
  <c r="Q596" i="1"/>
  <c r="F597" i="1"/>
  <c r="H597" i="1"/>
  <c r="L597" i="1"/>
  <c r="N597" i="1"/>
  <c r="E597" i="1" s="1"/>
  <c r="P597" i="1"/>
  <c r="Q597" i="1"/>
  <c r="F598" i="1"/>
  <c r="H598" i="1"/>
  <c r="L598" i="1"/>
  <c r="N598" i="1"/>
  <c r="P598" i="1"/>
  <c r="Q598" i="1"/>
  <c r="F599" i="1"/>
  <c r="H599" i="1"/>
  <c r="L599" i="1"/>
  <c r="N599" i="1"/>
  <c r="P599" i="1"/>
  <c r="Q599" i="1"/>
  <c r="F600" i="1"/>
  <c r="H600" i="1"/>
  <c r="L600" i="1"/>
  <c r="N600" i="1"/>
  <c r="P600" i="1"/>
  <c r="Q600" i="1"/>
  <c r="F601" i="1"/>
  <c r="H601" i="1"/>
  <c r="L601" i="1"/>
  <c r="N601" i="1"/>
  <c r="E601" i="1" s="1"/>
  <c r="P601" i="1"/>
  <c r="Q601" i="1"/>
  <c r="F602" i="1"/>
  <c r="H602" i="1"/>
  <c r="L602" i="1"/>
  <c r="N602" i="1"/>
  <c r="P602" i="1"/>
  <c r="Q602" i="1"/>
  <c r="F603" i="1"/>
  <c r="H603" i="1"/>
  <c r="L603" i="1"/>
  <c r="N603" i="1"/>
  <c r="P603" i="1"/>
  <c r="Q603" i="1"/>
  <c r="F604" i="1"/>
  <c r="H604" i="1"/>
  <c r="L604" i="1"/>
  <c r="N604" i="1"/>
  <c r="P604" i="1"/>
  <c r="Q604" i="1"/>
  <c r="F605" i="1"/>
  <c r="H605" i="1"/>
  <c r="L605" i="1"/>
  <c r="N605" i="1"/>
  <c r="E605" i="1" s="1"/>
  <c r="P605" i="1"/>
  <c r="Q605" i="1"/>
  <c r="F606" i="1"/>
  <c r="H606" i="1"/>
  <c r="L606" i="1"/>
  <c r="N606" i="1"/>
  <c r="P606" i="1"/>
  <c r="Q606" i="1"/>
  <c r="F607" i="1"/>
  <c r="H607" i="1"/>
  <c r="L607" i="1"/>
  <c r="N607" i="1"/>
  <c r="E607" i="1" s="1"/>
  <c r="P607" i="1"/>
  <c r="Q607" i="1"/>
  <c r="F608" i="1"/>
  <c r="H608" i="1"/>
  <c r="L608" i="1"/>
  <c r="N608" i="1"/>
  <c r="P608" i="1"/>
  <c r="Q608" i="1"/>
  <c r="F609" i="1"/>
  <c r="H609" i="1"/>
  <c r="L609" i="1"/>
  <c r="N609" i="1"/>
  <c r="P609" i="1"/>
  <c r="Q609" i="1"/>
  <c r="F610" i="1"/>
  <c r="H610" i="1"/>
  <c r="L610" i="1"/>
  <c r="N610" i="1"/>
  <c r="P610" i="1"/>
  <c r="Q610" i="1"/>
  <c r="F611" i="1"/>
  <c r="H611" i="1"/>
  <c r="L611" i="1"/>
  <c r="N611" i="1"/>
  <c r="E611" i="1" s="1"/>
  <c r="P611" i="1"/>
  <c r="Q611" i="1"/>
  <c r="F612" i="1"/>
  <c r="H612" i="1"/>
  <c r="L612" i="1"/>
  <c r="N612" i="1"/>
  <c r="P612" i="1"/>
  <c r="Q612" i="1"/>
  <c r="F613" i="1"/>
  <c r="H613" i="1"/>
  <c r="L613" i="1"/>
  <c r="N613" i="1"/>
  <c r="E613" i="1" s="1"/>
  <c r="P613" i="1"/>
  <c r="Q613" i="1"/>
  <c r="F614" i="1"/>
  <c r="H614" i="1"/>
  <c r="L614" i="1"/>
  <c r="N614" i="1"/>
  <c r="P614" i="1"/>
  <c r="Q614" i="1"/>
  <c r="F615" i="1"/>
  <c r="H615" i="1"/>
  <c r="L615" i="1"/>
  <c r="N615" i="1"/>
  <c r="P615" i="1"/>
  <c r="Q615" i="1"/>
  <c r="F616" i="1"/>
  <c r="H616" i="1"/>
  <c r="L616" i="1"/>
  <c r="N616" i="1"/>
  <c r="P616" i="1"/>
  <c r="Q616" i="1"/>
  <c r="F617" i="1"/>
  <c r="H617" i="1"/>
  <c r="L617" i="1"/>
  <c r="N617" i="1"/>
  <c r="P617" i="1"/>
  <c r="Q617" i="1"/>
  <c r="F618" i="1"/>
  <c r="H618" i="1"/>
  <c r="L618" i="1"/>
  <c r="N618" i="1"/>
  <c r="P618" i="1"/>
  <c r="Q618" i="1"/>
  <c r="F619" i="1"/>
  <c r="H619" i="1"/>
  <c r="L619" i="1"/>
  <c r="N619" i="1"/>
  <c r="P619" i="1"/>
  <c r="Q619" i="1"/>
  <c r="F620" i="1"/>
  <c r="H620" i="1"/>
  <c r="L620" i="1"/>
  <c r="N620" i="1"/>
  <c r="P620" i="1"/>
  <c r="Q620" i="1"/>
  <c r="F621" i="1"/>
  <c r="H621" i="1"/>
  <c r="L621" i="1"/>
  <c r="N621" i="1"/>
  <c r="E621" i="1" s="1"/>
  <c r="P621" i="1"/>
  <c r="Q621" i="1"/>
  <c r="F622" i="1"/>
  <c r="H622" i="1"/>
  <c r="L622" i="1"/>
  <c r="N622" i="1"/>
  <c r="P622" i="1"/>
  <c r="Q622" i="1"/>
  <c r="F623" i="1"/>
  <c r="H623" i="1"/>
  <c r="L623" i="1"/>
  <c r="N623" i="1"/>
  <c r="E623" i="1" s="1"/>
  <c r="P623" i="1"/>
  <c r="Q623" i="1"/>
  <c r="F624" i="1"/>
  <c r="H624" i="1"/>
  <c r="L624" i="1"/>
  <c r="N624" i="1"/>
  <c r="P624" i="1"/>
  <c r="Q624" i="1"/>
  <c r="F625" i="1"/>
  <c r="H625" i="1"/>
  <c r="L625" i="1"/>
  <c r="N625" i="1"/>
  <c r="P625" i="1"/>
  <c r="Q625" i="1"/>
  <c r="F626" i="1"/>
  <c r="H626" i="1"/>
  <c r="L626" i="1"/>
  <c r="N626" i="1"/>
  <c r="P626" i="1"/>
  <c r="Q626" i="1"/>
  <c r="F627" i="1"/>
  <c r="H627" i="1"/>
  <c r="L627" i="1"/>
  <c r="N627" i="1"/>
  <c r="E627" i="1" s="1"/>
  <c r="P627" i="1"/>
  <c r="Q627" i="1"/>
  <c r="F628" i="1"/>
  <c r="H628" i="1"/>
  <c r="L628" i="1"/>
  <c r="N628" i="1"/>
  <c r="P628" i="1"/>
  <c r="Q628" i="1"/>
  <c r="F629" i="1"/>
  <c r="H629" i="1"/>
  <c r="L629" i="1"/>
  <c r="N629" i="1"/>
  <c r="E629" i="1" s="1"/>
  <c r="P629" i="1"/>
  <c r="Q629" i="1"/>
  <c r="F630" i="1"/>
  <c r="H630" i="1"/>
  <c r="L630" i="1"/>
  <c r="N630" i="1"/>
  <c r="P630" i="1"/>
  <c r="Q630" i="1"/>
  <c r="F631" i="1"/>
  <c r="H631" i="1"/>
  <c r="L631" i="1"/>
  <c r="N631" i="1"/>
  <c r="E631" i="1" s="1"/>
  <c r="P631" i="1"/>
  <c r="Q631" i="1"/>
  <c r="F632" i="1"/>
  <c r="H632" i="1"/>
  <c r="L632" i="1"/>
  <c r="N632" i="1"/>
  <c r="P632" i="1"/>
  <c r="Q632" i="1"/>
  <c r="F633" i="1"/>
  <c r="H633" i="1"/>
  <c r="L633" i="1"/>
  <c r="N633" i="1"/>
  <c r="P633" i="1"/>
  <c r="Q633" i="1"/>
  <c r="F634" i="1"/>
  <c r="H634" i="1"/>
  <c r="L634" i="1"/>
  <c r="N634" i="1"/>
  <c r="P634" i="1"/>
  <c r="Q634" i="1"/>
  <c r="F635" i="1"/>
  <c r="H635" i="1"/>
  <c r="L635" i="1"/>
  <c r="N635" i="1"/>
  <c r="P635" i="1"/>
  <c r="Q635" i="1"/>
  <c r="F636" i="1"/>
  <c r="H636" i="1"/>
  <c r="L636" i="1"/>
  <c r="N636" i="1"/>
  <c r="P636" i="1"/>
  <c r="Q636" i="1"/>
  <c r="F637" i="1"/>
  <c r="H637" i="1"/>
  <c r="L637" i="1"/>
  <c r="N637" i="1"/>
  <c r="E637" i="1" s="1"/>
  <c r="P637" i="1"/>
  <c r="Q637" i="1"/>
  <c r="F638" i="1"/>
  <c r="H638" i="1"/>
  <c r="L638" i="1"/>
  <c r="N638" i="1"/>
  <c r="P638" i="1"/>
  <c r="Q638" i="1"/>
  <c r="F639" i="1"/>
  <c r="H639" i="1"/>
  <c r="L639" i="1"/>
  <c r="N639" i="1"/>
  <c r="E639" i="1" s="1"/>
  <c r="P639" i="1"/>
  <c r="Q639" i="1"/>
  <c r="F640" i="1"/>
  <c r="H640" i="1"/>
  <c r="L640" i="1"/>
  <c r="N640" i="1"/>
  <c r="P640" i="1"/>
  <c r="Q640" i="1"/>
  <c r="F641" i="1"/>
  <c r="H641" i="1"/>
  <c r="L641" i="1"/>
  <c r="N641" i="1"/>
  <c r="E641" i="1" s="1"/>
  <c r="P641" i="1"/>
  <c r="Q641" i="1"/>
  <c r="F642" i="1"/>
  <c r="H642" i="1"/>
  <c r="L642" i="1"/>
  <c r="N642" i="1"/>
  <c r="P642" i="1"/>
  <c r="Q642" i="1"/>
  <c r="F643" i="1"/>
  <c r="H643" i="1"/>
  <c r="L643" i="1"/>
  <c r="N643" i="1"/>
  <c r="E643" i="1" s="1"/>
  <c r="P643" i="1"/>
  <c r="Q643" i="1"/>
  <c r="F644" i="1"/>
  <c r="H644" i="1"/>
  <c r="L644" i="1"/>
  <c r="N644" i="1"/>
  <c r="P644" i="1"/>
  <c r="Q644" i="1"/>
  <c r="F645" i="1"/>
  <c r="H645" i="1"/>
  <c r="L645" i="1"/>
  <c r="N645" i="1"/>
  <c r="E645" i="1" s="1"/>
  <c r="P645" i="1"/>
  <c r="Q645" i="1"/>
  <c r="F646" i="1"/>
  <c r="H646" i="1"/>
  <c r="L646" i="1"/>
  <c r="N646" i="1"/>
  <c r="P646" i="1"/>
  <c r="Q646" i="1"/>
  <c r="F647" i="1"/>
  <c r="H647" i="1"/>
  <c r="L647" i="1"/>
  <c r="N647" i="1"/>
  <c r="P647" i="1"/>
  <c r="Q647" i="1"/>
  <c r="F648" i="1"/>
  <c r="H648" i="1"/>
  <c r="L648" i="1"/>
  <c r="N648" i="1"/>
  <c r="P648" i="1"/>
  <c r="Q648" i="1"/>
  <c r="F649" i="1"/>
  <c r="H649" i="1"/>
  <c r="L649" i="1"/>
  <c r="N649" i="1"/>
  <c r="P649" i="1"/>
  <c r="Q649" i="1"/>
  <c r="F650" i="1"/>
  <c r="H650" i="1"/>
  <c r="L650" i="1"/>
  <c r="N650" i="1"/>
  <c r="P650" i="1"/>
  <c r="Q650" i="1"/>
  <c r="F651" i="1"/>
  <c r="H651" i="1"/>
  <c r="L651" i="1"/>
  <c r="N651" i="1"/>
  <c r="P651" i="1"/>
  <c r="Q651" i="1"/>
  <c r="F652" i="1"/>
  <c r="E652" i="1" s="1"/>
  <c r="H652" i="1"/>
  <c r="L652" i="1"/>
  <c r="N652" i="1"/>
  <c r="P652" i="1"/>
  <c r="Q652" i="1"/>
  <c r="F653" i="1"/>
  <c r="H653" i="1"/>
  <c r="L653" i="1"/>
  <c r="N653" i="1"/>
  <c r="E653" i="1" s="1"/>
  <c r="P653" i="1"/>
  <c r="Q653" i="1"/>
  <c r="F654" i="1"/>
  <c r="H654" i="1"/>
  <c r="L654" i="1"/>
  <c r="N654" i="1"/>
  <c r="P654" i="1"/>
  <c r="Q654" i="1"/>
  <c r="F655" i="1"/>
  <c r="H655" i="1"/>
  <c r="L655" i="1"/>
  <c r="N655" i="1"/>
  <c r="E655" i="1" s="1"/>
  <c r="P655" i="1"/>
  <c r="Q655" i="1"/>
  <c r="F656" i="1"/>
  <c r="H656" i="1"/>
  <c r="L656" i="1"/>
  <c r="N656" i="1"/>
  <c r="P656" i="1"/>
  <c r="Q656" i="1"/>
  <c r="F657" i="1"/>
  <c r="H657" i="1"/>
  <c r="L657" i="1"/>
  <c r="N657" i="1"/>
  <c r="E657" i="1" s="1"/>
  <c r="P657" i="1"/>
  <c r="Q657" i="1"/>
  <c r="F658" i="1"/>
  <c r="H658" i="1"/>
  <c r="L658" i="1"/>
  <c r="N658" i="1"/>
  <c r="P658" i="1"/>
  <c r="Q658" i="1"/>
  <c r="F659" i="1"/>
  <c r="H659" i="1"/>
  <c r="L659" i="1"/>
  <c r="N659" i="1"/>
  <c r="P659" i="1"/>
  <c r="Q659" i="1"/>
  <c r="F660" i="1"/>
  <c r="H660" i="1"/>
  <c r="L660" i="1"/>
  <c r="N660" i="1"/>
  <c r="P660" i="1"/>
  <c r="Q660" i="1"/>
  <c r="F661" i="1"/>
  <c r="H661" i="1"/>
  <c r="L661" i="1"/>
  <c r="N661" i="1"/>
  <c r="P661" i="1"/>
  <c r="Q661" i="1"/>
  <c r="F662" i="1"/>
  <c r="H662" i="1"/>
  <c r="L662" i="1"/>
  <c r="N662" i="1"/>
  <c r="P662" i="1"/>
  <c r="Q662" i="1"/>
  <c r="F663" i="1"/>
  <c r="H663" i="1"/>
  <c r="L663" i="1"/>
  <c r="N663" i="1"/>
  <c r="E663" i="1" s="1"/>
  <c r="P663" i="1"/>
  <c r="Q663" i="1"/>
  <c r="F664" i="1"/>
  <c r="H664" i="1"/>
  <c r="L664" i="1"/>
  <c r="N664" i="1"/>
  <c r="P664" i="1"/>
  <c r="Q664" i="1"/>
  <c r="F665" i="1"/>
  <c r="H665" i="1"/>
  <c r="L665" i="1"/>
  <c r="N665" i="1"/>
  <c r="E665" i="1" s="1"/>
  <c r="P665" i="1"/>
  <c r="Q665" i="1"/>
  <c r="F666" i="1"/>
  <c r="H666" i="1"/>
  <c r="L666" i="1"/>
  <c r="N666" i="1"/>
  <c r="P666" i="1"/>
  <c r="Q666" i="1"/>
  <c r="F667" i="1"/>
  <c r="H667" i="1"/>
  <c r="L667" i="1"/>
  <c r="N667" i="1"/>
  <c r="E667" i="1" s="1"/>
  <c r="P667" i="1"/>
  <c r="Q667" i="1"/>
  <c r="F668" i="1"/>
  <c r="H668" i="1"/>
  <c r="L668" i="1"/>
  <c r="N668" i="1"/>
  <c r="P668" i="1"/>
  <c r="Q668" i="1"/>
  <c r="F669" i="1"/>
  <c r="H669" i="1"/>
  <c r="L669" i="1"/>
  <c r="N669" i="1"/>
  <c r="E669" i="1" s="1"/>
  <c r="P669" i="1"/>
  <c r="Q669" i="1"/>
  <c r="F670" i="1"/>
  <c r="H670" i="1"/>
  <c r="L670" i="1"/>
  <c r="N670" i="1"/>
  <c r="P670" i="1"/>
  <c r="Q670" i="1"/>
  <c r="F671" i="1"/>
  <c r="H671" i="1"/>
  <c r="L671" i="1"/>
  <c r="N671" i="1"/>
  <c r="E671" i="1" s="1"/>
  <c r="P671" i="1"/>
  <c r="Q671" i="1"/>
  <c r="F672" i="1"/>
  <c r="H672" i="1"/>
  <c r="L672" i="1"/>
  <c r="N672" i="1"/>
  <c r="P672" i="1"/>
  <c r="Q672" i="1"/>
  <c r="P3" i="1"/>
  <c r="P4" i="1"/>
  <c r="P5" i="1"/>
  <c r="P6" i="1"/>
  <c r="P7" i="1"/>
  <c r="P8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2" i="1"/>
  <c r="F38" i="1"/>
  <c r="H38" i="1"/>
  <c r="L38" i="1"/>
  <c r="N38" i="1"/>
  <c r="Q38" i="1"/>
  <c r="F39" i="1"/>
  <c r="H39" i="1"/>
  <c r="L39" i="1"/>
  <c r="N39" i="1"/>
  <c r="Q39" i="1"/>
  <c r="F40" i="1"/>
  <c r="H40" i="1"/>
  <c r="L40" i="1"/>
  <c r="N40" i="1"/>
  <c r="Q40" i="1"/>
  <c r="F41" i="1"/>
  <c r="H41" i="1"/>
  <c r="L41" i="1"/>
  <c r="N41" i="1"/>
  <c r="Q41" i="1"/>
  <c r="F42" i="1"/>
  <c r="H42" i="1"/>
  <c r="L42" i="1"/>
  <c r="N42" i="1"/>
  <c r="Q42" i="1"/>
  <c r="F43" i="1"/>
  <c r="H43" i="1"/>
  <c r="L43" i="1"/>
  <c r="N43" i="1"/>
  <c r="Q43" i="1"/>
  <c r="F44" i="1"/>
  <c r="H44" i="1"/>
  <c r="L44" i="1"/>
  <c r="N44" i="1"/>
  <c r="Q44" i="1"/>
  <c r="F45" i="1"/>
  <c r="H45" i="1"/>
  <c r="L45" i="1"/>
  <c r="N45" i="1"/>
  <c r="Q45" i="1"/>
  <c r="F46" i="1"/>
  <c r="H46" i="1"/>
  <c r="L46" i="1"/>
  <c r="N46" i="1"/>
  <c r="Q46" i="1"/>
  <c r="F47" i="1"/>
  <c r="H47" i="1"/>
  <c r="L47" i="1"/>
  <c r="N47" i="1"/>
  <c r="Q47" i="1"/>
  <c r="F48" i="1"/>
  <c r="H48" i="1"/>
  <c r="L48" i="1"/>
  <c r="N48" i="1"/>
  <c r="Q48" i="1"/>
  <c r="F49" i="1"/>
  <c r="H49" i="1"/>
  <c r="L49" i="1"/>
  <c r="N49" i="1"/>
  <c r="E49" i="1" s="1"/>
  <c r="Q49" i="1"/>
  <c r="F50" i="1"/>
  <c r="H50" i="1"/>
  <c r="L50" i="1"/>
  <c r="N50" i="1"/>
  <c r="Q50" i="1"/>
  <c r="F51" i="1"/>
  <c r="H51" i="1"/>
  <c r="L51" i="1"/>
  <c r="N51" i="1"/>
  <c r="Q51" i="1"/>
  <c r="F52" i="1"/>
  <c r="H52" i="1"/>
  <c r="L52" i="1"/>
  <c r="N52" i="1"/>
  <c r="Q52" i="1"/>
  <c r="F53" i="1"/>
  <c r="E53" i="1" s="1"/>
  <c r="H53" i="1"/>
  <c r="L53" i="1"/>
  <c r="N53" i="1"/>
  <c r="Q53" i="1"/>
  <c r="F54" i="1"/>
  <c r="H54" i="1"/>
  <c r="L54" i="1"/>
  <c r="N54" i="1"/>
  <c r="Q54" i="1"/>
  <c r="F55" i="1"/>
  <c r="H55" i="1"/>
  <c r="L55" i="1"/>
  <c r="N55" i="1"/>
  <c r="Q55" i="1"/>
  <c r="F56" i="1"/>
  <c r="H56" i="1"/>
  <c r="L56" i="1"/>
  <c r="N56" i="1"/>
  <c r="Q56" i="1"/>
  <c r="F57" i="1"/>
  <c r="H57" i="1"/>
  <c r="L57" i="1"/>
  <c r="N57" i="1"/>
  <c r="E57" i="1" s="1"/>
  <c r="Q57" i="1"/>
  <c r="F58" i="1"/>
  <c r="H58" i="1"/>
  <c r="L58" i="1"/>
  <c r="N58" i="1"/>
  <c r="Q58" i="1"/>
  <c r="F59" i="1"/>
  <c r="H59" i="1"/>
  <c r="L59" i="1"/>
  <c r="N59" i="1"/>
  <c r="E59" i="1" s="1"/>
  <c r="Q59" i="1"/>
  <c r="F60" i="1"/>
  <c r="H60" i="1"/>
  <c r="L60" i="1"/>
  <c r="N60" i="1"/>
  <c r="Q60" i="1"/>
  <c r="F61" i="1"/>
  <c r="H61" i="1"/>
  <c r="L61" i="1"/>
  <c r="N61" i="1"/>
  <c r="Q61" i="1"/>
  <c r="F62" i="1"/>
  <c r="H62" i="1"/>
  <c r="L62" i="1"/>
  <c r="N62" i="1"/>
  <c r="E62" i="1" s="1"/>
  <c r="Q62" i="1"/>
  <c r="F63" i="1"/>
  <c r="H63" i="1"/>
  <c r="L63" i="1"/>
  <c r="N63" i="1"/>
  <c r="Q63" i="1"/>
  <c r="H34" i="1"/>
  <c r="H35" i="1"/>
  <c r="H36" i="1"/>
  <c r="H37" i="1"/>
  <c r="F34" i="1"/>
  <c r="F35" i="1"/>
  <c r="F36" i="1"/>
  <c r="F37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" i="1"/>
  <c r="L4" i="1"/>
  <c r="L5" i="1"/>
  <c r="L6" i="1"/>
  <c r="L7" i="1"/>
  <c r="L8" i="1"/>
  <c r="L22" i="1"/>
  <c r="L2" i="1"/>
  <c r="E158" i="1"/>
  <c r="E146" i="1"/>
  <c r="E247" i="1"/>
  <c r="E239" i="1"/>
  <c r="E215" i="1"/>
  <c r="E296" i="1"/>
  <c r="E252" i="1"/>
  <c r="E224" i="1"/>
  <c r="E300" i="1"/>
  <c r="E292" i="1"/>
  <c r="E257" i="1"/>
  <c r="E184" i="1"/>
  <c r="E538" i="1"/>
  <c r="E266" i="1"/>
  <c r="E189" i="1"/>
  <c r="E612" i="1"/>
  <c r="E373" i="1"/>
  <c r="E349" i="1"/>
  <c r="E258" i="1"/>
  <c r="E209" i="1"/>
  <c r="E196" i="1"/>
  <c r="E191" i="1"/>
  <c r="E166" i="1"/>
  <c r="E156" i="1"/>
  <c r="E593" i="1"/>
  <c r="E589" i="1"/>
  <c r="E481" i="1"/>
  <c r="E250" i="1"/>
  <c r="E230" i="1"/>
  <c r="E218" i="1"/>
  <c r="E141" i="1"/>
  <c r="E651" i="1"/>
  <c r="E647" i="1"/>
  <c r="E619" i="1"/>
  <c r="E615" i="1"/>
  <c r="E661" i="1"/>
  <c r="E649" i="1"/>
  <c r="E606" i="1"/>
  <c r="E511" i="1"/>
  <c r="E495" i="1"/>
  <c r="E449" i="1"/>
  <c r="E374" i="1"/>
  <c r="E317" i="1"/>
  <c r="E310" i="1"/>
  <c r="E476" i="1"/>
  <c r="E419" i="1"/>
  <c r="E318" i="1"/>
  <c r="E311" i="1"/>
  <c r="E437" i="1"/>
  <c r="E337" i="1"/>
  <c r="E325" i="1"/>
  <c r="E308" i="1"/>
  <c r="E304" i="1"/>
  <c r="E301" i="1"/>
  <c r="E206" i="1"/>
  <c r="E202" i="1"/>
  <c r="E108" i="1"/>
  <c r="E104" i="1"/>
  <c r="E96" i="1"/>
  <c r="E303" i="1"/>
  <c r="E274" i="1"/>
  <c r="E259" i="1"/>
  <c r="E248" i="1"/>
  <c r="E221" i="1"/>
  <c r="E198" i="1"/>
  <c r="E182" i="1"/>
  <c r="E178" i="1"/>
  <c r="E148" i="1"/>
  <c r="E133" i="1"/>
  <c r="E92" i="1"/>
  <c r="E88" i="1"/>
  <c r="E85" i="1"/>
  <c r="E286" i="1"/>
  <c r="E276" i="1"/>
  <c r="E269" i="1"/>
  <c r="E261" i="1"/>
  <c r="E238" i="1"/>
  <c r="E233" i="1"/>
  <c r="E213" i="1"/>
  <c r="E204" i="1"/>
  <c r="E190" i="1"/>
  <c r="E179" i="1"/>
  <c r="E169" i="1"/>
  <c r="E139" i="1"/>
  <c r="E84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S4" i="1"/>
  <c r="U4" i="1"/>
  <c r="S5" i="1"/>
  <c r="U5" i="1"/>
  <c r="S6" i="1"/>
  <c r="U6" i="1"/>
  <c r="S7" i="1"/>
  <c r="U7" i="1"/>
  <c r="S8" i="1"/>
  <c r="U8" i="1"/>
  <c r="N3" i="1"/>
  <c r="N4" i="1"/>
  <c r="N5" i="1"/>
  <c r="N6" i="1"/>
  <c r="N7" i="1"/>
  <c r="N8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" i="1"/>
  <c r="U2" i="1"/>
  <c r="U3" i="1"/>
  <c r="S2" i="1"/>
  <c r="S3" i="1"/>
  <c r="Q2" i="1"/>
  <c r="Q3" i="1"/>
  <c r="Q4" i="1"/>
  <c r="Q5" i="1"/>
  <c r="Q6" i="1"/>
  <c r="Q7" i="1"/>
  <c r="Q8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F3" i="1"/>
  <c r="H3" i="1"/>
  <c r="F4" i="1"/>
  <c r="H4" i="1"/>
  <c r="F5" i="1"/>
  <c r="H5" i="1"/>
  <c r="F6" i="1"/>
  <c r="H6" i="1"/>
  <c r="F7" i="1"/>
  <c r="H7" i="1"/>
  <c r="F8" i="1"/>
  <c r="H8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H29" i="1"/>
  <c r="F30" i="1"/>
  <c r="H30" i="1"/>
  <c r="F31" i="1"/>
  <c r="H31" i="1"/>
  <c r="F32" i="1"/>
  <c r="H32" i="1"/>
  <c r="F33" i="1"/>
  <c r="H33" i="1"/>
  <c r="H2" i="1"/>
  <c r="F2" i="1"/>
  <c r="A488" i="53" l="1"/>
  <c r="E32" i="1"/>
  <c r="E99" i="1"/>
  <c r="J32" i="1"/>
  <c r="E43" i="1"/>
  <c r="J28" i="1"/>
  <c r="J24" i="1"/>
  <c r="H62" i="28"/>
  <c r="E68" i="1"/>
  <c r="J23" i="1"/>
  <c r="E23" i="1" s="1"/>
  <c r="E6" i="1"/>
  <c r="E659" i="1"/>
  <c r="E617" i="1"/>
  <c r="E609" i="1"/>
  <c r="E561" i="1"/>
  <c r="E559" i="1"/>
  <c r="E553" i="1"/>
  <c r="E507" i="1"/>
  <c r="E477" i="1"/>
  <c r="E469" i="1"/>
  <c r="E427" i="1"/>
  <c r="E417" i="1"/>
  <c r="E397" i="1"/>
  <c r="E391" i="1"/>
  <c r="E371" i="1"/>
  <c r="E339" i="1"/>
  <c r="E319" i="1"/>
  <c r="E307" i="1"/>
  <c r="J38" i="1"/>
  <c r="E38" i="1" s="1"/>
  <c r="E4" i="1"/>
  <c r="J34" i="1"/>
  <c r="E34" i="1" s="1"/>
  <c r="E47" i="1"/>
  <c r="J33" i="1"/>
  <c r="E33" i="1" s="1"/>
  <c r="J26" i="1"/>
  <c r="E61" i="1"/>
  <c r="J25" i="1"/>
  <c r="J31" i="1"/>
  <c r="J41" i="1"/>
  <c r="E41" i="1" s="1"/>
  <c r="J35" i="1"/>
  <c r="E35" i="1" s="1"/>
  <c r="J42" i="1"/>
  <c r="J29" i="1"/>
  <c r="E29" i="1" s="1"/>
  <c r="J27" i="1"/>
  <c r="J37" i="1"/>
  <c r="E132" i="1"/>
  <c r="E26" i="1"/>
  <c r="E56" i="1"/>
  <c r="E44" i="1"/>
  <c r="E670" i="1"/>
  <c r="E668" i="1"/>
  <c r="E658" i="1"/>
  <c r="E656" i="1"/>
  <c r="E654" i="1"/>
  <c r="E640" i="1"/>
  <c r="E638" i="1"/>
  <c r="E636" i="1"/>
  <c r="E634" i="1"/>
  <c r="E626" i="1"/>
  <c r="E624" i="1"/>
  <c r="E616" i="1"/>
  <c r="E614" i="1"/>
  <c r="E610" i="1"/>
  <c r="E602" i="1"/>
  <c r="E586" i="1"/>
  <c r="E582" i="1"/>
  <c r="E574" i="1"/>
  <c r="E570" i="1"/>
  <c r="E568" i="1"/>
  <c r="E566" i="1"/>
  <c r="E564" i="1"/>
  <c r="E560" i="1"/>
  <c r="J36" i="1"/>
  <c r="K62" i="28"/>
  <c r="E25" i="1"/>
  <c r="E46" i="1"/>
  <c r="E121" i="1"/>
  <c r="E81" i="1"/>
  <c r="E320" i="1"/>
  <c r="E316" i="1"/>
  <c r="E314" i="1"/>
  <c r="E312" i="1"/>
  <c r="E298" i="1"/>
  <c r="E294" i="1"/>
  <c r="E290" i="1"/>
  <c r="E288" i="1"/>
  <c r="E284" i="1"/>
  <c r="E282" i="1"/>
  <c r="E280" i="1"/>
  <c r="E272" i="1"/>
  <c r="E268" i="1"/>
  <c r="E242" i="1"/>
  <c r="E240" i="1"/>
  <c r="E236" i="1"/>
  <c r="E234" i="1"/>
  <c r="E232" i="1"/>
  <c r="E216" i="1"/>
  <c r="E212" i="1"/>
  <c r="E208" i="1"/>
  <c r="E194" i="1"/>
  <c r="E188" i="1"/>
  <c r="E174" i="1"/>
  <c r="E170" i="1"/>
  <c r="E162" i="1"/>
  <c r="E160" i="1"/>
  <c r="E150" i="1"/>
  <c r="E144" i="1"/>
  <c r="E140" i="1"/>
  <c r="E136" i="1"/>
  <c r="E556" i="1"/>
  <c r="E552" i="1"/>
  <c r="E546" i="1"/>
  <c r="E544" i="1"/>
  <c r="E542" i="1"/>
  <c r="E534" i="1"/>
  <c r="E532" i="1"/>
  <c r="E526" i="1"/>
  <c r="E524" i="1"/>
  <c r="E508" i="1"/>
  <c r="E498" i="1"/>
  <c r="E496" i="1"/>
  <c r="E494" i="1"/>
  <c r="E492" i="1"/>
  <c r="E490" i="1"/>
  <c r="E480" i="1"/>
  <c r="E470" i="1"/>
  <c r="E466" i="1"/>
  <c r="E464" i="1"/>
  <c r="E460" i="1"/>
  <c r="E456" i="1"/>
  <c r="E454" i="1"/>
  <c r="E452" i="1"/>
  <c r="E448" i="1"/>
  <c r="E444" i="1"/>
  <c r="E440" i="1"/>
  <c r="E436" i="1"/>
  <c r="E430" i="1"/>
  <c r="E428" i="1"/>
  <c r="E424" i="1"/>
  <c r="E422" i="1"/>
  <c r="E412" i="1"/>
  <c r="E410" i="1"/>
  <c r="E408" i="1"/>
  <c r="E402" i="1"/>
  <c r="E398" i="1"/>
  <c r="E388" i="1"/>
  <c r="E382" i="1"/>
  <c r="E376" i="1"/>
  <c r="E372" i="1"/>
  <c r="E368" i="1"/>
  <c r="E366" i="1"/>
  <c r="E354" i="1"/>
  <c r="E350" i="1"/>
  <c r="E344" i="1"/>
  <c r="E340" i="1"/>
  <c r="E326" i="1"/>
  <c r="E324" i="1"/>
  <c r="E12" i="1"/>
  <c r="E14" i="1"/>
  <c r="E19" i="1"/>
  <c r="AO6" i="1" a="1"/>
  <c r="AO6" i="1" s="1"/>
  <c r="BQ6" i="1" a="1"/>
  <c r="BQ6" i="1" s="1"/>
  <c r="AT6" i="1" a="1"/>
  <c r="AT6" i="1" s="1"/>
  <c r="AS6" i="1" a="1"/>
  <c r="AS6" i="1" s="1"/>
  <c r="AZ6" i="1" a="1"/>
  <c r="AZ6" i="1" s="1"/>
  <c r="BH6" i="1" a="1"/>
  <c r="BH6" i="1" s="1"/>
  <c r="BI6" i="1" a="1"/>
  <c r="BI6" i="1" s="1"/>
  <c r="AQ6" i="1" a="1"/>
  <c r="AQ6" i="1" s="1"/>
  <c r="BA6" i="1" a="1"/>
  <c r="BA6" i="1" s="1"/>
  <c r="BB6" i="1" a="1"/>
  <c r="BB6" i="1" s="1"/>
  <c r="AR6" i="1" a="1"/>
  <c r="AR6" i="1" s="1"/>
  <c r="BP6" i="1" a="1"/>
  <c r="BP6" i="1" s="1"/>
  <c r="AN6" i="1" a="1"/>
  <c r="AN6" i="1" s="1"/>
  <c r="BN6" i="1" a="1"/>
  <c r="BN6" i="1" s="1"/>
  <c r="AL6" i="1" a="1"/>
  <c r="AL6" i="1" s="1"/>
  <c r="BJ6" i="1" a="1"/>
  <c r="BJ6" i="1" s="1"/>
  <c r="AV6" i="1" a="1"/>
  <c r="AV6" i="1" s="1"/>
  <c r="BR6" i="1" a="1"/>
  <c r="BR6" i="1" s="1"/>
  <c r="E63" i="1"/>
  <c r="E662" i="1"/>
  <c r="E632" i="1"/>
  <c r="E608" i="1"/>
  <c r="E598" i="1"/>
  <c r="E548" i="1"/>
  <c r="E520" i="1"/>
  <c r="E510" i="1"/>
  <c r="E484" i="1"/>
  <c r="E450" i="1"/>
  <c r="E416" i="1"/>
  <c r="E406" i="1"/>
  <c r="E380" i="1"/>
  <c r="E358" i="1"/>
  <c r="E332" i="1"/>
  <c r="BL6" i="1" a="1"/>
  <c r="BL6" i="1" s="1"/>
  <c r="E39" i="1"/>
  <c r="E664" i="1"/>
  <c r="E648" i="1"/>
  <c r="E646" i="1"/>
  <c r="E630" i="1"/>
  <c r="E590" i="1"/>
  <c r="E580" i="1"/>
  <c r="E562" i="1"/>
  <c r="E558" i="1"/>
  <c r="E528" i="1"/>
  <c r="E518" i="1"/>
  <c r="E512" i="1"/>
  <c r="E486" i="1"/>
  <c r="E468" i="1"/>
  <c r="E462" i="1"/>
  <c r="E432" i="1"/>
  <c r="E414" i="1"/>
  <c r="E396" i="1"/>
  <c r="E390" i="1"/>
  <c r="E378" i="1"/>
  <c r="E362" i="1"/>
  <c r="E360" i="1"/>
  <c r="E356" i="1"/>
  <c r="E334" i="1"/>
  <c r="E51" i="1"/>
  <c r="E644" i="1"/>
  <c r="E620" i="1"/>
  <c r="E604" i="1"/>
  <c r="E596" i="1"/>
  <c r="E592" i="1"/>
  <c r="E572" i="1"/>
  <c r="E530" i="1"/>
  <c r="E514" i="1"/>
  <c r="E506" i="1"/>
  <c r="E504" i="1"/>
  <c r="E502" i="1"/>
  <c r="E500" i="1"/>
  <c r="E482" i="1"/>
  <c r="E478" i="1"/>
  <c r="E474" i="1"/>
  <c r="E458" i="1"/>
  <c r="E446" i="1"/>
  <c r="E442" i="1"/>
  <c r="E438" i="1"/>
  <c r="E434" i="1"/>
  <c r="E418" i="1"/>
  <c r="E404" i="1"/>
  <c r="E400" i="1"/>
  <c r="E394" i="1"/>
  <c r="E392" i="1"/>
  <c r="E386" i="1"/>
  <c r="E370" i="1"/>
  <c r="E352" i="1"/>
  <c r="E348" i="1"/>
  <c r="E346" i="1"/>
  <c r="E342" i="1"/>
  <c r="E336" i="1"/>
  <c r="E328" i="1"/>
  <c r="E672" i="1"/>
  <c r="E666" i="1"/>
  <c r="E650" i="1"/>
  <c r="E642" i="1"/>
  <c r="E628" i="1"/>
  <c r="E622" i="1"/>
  <c r="E618" i="1"/>
  <c r="E600" i="1"/>
  <c r="E594" i="1"/>
  <c r="E588" i="1"/>
  <c r="E576" i="1"/>
  <c r="E550" i="1"/>
  <c r="E536" i="1"/>
  <c r="E522" i="1"/>
  <c r="E488" i="1"/>
  <c r="E420" i="1"/>
  <c r="E123" i="1"/>
  <c r="E105" i="1"/>
  <c r="E22" i="1"/>
  <c r="E67" i="1"/>
  <c r="E58" i="1"/>
  <c r="E127" i="1"/>
  <c r="E115" i="1"/>
  <c r="E109" i="1"/>
  <c r="E103" i="1"/>
  <c r="E91" i="1"/>
  <c r="E83" i="1"/>
  <c r="E77" i="1"/>
  <c r="E73" i="1"/>
  <c r="E71" i="1"/>
  <c r="E65" i="1"/>
  <c r="E2" i="1"/>
  <c r="E60" i="1"/>
  <c r="E48" i="1"/>
  <c r="E45" i="1"/>
  <c r="E635" i="1"/>
  <c r="E633" i="1"/>
  <c r="E625" i="1"/>
  <c r="E603" i="1"/>
  <c r="E599" i="1"/>
  <c r="E557" i="1"/>
  <c r="E535" i="1"/>
  <c r="E489" i="1"/>
  <c r="E479" i="1"/>
  <c r="E429" i="1"/>
  <c r="E415" i="1"/>
  <c r="E413" i="1"/>
  <c r="E369" i="1"/>
  <c r="E299" i="1"/>
  <c r="E279" i="1"/>
  <c r="E249" i="1"/>
  <c r="E225" i="1"/>
  <c r="E199" i="1"/>
  <c r="E181" i="1"/>
  <c r="E171" i="1"/>
  <c r="E159" i="1"/>
  <c r="E149" i="1"/>
  <c r="E7" i="1"/>
  <c r="E54" i="1"/>
  <c r="E125" i="1"/>
  <c r="E113" i="1"/>
  <c r="E97" i="1"/>
  <c r="E50" i="1"/>
  <c r="E31" i="1"/>
  <c r="E16" i="1"/>
  <c r="E3" i="1"/>
  <c r="E129" i="1"/>
  <c r="E117" i="1"/>
  <c r="E107" i="1"/>
  <c r="E95" i="1"/>
  <c r="E89" i="1"/>
  <c r="E79" i="1"/>
  <c r="E69" i="1"/>
  <c r="E55" i="1"/>
  <c r="E28" i="1"/>
  <c r="E131" i="1"/>
  <c r="E119" i="1"/>
  <c r="E111" i="1"/>
  <c r="E101" i="1"/>
  <c r="E93" i="1"/>
  <c r="E87" i="1"/>
  <c r="E75" i="1"/>
  <c r="E15" i="1"/>
  <c r="E660" i="1"/>
  <c r="E584" i="1"/>
  <c r="E578" i="1"/>
  <c r="E472" i="1"/>
  <c r="E426" i="1"/>
  <c r="E384" i="1"/>
  <c r="E330" i="1"/>
  <c r="E30" i="1"/>
  <c r="E24" i="1"/>
  <c r="E5" i="1"/>
  <c r="E42" i="1"/>
  <c r="E554" i="1"/>
  <c r="E516" i="1"/>
  <c r="E364" i="1"/>
  <c r="E338" i="1"/>
  <c r="E11" i="1"/>
  <c r="E27" i="1"/>
  <c r="E8" i="1"/>
  <c r="E52" i="1"/>
  <c r="E40" i="1"/>
  <c r="E128" i="1"/>
  <c r="E126" i="1"/>
  <c r="E122" i="1"/>
  <c r="E116" i="1"/>
  <c r="E114" i="1"/>
  <c r="E100" i="1"/>
  <c r="E98" i="1"/>
  <c r="E86" i="1"/>
  <c r="E80" i="1"/>
  <c r="E78" i="1"/>
  <c r="E20" i="1"/>
  <c r="AP7" i="1" a="1"/>
  <c r="AP7" i="1" s="1"/>
  <c r="BF7" i="1" a="1"/>
  <c r="BF7" i="1" s="1"/>
  <c r="AN7" i="1" a="1"/>
  <c r="AN7" i="1" s="1"/>
  <c r="BD7" i="1" a="1"/>
  <c r="BD7" i="1" s="1"/>
  <c r="BT7" i="1" a="1"/>
  <c r="BT7" i="1" s="1"/>
  <c r="BR7" i="1" a="1"/>
  <c r="BR7" i="1" s="1"/>
  <c r="AM7" i="1" a="1"/>
  <c r="AM7" i="1" s="1"/>
  <c r="BS7" i="1" a="1"/>
  <c r="BS7" i="1" s="1"/>
  <c r="AT7" i="1" a="1"/>
  <c r="AT7" i="1" s="1"/>
  <c r="AS7" i="1" a="1"/>
  <c r="AS7" i="1" s="1"/>
  <c r="BI7" i="1" a="1"/>
  <c r="BI7" i="1" s="1"/>
  <c r="AQ7" i="1" a="1"/>
  <c r="AQ7" i="1" s="1"/>
  <c r="BG7" i="1" a="1"/>
  <c r="BG7" i="1" s="1"/>
  <c r="AW7" i="1" a="1"/>
  <c r="AW7" i="1" s="1"/>
  <c r="AL7" i="1" a="1"/>
  <c r="AL7" i="1" s="1"/>
  <c r="AR7" i="1" a="1"/>
  <c r="AR7" i="1" s="1"/>
  <c r="AU7" i="1" a="1"/>
  <c r="AU7" i="1" s="1"/>
  <c r="BE7" i="1" a="1"/>
  <c r="BE7" i="1" s="1"/>
  <c r="AX7" i="1" a="1"/>
  <c r="AX7" i="1" s="1"/>
  <c r="BN7" i="1" a="1"/>
  <c r="BN7" i="1" s="1"/>
  <c r="AV7" i="1" a="1"/>
  <c r="AV7" i="1" s="1"/>
  <c r="BL7" i="1" a="1"/>
  <c r="BL7" i="1" s="1"/>
  <c r="BB7" i="1" a="1"/>
  <c r="BB7" i="1" s="1"/>
  <c r="AZ7" i="1" a="1"/>
  <c r="AZ7" i="1" s="1"/>
  <c r="BC7" i="1" a="1"/>
  <c r="BC7" i="1" s="1"/>
  <c r="BP7" i="1" a="1"/>
  <c r="BP7" i="1" s="1"/>
  <c r="BJ7" i="1" a="1"/>
  <c r="BJ7" i="1" s="1"/>
  <c r="BA7" i="1" a="1"/>
  <c r="BA7" i="1" s="1"/>
  <c r="BQ7" i="1" a="1"/>
  <c r="BQ7" i="1" s="1"/>
  <c r="AY7" i="1" a="1"/>
  <c r="AY7" i="1" s="1"/>
  <c r="BO7" i="1" a="1"/>
  <c r="BO7" i="1" s="1"/>
  <c r="BM7" i="1" a="1"/>
  <c r="BM7" i="1" s="1"/>
  <c r="BK7" i="1" a="1"/>
  <c r="BK7" i="1" s="1"/>
  <c r="BH7" i="1" a="1"/>
  <c r="BH7" i="1" s="1"/>
  <c r="AO7" i="1" a="1"/>
  <c r="AO7" i="1" s="1"/>
  <c r="BU7" i="1" a="1"/>
  <c r="BU7" i="1" s="1"/>
  <c r="AN5" i="1" a="1"/>
  <c r="AN5" i="1" s="1"/>
  <c r="BD5" i="1" a="1"/>
  <c r="BD5" i="1" s="1"/>
  <c r="BT5" i="1" a="1"/>
  <c r="BT5" i="1" s="1"/>
  <c r="BB5" i="1" a="1"/>
  <c r="BB5" i="1" s="1"/>
  <c r="BR5" i="1" a="1"/>
  <c r="BR5" i="1" s="1"/>
  <c r="AV5" i="1" a="1"/>
  <c r="AV5" i="1" s="1"/>
  <c r="BL5" i="1" a="1"/>
  <c r="BL5" i="1" s="1"/>
  <c r="BM5" i="1" a="1"/>
  <c r="BM5" i="1" s="1"/>
  <c r="BQ5" i="1" a="1"/>
  <c r="BQ5" i="1" s="1"/>
  <c r="AR5" i="1" a="1"/>
  <c r="AR5" i="1" s="1"/>
  <c r="BH5" i="1" a="1"/>
  <c r="BH5" i="1" s="1"/>
  <c r="AO5" i="1" a="1"/>
  <c r="AO5" i="1" s="1"/>
  <c r="BE5" i="1" a="1"/>
  <c r="BE5" i="1" s="1"/>
  <c r="BU5" i="1" a="1"/>
  <c r="BU5" i="1" s="1"/>
  <c r="AZ5" i="1" a="1"/>
  <c r="AZ5" i="1" s="1"/>
  <c r="BP5" i="1" a="1"/>
  <c r="BP5" i="1" s="1"/>
  <c r="AW5" i="1" a="1"/>
  <c r="AW5" i="1" s="1"/>
  <c r="BJ5" i="1" a="1"/>
  <c r="BJ5" i="1" s="1"/>
  <c r="AU5" i="1" a="1"/>
  <c r="AU5" i="1" s="1"/>
  <c r="BK5" i="1" a="1"/>
  <c r="BK5" i="1" s="1"/>
  <c r="AS5" i="1" a="1"/>
  <c r="AS5" i="1" s="1"/>
  <c r="BI5" i="1" a="1"/>
  <c r="BI5" i="1" s="1"/>
  <c r="AM5" i="1" a="1"/>
  <c r="AM5" i="1" s="1"/>
  <c r="BC5" i="1" a="1"/>
  <c r="BC5" i="1" s="1"/>
  <c r="BS5" i="1" a="1"/>
  <c r="BS5" i="1" s="1"/>
  <c r="AL5" i="1" a="1"/>
  <c r="AL5" i="1" s="1"/>
  <c r="AT5" i="1" a="1"/>
  <c r="AT5" i="1" s="1"/>
  <c r="AX5" i="1" a="1"/>
  <c r="AX5" i="1" s="1"/>
  <c r="BN5" i="1" a="1"/>
  <c r="BN5" i="1" s="1"/>
  <c r="AY5" i="1" a="1"/>
  <c r="AY5" i="1" s="1"/>
  <c r="BO5" i="1" a="1"/>
  <c r="BO5" i="1" s="1"/>
  <c r="AP5" i="1" a="1"/>
  <c r="AP5" i="1" s="1"/>
  <c r="BF5" i="1" a="1"/>
  <c r="BF5" i="1" s="1"/>
  <c r="BA5" i="1" a="1"/>
  <c r="BA5" i="1" s="1"/>
  <c r="AQ5" i="1" a="1"/>
  <c r="AQ5" i="1" s="1"/>
  <c r="BG5" i="1" a="1"/>
  <c r="BG5" i="1" s="1"/>
  <c r="AN3" i="1" a="1"/>
  <c r="AN3" i="1" s="1"/>
  <c r="BD3" i="1" a="1"/>
  <c r="BD3" i="1" s="1"/>
  <c r="BT3" i="1" a="1"/>
  <c r="BT3" i="1" s="1"/>
  <c r="AU3" i="1" a="1"/>
  <c r="AU3" i="1" s="1"/>
  <c r="BK3" i="1" a="1"/>
  <c r="BK3" i="1" s="1"/>
  <c r="AS3" i="1" a="1"/>
  <c r="AS3" i="1" s="1"/>
  <c r="BI3" i="1" a="1"/>
  <c r="BI3" i="1" s="1"/>
  <c r="BS3" i="1" a="1"/>
  <c r="BS3" i="1" s="1"/>
  <c r="BP3" i="1" a="1"/>
  <c r="BP3" i="1" s="1"/>
  <c r="AT3" i="1" a="1"/>
  <c r="AT3" i="1" s="1"/>
  <c r="BJ3" i="1" a="1"/>
  <c r="BJ3" i="1" s="1"/>
  <c r="AL3" i="1" a="1"/>
  <c r="AL3" i="1" s="1"/>
  <c r="AY3" i="1" a="1"/>
  <c r="AY3" i="1" s="1"/>
  <c r="BO3" i="1" a="1"/>
  <c r="BO3" i="1" s="1"/>
  <c r="AV3" i="1" a="1"/>
  <c r="AV3" i="1" s="1"/>
  <c r="BL3" i="1" a="1"/>
  <c r="BL3" i="1" s="1"/>
  <c r="BC3" i="1" a="1"/>
  <c r="BC3" i="1" s="1"/>
  <c r="AM3" i="1" a="1"/>
  <c r="AM3" i="1" s="1"/>
  <c r="AX3" i="1" a="1"/>
  <c r="AX3" i="1" s="1"/>
  <c r="BN3" i="1" a="1"/>
  <c r="BN3" i="1" s="1"/>
  <c r="AO3" i="1" a="1"/>
  <c r="AO3" i="1" s="1"/>
  <c r="BE3" i="1" a="1"/>
  <c r="BE3" i="1" s="1"/>
  <c r="BU3" i="1" a="1"/>
  <c r="BU3" i="1" s="1"/>
  <c r="BB3" i="1" a="1"/>
  <c r="BB3" i="1" s="1"/>
  <c r="BR3" i="1" a="1"/>
  <c r="BR3" i="1" s="1"/>
  <c r="AW3" i="1" a="1"/>
  <c r="AW3" i="1" s="1"/>
  <c r="AZ3" i="1" a="1"/>
  <c r="AZ3" i="1" s="1"/>
  <c r="BA3" i="1" a="1"/>
  <c r="BA3" i="1" s="1"/>
  <c r="BQ3" i="1" a="1"/>
  <c r="BQ3" i="1" s="1"/>
  <c r="AR3" i="1" a="1"/>
  <c r="AR3" i="1" s="1"/>
  <c r="BH3" i="1" a="1"/>
  <c r="BH3" i="1" s="1"/>
  <c r="AP3" i="1" a="1"/>
  <c r="AP3" i="1" s="1"/>
  <c r="BF3" i="1" a="1"/>
  <c r="BF3" i="1" s="1"/>
  <c r="BG3" i="1" a="1"/>
  <c r="BG3" i="1" s="1"/>
  <c r="AQ3" i="1" a="1"/>
  <c r="AQ3" i="1" s="1"/>
  <c r="BM3" i="1" a="1"/>
  <c r="BM3" i="1" s="1"/>
  <c r="AM8" i="1" a="1"/>
  <c r="AM8" i="1" s="1"/>
  <c r="BC8" i="1" a="1"/>
  <c r="BC8" i="1" s="1"/>
  <c r="BS8" i="1" a="1"/>
  <c r="BS8" i="1" s="1"/>
  <c r="BA8" i="1" a="1"/>
  <c r="BA8" i="1" s="1"/>
  <c r="BQ8" i="1" a="1"/>
  <c r="BQ8" i="1" s="1"/>
  <c r="BJ8" i="1" a="1"/>
  <c r="BJ8" i="1" s="1"/>
  <c r="AO8" i="1" a="1"/>
  <c r="AO8" i="1" s="1"/>
  <c r="BU8" i="1" a="1"/>
  <c r="BU8" i="1" s="1"/>
  <c r="AQ8" i="1" a="1"/>
  <c r="AQ8" i="1" s="1"/>
  <c r="AP8" i="1" a="1"/>
  <c r="AP8" i="1" s="1"/>
  <c r="BF8" i="1" a="1"/>
  <c r="BF8" i="1" s="1"/>
  <c r="AN8" i="1" a="1"/>
  <c r="AN8" i="1" s="1"/>
  <c r="BD8" i="1" a="1"/>
  <c r="BD8" i="1" s="1"/>
  <c r="BT8" i="1" a="1"/>
  <c r="BT8" i="1" s="1"/>
  <c r="BO8" i="1" a="1"/>
  <c r="BO8" i="1" s="1"/>
  <c r="AZ8" i="1" a="1"/>
  <c r="AZ8" i="1" s="1"/>
  <c r="AL8" i="1" a="1"/>
  <c r="AL8" i="1" s="1"/>
  <c r="BB8" i="1" a="1"/>
  <c r="BB8" i="1" s="1"/>
  <c r="AU8" i="1" a="1"/>
  <c r="AU8" i="1" s="1"/>
  <c r="BK8" i="1" a="1"/>
  <c r="BK8" i="1" s="1"/>
  <c r="AS8" i="1" a="1"/>
  <c r="AS8" i="1" s="1"/>
  <c r="BI8" i="1" a="1"/>
  <c r="BI8" i="1" s="1"/>
  <c r="AT8" i="1" a="1"/>
  <c r="AT8" i="1" s="1"/>
  <c r="AW8" i="1" a="1"/>
  <c r="AW8" i="1" s="1"/>
  <c r="BE8" i="1" a="1"/>
  <c r="BE8" i="1" s="1"/>
  <c r="AR8" i="1" a="1"/>
  <c r="AR8" i="1" s="1"/>
  <c r="BG8" i="1" a="1"/>
  <c r="BG8" i="1" s="1"/>
  <c r="AX8" i="1" a="1"/>
  <c r="AX8" i="1" s="1"/>
  <c r="BN8" i="1" a="1"/>
  <c r="BN8" i="1" s="1"/>
  <c r="AV8" i="1" a="1"/>
  <c r="AV8" i="1" s="1"/>
  <c r="BL8" i="1" a="1"/>
  <c r="BL8" i="1" s="1"/>
  <c r="AY8" i="1" a="1"/>
  <c r="AY8" i="1" s="1"/>
  <c r="BH8" i="1" a="1"/>
  <c r="BH8" i="1" s="1"/>
  <c r="BP8" i="1" a="1"/>
  <c r="BP8" i="1" s="1"/>
  <c r="BM8" i="1" a="1"/>
  <c r="BM8" i="1" s="1"/>
  <c r="BR8" i="1" a="1"/>
  <c r="BR8" i="1" s="1"/>
  <c r="AQ4" i="1" a="1"/>
  <c r="AQ4" i="1" s="1"/>
  <c r="BG4" i="1" a="1"/>
  <c r="BG4" i="1" s="1"/>
  <c r="AO4" i="1" a="1"/>
  <c r="AO4" i="1" s="1"/>
  <c r="BE4" i="1" a="1"/>
  <c r="BE4" i="1" s="1"/>
  <c r="BU4" i="1" a="1"/>
  <c r="BU4" i="1" s="1"/>
  <c r="AS4" i="1" a="1"/>
  <c r="AS4" i="1" s="1"/>
  <c r="BI4" i="1" a="1"/>
  <c r="BI4" i="1" s="1"/>
  <c r="BJ4" i="1" a="1"/>
  <c r="BJ4" i="1" s="1"/>
  <c r="BM4" i="1" a="1"/>
  <c r="BM4" i="1" s="1"/>
  <c r="AU4" i="1" a="1"/>
  <c r="AU4" i="1" s="1"/>
  <c r="BK4" i="1" a="1"/>
  <c r="BK4" i="1" s="1"/>
  <c r="AR4" i="1" a="1"/>
  <c r="AR4" i="1" s="1"/>
  <c r="BH4" i="1" a="1"/>
  <c r="BH4" i="1" s="1"/>
  <c r="AL4" i="1" a="1"/>
  <c r="AL4" i="1" s="1"/>
  <c r="AY4" i="1" a="1"/>
  <c r="AY4" i="1" s="1"/>
  <c r="BO4" i="1" a="1"/>
  <c r="BO4" i="1" s="1"/>
  <c r="AT4" i="1" a="1"/>
  <c r="AT4" i="1" s="1"/>
  <c r="BT4" i="1" a="1"/>
  <c r="BT4" i="1" s="1"/>
  <c r="AX4" i="1" a="1"/>
  <c r="AX4" i="1" s="1"/>
  <c r="BN4" i="1" a="1"/>
  <c r="BN4" i="1" s="1"/>
  <c r="AV4" i="1" a="1"/>
  <c r="AV4" i="1" s="1"/>
  <c r="BL4" i="1" a="1"/>
  <c r="BL4" i="1" s="1"/>
  <c r="AM4" i="1" a="1"/>
  <c r="AM4" i="1" s="1"/>
  <c r="BC4" i="1" a="1"/>
  <c r="BC4" i="1" s="1"/>
  <c r="BS4" i="1" a="1"/>
  <c r="BS4" i="1" s="1"/>
  <c r="AN4" i="1" a="1"/>
  <c r="AN4" i="1" s="1"/>
  <c r="BD4" i="1" a="1"/>
  <c r="BD4" i="1" s="1"/>
  <c r="BA4" i="1" a="1"/>
  <c r="BA4" i="1" s="1"/>
  <c r="BQ4" i="1" a="1"/>
  <c r="BQ4" i="1" s="1"/>
  <c r="BB4" i="1" a="1"/>
  <c r="BB4" i="1" s="1"/>
  <c r="BR4" i="1" a="1"/>
  <c r="BR4" i="1" s="1"/>
  <c r="AP4" i="1" a="1"/>
  <c r="AP4" i="1" s="1"/>
  <c r="BF4" i="1" a="1"/>
  <c r="BF4" i="1" s="1"/>
  <c r="AW4" i="1" a="1"/>
  <c r="AW4" i="1" s="1"/>
  <c r="AZ4" i="1" a="1"/>
  <c r="AZ4" i="1" s="1"/>
  <c r="BP4" i="1" a="1"/>
  <c r="BP4" i="1" s="1"/>
  <c r="E36" i="1"/>
  <c r="AX6" i="1" a="1"/>
  <c r="AX6" i="1" s="1"/>
  <c r="BS6" i="1" a="1"/>
  <c r="BS6" i="1" s="1"/>
  <c r="BD6" i="1" a="1"/>
  <c r="BD6" i="1" s="1"/>
  <c r="BC6" i="1" a="1"/>
  <c r="BC6" i="1" s="1"/>
  <c r="AM6" i="1" a="1"/>
  <c r="AM6" i="1" s="1"/>
  <c r="BF6" i="1" a="1"/>
  <c r="BF6" i="1" s="1"/>
  <c r="AP6" i="1" a="1"/>
  <c r="AP6" i="1" s="1"/>
  <c r="BK6" i="1" a="1"/>
  <c r="BK6" i="1" s="1"/>
  <c r="AU6" i="1" a="1"/>
  <c r="AU6" i="1" s="1"/>
  <c r="BG6" i="1" a="1"/>
  <c r="BG6" i="1" s="1"/>
  <c r="BU6" i="1" a="1"/>
  <c r="BU6" i="1" s="1"/>
  <c r="BM6" i="1" a="1"/>
  <c r="BM6" i="1" s="1"/>
  <c r="AW6" i="1" a="1"/>
  <c r="AW6" i="1" s="1"/>
  <c r="BO6" i="1" a="1"/>
  <c r="BO6" i="1" s="1"/>
  <c r="AY6" i="1" a="1"/>
  <c r="AY6" i="1" s="1"/>
  <c r="BT6" i="1" a="1"/>
  <c r="BT6" i="1" s="1"/>
  <c r="BE6" i="1" a="1"/>
  <c r="BE6" i="1" s="1"/>
  <c r="E37" i="1"/>
  <c r="AT2" i="1" l="1" a="1"/>
  <c r="AT2" i="1" s="1"/>
  <c r="BC2" i="1" a="1"/>
  <c r="BC2" i="1" s="1"/>
  <c r="BO2" i="1" a="1"/>
  <c r="BO2" i="1" s="1"/>
  <c r="AV2" i="1" a="1"/>
  <c r="AV2" i="1" s="1"/>
  <c r="AL2" i="1" a="1"/>
  <c r="AL2" i="1" s="1"/>
  <c r="BA2" i="1" a="1"/>
  <c r="BA2" i="1" s="1"/>
  <c r="BB2" i="1" a="1"/>
  <c r="BB2" i="1" s="1"/>
  <c r="AQ2" i="1" a="1"/>
  <c r="AQ2" i="1" s="1"/>
  <c r="BE2" i="1" a="1"/>
  <c r="BE2" i="1" s="1"/>
  <c r="BD2" i="1" a="1"/>
  <c r="BD2" i="1" s="1"/>
  <c r="BG2" i="1" a="1"/>
  <c r="BG2" i="1" s="1"/>
  <c r="AW2" i="1" a="1"/>
  <c r="AW2" i="1" s="1"/>
  <c r="BN2" i="1" a="1"/>
  <c r="BN2" i="1" s="1"/>
  <c r="BJ2" i="1" a="1"/>
  <c r="BJ2" i="1" s="1"/>
  <c r="AM2" i="1" a="1"/>
  <c r="AM2" i="1" s="1"/>
  <c r="BM2" i="1" a="1"/>
  <c r="BM2" i="1" s="1"/>
  <c r="AZ2" i="1" a="1"/>
  <c r="AZ2" i="1" s="1"/>
  <c r="BU2" i="1" a="1"/>
  <c r="BU2" i="1" s="1"/>
  <c r="BI2" i="1" a="1"/>
  <c r="BI2" i="1" s="1"/>
  <c r="BL2" i="1" a="1"/>
  <c r="BL2" i="1" s="1"/>
  <c r="AN2" i="1" a="1"/>
  <c r="AN2" i="1" s="1"/>
  <c r="BF2" i="1" a="1"/>
  <c r="BF2" i="1" s="1"/>
  <c r="BP2" i="1" a="1"/>
  <c r="BP2" i="1" s="1"/>
  <c r="AY2" i="1" a="1"/>
  <c r="AY2" i="1" s="1"/>
  <c r="BS2" i="1" a="1"/>
  <c r="BS2" i="1" s="1"/>
  <c r="BH2" i="1" a="1"/>
  <c r="BH2" i="1" s="1"/>
  <c r="BR2" i="1" a="1"/>
  <c r="BR2" i="1" s="1"/>
  <c r="BK2" i="1" a="1"/>
  <c r="BK2" i="1" s="1"/>
  <c r="AO2" i="1" a="1"/>
  <c r="AO2" i="1" s="1"/>
  <c r="AP2" i="1" a="1"/>
  <c r="AP2" i="1" s="1"/>
  <c r="BQ2" i="1" a="1"/>
  <c r="BQ2" i="1" s="1"/>
  <c r="AS2" i="1" a="1"/>
  <c r="AS2" i="1" s="1"/>
  <c r="BT2" i="1" a="1"/>
  <c r="BT2" i="1" s="1"/>
  <c r="AX2" i="1" a="1"/>
  <c r="AX2" i="1" s="1"/>
  <c r="AU2" i="1" a="1"/>
  <c r="AU2" i="1" s="1"/>
  <c r="AR2" i="1" a="1"/>
  <c r="AR2" i="1" s="1"/>
  <c r="AA485" i="53" l="1" a="1"/>
  <c r="AA115" i="53" a="1"/>
  <c r="AA411" i="53" a="1"/>
  <c r="AA337" i="53" a="1"/>
  <c r="AA300" i="53" a="1"/>
  <c r="AA189" i="53" a="1"/>
  <c r="AA226" i="53" a="1"/>
  <c r="AA448" i="53" a="1"/>
  <c r="AA263" i="53" a="1"/>
  <c r="AA374" i="53" a="1"/>
  <c r="AA152" i="53" a="1"/>
  <c r="AA226" i="53" l="1"/>
  <c r="AA189" i="53"/>
  <c r="AA152" i="53"/>
  <c r="AA263" i="53"/>
  <c r="AA300" i="53"/>
  <c r="AA115" i="53"/>
  <c r="AA448" i="53"/>
  <c r="AA411" i="53"/>
  <c r="AA374" i="53"/>
  <c r="AA337" i="53"/>
  <c r="AA485" i="53"/>
  <c r="AA224" i="53" l="1" a="1"/>
  <c r="AA408" i="53" a="1"/>
  <c r="AA482" i="53" a="1"/>
  <c r="AA484" i="53" a="1"/>
  <c r="AA112" i="53" a="1"/>
  <c r="AA117" i="53" a="1"/>
  <c r="AA297" i="53" a="1"/>
  <c r="AA376" i="53" a="1"/>
  <c r="AA225" i="53" a="1"/>
  <c r="AA111" i="53" a="1"/>
  <c r="AA222" i="53" a="1"/>
  <c r="AA261" i="53" a="1"/>
  <c r="AA373" i="53" a="1"/>
  <c r="AA188" i="53" a="1"/>
  <c r="AA371" i="53" a="1"/>
  <c r="AA336" i="53" a="1"/>
  <c r="AA487" i="53" a="1"/>
  <c r="AA186" i="53" a="1"/>
  <c r="AA334" i="53" a="1"/>
  <c r="AA262" i="53" a="1"/>
  <c r="AA259" i="53" a="1"/>
  <c r="AA151" i="53" a="1"/>
  <c r="AA150" i="53" a="1"/>
  <c r="AA446" i="53" a="1"/>
  <c r="AA296" i="53" a="1"/>
  <c r="AA483" i="53" a="1"/>
  <c r="AA114" i="53" a="1"/>
  <c r="AA149" i="53" a="1"/>
  <c r="AA445" i="53" a="1"/>
  <c r="AA187" i="53" a="1"/>
  <c r="AA223" i="53" a="1"/>
  <c r="AA481" i="53" a="1"/>
  <c r="AA228" i="53" a="1"/>
  <c r="AA191" i="53" a="1"/>
  <c r="AA185" i="53" a="1"/>
  <c r="AA154" i="53" a="1"/>
  <c r="AA450" i="53" a="1"/>
  <c r="AA370" i="53" a="1"/>
  <c r="AA410" i="53" a="1"/>
  <c r="AA444" i="53" a="1"/>
  <c r="AA339" i="53" a="1"/>
  <c r="AA407" i="53" a="1"/>
  <c r="AA265" i="53" a="1"/>
  <c r="AA409" i="53" a="1"/>
  <c r="AA302" i="53" a="1"/>
  <c r="AA447" i="53" a="1"/>
  <c r="AA299" i="53" a="1"/>
  <c r="AA148" i="53" a="1"/>
  <c r="AA372" i="53" a="1"/>
  <c r="AA335" i="53" a="1"/>
  <c r="AA298" i="53" a="1"/>
  <c r="AA333" i="53" a="1"/>
  <c r="AA413" i="53" a="1"/>
  <c r="AA113" i="53" a="1"/>
  <c r="AA260" i="53" a="1"/>
  <c r="AA339" i="53" l="1"/>
  <c r="AA149" i="53"/>
  <c r="AA447" i="53"/>
  <c r="AA225" i="53"/>
  <c r="AA148" i="53"/>
  <c r="AA376" i="53"/>
  <c r="AA297" i="53"/>
  <c r="AA487" i="53"/>
  <c r="AA260" i="53"/>
  <c r="AA186" i="53"/>
  <c r="AA151" i="53"/>
  <c r="AA259" i="53"/>
  <c r="AA446" i="53"/>
  <c r="AA114" i="53"/>
  <c r="AA113" i="53"/>
  <c r="AA188" i="53"/>
  <c r="AA333" i="53"/>
  <c r="AA298" i="53"/>
  <c r="AA335" i="53"/>
  <c r="AA444" i="53"/>
  <c r="AA407" i="53"/>
  <c r="AA187" i="53"/>
  <c r="AA370" i="53"/>
  <c r="AA373" i="53"/>
  <c r="AA262" i="53"/>
  <c r="AA450" i="53"/>
  <c r="AA408" i="53"/>
  <c r="AA154" i="53"/>
  <c r="AA413" i="53"/>
  <c r="AA483" i="53"/>
  <c r="AA481" i="53"/>
  <c r="AA261" i="53"/>
  <c r="AA445" i="53"/>
  <c r="AA410" i="53"/>
  <c r="AA484" i="53"/>
  <c r="AA223" i="53"/>
  <c r="AA224" i="53"/>
  <c r="AA302" i="53"/>
  <c r="AA265" i="53"/>
  <c r="AA372" i="53"/>
  <c r="AA117" i="53"/>
  <c r="AA336" i="53"/>
  <c r="AA222" i="53"/>
  <c r="AA185" i="53"/>
  <c r="AA371" i="53"/>
  <c r="AA150" i="53"/>
  <c r="AA299" i="53"/>
  <c r="AA111" i="53"/>
  <c r="AA296" i="53"/>
  <c r="AA191" i="53"/>
  <c r="AA334" i="53"/>
  <c r="AA482" i="53"/>
  <c r="AA409" i="53"/>
  <c r="AA112" i="53"/>
  <c r="AA228" i="53"/>
  <c r="AA406" i="53" l="1" a="1"/>
  <c r="AA184" i="53" a="1"/>
  <c r="AA110" i="53" a="1"/>
  <c r="AA295" i="53" a="1"/>
  <c r="AA480" i="53" a="1"/>
  <c r="AA258" i="53" a="1"/>
  <c r="AA221" i="53" a="1"/>
  <c r="AA184" i="53" l="1"/>
  <c r="AA110" i="53"/>
  <c r="AA295" i="53"/>
  <c r="AA258" i="53"/>
  <c r="AA480" i="53"/>
  <c r="AA221" i="53"/>
  <c r="AA406" i="53"/>
  <c r="AA147" i="53" a="1"/>
  <c r="AA369" i="53" a="1"/>
  <c r="AA443" i="53" a="1"/>
  <c r="AA332" i="53" a="1"/>
  <c r="AA332" i="53" l="1"/>
  <c r="AA369" i="53"/>
  <c r="AA443" i="53"/>
  <c r="AA147" i="5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<sst xmlns="http://schemas.openxmlformats.org/spreadsheetml/2006/main" count="2874" uniqueCount="271">
  <si>
    <t>Industrie</t>
  </si>
  <si>
    <t>Résidentiel</t>
  </si>
  <si>
    <t>Tertiaire</t>
  </si>
  <si>
    <t>Transport</t>
  </si>
  <si>
    <t>Agriculture</t>
  </si>
  <si>
    <t>Puits technologiques</t>
  </si>
  <si>
    <t>Périmètre géographique</t>
  </si>
  <si>
    <t>France Métropolitaine</t>
  </si>
  <si>
    <t>Scénario</t>
  </si>
  <si>
    <t>AME</t>
  </si>
  <si>
    <t>AMS</t>
  </si>
  <si>
    <t>Chauffage</t>
  </si>
  <si>
    <t>ECS</t>
  </si>
  <si>
    <t>Cuisson</t>
  </si>
  <si>
    <t>Climatisation</t>
  </si>
  <si>
    <t>Electricité spécifique</t>
  </si>
  <si>
    <t>Demande</t>
  </si>
  <si>
    <t>Raffinage de pétrole</t>
  </si>
  <si>
    <t>Puits naturels</t>
  </si>
  <si>
    <t>Echanges extérieurs et soutes</t>
  </si>
  <si>
    <t>Secteur</t>
  </si>
  <si>
    <t>Soutes</t>
  </si>
  <si>
    <t>Consommation finale énergétique</t>
  </si>
  <si>
    <t>Consommation finale non énergétique</t>
  </si>
  <si>
    <t>Consommation finale</t>
  </si>
  <si>
    <t>cp</t>
  </si>
  <si>
    <t>Consommation nette de la branche énergie</t>
  </si>
  <si>
    <t>cn</t>
  </si>
  <si>
    <t>pp</t>
  </si>
  <si>
    <t>Importations</t>
  </si>
  <si>
    <t>imp</t>
  </si>
  <si>
    <t>Exportations</t>
  </si>
  <si>
    <t>exp</t>
  </si>
  <si>
    <t>Soutes maritimes internationales</t>
  </si>
  <si>
    <t>soutmer</t>
  </si>
  <si>
    <t>Soutes aériennes internationales</t>
  </si>
  <si>
    <t>soutair</t>
  </si>
  <si>
    <t>Variations de stocks (+ = déstockage, - = stockage)</t>
  </si>
  <si>
    <t>Écart statistique</t>
  </si>
  <si>
    <t>ecstat</t>
  </si>
  <si>
    <t>Production d'électricité</t>
  </si>
  <si>
    <t>elepd</t>
  </si>
  <si>
    <t>Production de chaleur</t>
  </si>
  <si>
    <t>chalpd</t>
  </si>
  <si>
    <t>Production de gaz renouvelable</t>
  </si>
  <si>
    <t>gbipd</t>
  </si>
  <si>
    <t>Production de gaz de synthèse</t>
  </si>
  <si>
    <t>gsypd</t>
  </si>
  <si>
    <t>raffpd</t>
  </si>
  <si>
    <t>Production de biocarburants</t>
  </si>
  <si>
    <t>biopd</t>
  </si>
  <si>
    <t>Production d'e-fuels</t>
  </si>
  <si>
    <t>sybiopd</t>
  </si>
  <si>
    <t>Production d'hydrogène</t>
  </si>
  <si>
    <t>h2pd</t>
  </si>
  <si>
    <t>othpd</t>
  </si>
  <si>
    <t>Usages internes de la branche énergie</t>
  </si>
  <si>
    <t>usint</t>
  </si>
  <si>
    <t>pert</t>
  </si>
  <si>
    <t>gestot</t>
  </si>
  <si>
    <t>Toutes branches usages</t>
  </si>
  <si>
    <t>Autres</t>
  </si>
  <si>
    <t>Gaz fluorés</t>
  </si>
  <si>
    <t>France Kyoto</t>
  </si>
  <si>
    <t>Vecteur énergétique</t>
  </si>
  <si>
    <t>Charbon</t>
  </si>
  <si>
    <t>Pétrole brut</t>
  </si>
  <si>
    <t>Produits pétroliers</t>
  </si>
  <si>
    <t>Essence</t>
  </si>
  <si>
    <t>Diesel</t>
  </si>
  <si>
    <t>Kérosène</t>
  </si>
  <si>
    <t>GPL</t>
  </si>
  <si>
    <t>Fioul lourd</t>
  </si>
  <si>
    <t>Fioul autres</t>
  </si>
  <si>
    <t>Gaz naturel</t>
  </si>
  <si>
    <t>Gaz réseau</t>
  </si>
  <si>
    <t>Nucléaire</t>
  </si>
  <si>
    <t>EnR électriques</t>
  </si>
  <si>
    <t>Biomasse solide</t>
  </si>
  <si>
    <t>Déchets</t>
  </si>
  <si>
    <t>Biocarburants</t>
  </si>
  <si>
    <t>Carburants synthétiques</t>
  </si>
  <si>
    <t>Gaz renouvelable</t>
  </si>
  <si>
    <t>Gaz synthétique</t>
  </si>
  <si>
    <t>Chaleur de l'environnement</t>
  </si>
  <si>
    <t>Solaire thermique et géothermie</t>
  </si>
  <si>
    <t>Electricité</t>
  </si>
  <si>
    <t>Electricité joule</t>
  </si>
  <si>
    <t>Electricité PAC</t>
  </si>
  <si>
    <t>Chaleur vendue</t>
  </si>
  <si>
    <t>Chaleur réseau</t>
  </si>
  <si>
    <t>Chaleur fatale</t>
  </si>
  <si>
    <t>Hydrogène</t>
  </si>
  <si>
    <t>Toutes énergies</t>
  </si>
  <si>
    <t>Unité</t>
  </si>
  <si>
    <t>TWh</t>
  </si>
  <si>
    <t>Variante</t>
  </si>
  <si>
    <t xml:space="preserve">  dont méthanisation hors réseau</t>
  </si>
  <si>
    <t xml:space="preserve">  dont solaire</t>
  </si>
  <si>
    <t xml:space="preserve">  dont hydraulique</t>
  </si>
  <si>
    <t xml:space="preserve">  dont éolien terrestre</t>
  </si>
  <si>
    <t xml:space="preserve">  dont éolien en mer</t>
  </si>
  <si>
    <t>N°</t>
  </si>
  <si>
    <t>Offre ou demande</t>
  </si>
  <si>
    <t>Code série</t>
  </si>
  <si>
    <t>Secteur_tag</t>
  </si>
  <si>
    <t>Type_de_conso_tag</t>
  </si>
  <si>
    <t>Type de consommation</t>
  </si>
  <si>
    <t>branch_tag</t>
  </si>
  <si>
    <t>Branche ou usage final</t>
  </si>
  <si>
    <t>Péri_géo_tag</t>
  </si>
  <si>
    <t>Vec_ener_tag</t>
  </si>
  <si>
    <t>Libellé de la variable</t>
  </si>
  <si>
    <t>tag_unit</t>
  </si>
  <si>
    <t>tag_sce</t>
  </si>
  <si>
    <t>tag_var</t>
  </si>
  <si>
    <t>geseind</t>
  </si>
  <si>
    <t>geseres</t>
  </si>
  <si>
    <t>geseter</t>
  </si>
  <si>
    <t>gesetra</t>
  </si>
  <si>
    <t>gesetrasout</t>
  </si>
  <si>
    <t>geseagr</t>
  </si>
  <si>
    <t>geseptech</t>
  </si>
  <si>
    <t>geseener</t>
  </si>
  <si>
    <t>gesneagr</t>
  </si>
  <si>
    <t>gesneagrch4</t>
  </si>
  <si>
    <t>gesneagrn2o</t>
  </si>
  <si>
    <t>gesneagrco2</t>
  </si>
  <si>
    <t>gesneind</t>
  </si>
  <si>
    <t>gesneraff</t>
  </si>
  <si>
    <t>gesnedech</t>
  </si>
  <si>
    <t>geshfc</t>
  </si>
  <si>
    <t>gesnetot</t>
  </si>
  <si>
    <t>gestotind</t>
  </si>
  <si>
    <t>gestotres</t>
  </si>
  <si>
    <t>gestotter</t>
  </si>
  <si>
    <t>gestottra</t>
  </si>
  <si>
    <t>gestotagr</t>
  </si>
  <si>
    <t>gestotptech</t>
  </si>
  <si>
    <t>gestotener</t>
  </si>
  <si>
    <t>gestotdech</t>
  </si>
  <si>
    <t>gestotsout</t>
  </si>
  <si>
    <t>wellfor</t>
  </si>
  <si>
    <t>welltcu</t>
  </si>
  <si>
    <t>wellpra</t>
  </si>
  <si>
    <t>wellhum</t>
  </si>
  <si>
    <t>wellart</t>
  </si>
  <si>
    <t>welloth</t>
  </si>
  <si>
    <t>wellbois</t>
  </si>
  <si>
    <t>wellbar</t>
  </si>
  <si>
    <t>wellnat</t>
  </si>
  <si>
    <t>wellccsind</t>
  </si>
  <si>
    <t>wellccsener</t>
  </si>
  <si>
    <t>wellccs</t>
  </si>
  <si>
    <t>wellbeccs</t>
  </si>
  <si>
    <t>welldaccs</t>
  </si>
  <si>
    <t>wellptech</t>
  </si>
  <si>
    <t>gesetot</t>
  </si>
  <si>
    <t>Produits pétroliers raffinés</t>
  </si>
  <si>
    <t>Électricité</t>
  </si>
  <si>
    <t>Total</t>
  </si>
  <si>
    <t>Biomasse</t>
  </si>
  <si>
    <t>EnR thermiques et déchets</t>
  </si>
  <si>
    <t>Production d'énergie primaire</t>
  </si>
  <si>
    <t>Total approvisionnement / consommation primaire</t>
  </si>
  <si>
    <t>Autres transformations, transferts</t>
  </si>
  <si>
    <t>Pertes de transport et de distribution</t>
  </si>
  <si>
    <t>Emissions de GES [MtCO2e]</t>
  </si>
  <si>
    <t>Emissions liées à la combustion d'énergie</t>
  </si>
  <si>
    <t>Transports (hors soutes)</t>
  </si>
  <si>
    <t>Transports (yc soutes)</t>
  </si>
  <si>
    <t>gesetratot</t>
  </si>
  <si>
    <t>Secteur de l'énergie</t>
  </si>
  <si>
    <t>Emissions GES énergie (hors soutes)</t>
  </si>
  <si>
    <t>Emissions GES énergie (soutes incluses)</t>
  </si>
  <si>
    <t>gesetotsout</t>
  </si>
  <si>
    <t>Emissions non énergétiques (process et sols)</t>
  </si>
  <si>
    <t>Agriculture (hors énergie)</t>
  </si>
  <si>
    <t>dont CH4</t>
  </si>
  <si>
    <t>dont N2O</t>
  </si>
  <si>
    <t>dont CO2 (hors énergie)</t>
  </si>
  <si>
    <t>Industrie (hors énergie et gaz fluorés)</t>
  </si>
  <si>
    <t>Emissions GES non énergétiques</t>
  </si>
  <si>
    <t>Emissions totales par secteur</t>
  </si>
  <si>
    <t>gestottratot</t>
  </si>
  <si>
    <t>Emissions GES totales (hors soutes)</t>
  </si>
  <si>
    <t>Emissions GES totales (avec soutes)</t>
  </si>
  <si>
    <t>Puits naturels et technologiques [MtCO2e]</t>
  </si>
  <si>
    <t>Forêts</t>
  </si>
  <si>
    <t>Terres cultivées</t>
  </si>
  <si>
    <t>Prairies</t>
  </si>
  <si>
    <t>Zones humides</t>
  </si>
  <si>
    <t>Zones artificialisées</t>
  </si>
  <si>
    <t>Autres terres</t>
  </si>
  <si>
    <t>Produits bois</t>
  </si>
  <si>
    <t>Barrages</t>
  </si>
  <si>
    <t>Total UTCATF</t>
  </si>
  <si>
    <t>Puits technolo-giques et CCS</t>
  </si>
  <si>
    <t xml:space="preserve">  dont CCS industrie</t>
  </si>
  <si>
    <t xml:space="preserve">  dont CCS énergie</t>
  </si>
  <si>
    <t>BECCS</t>
  </si>
  <si>
    <t>DACCS</t>
  </si>
  <si>
    <t>Total puits technologiques et CCS</t>
  </si>
  <si>
    <t>Total puits naturels et technologiques</t>
  </si>
  <si>
    <t>welltot</t>
  </si>
  <si>
    <t>Bilan net des émissions</t>
  </si>
  <si>
    <t>Bilan net, hors soutes</t>
  </si>
  <si>
    <t>gesnet</t>
  </si>
  <si>
    <t>Bilan net, soutes incluses</t>
  </si>
  <si>
    <t>gesnetsout</t>
  </si>
  <si>
    <t>TWh PCI</t>
  </si>
  <si>
    <t>CCS</t>
  </si>
  <si>
    <t>Biogaz</t>
  </si>
  <si>
    <t>Géothermie</t>
  </si>
  <si>
    <t>https://www.fedene.fr/wp-content/uploads/sites/2/2021/04/Guide_m%C3%A9thodologique_EARCF2021.pdf</t>
  </si>
  <si>
    <t>Production de chaleur réseau</t>
  </si>
  <si>
    <t>SECTEN</t>
  </si>
  <si>
    <t>Périmètre</t>
  </si>
  <si>
    <t>Bilan 2019</t>
  </si>
  <si>
    <t>Année</t>
  </si>
  <si>
    <t>Scen</t>
  </si>
  <si>
    <t>Typedata</t>
  </si>
  <si>
    <t>stockvar</t>
  </si>
  <si>
    <t>ind_C</t>
  </si>
  <si>
    <t>tra_C</t>
  </si>
  <si>
    <t>res_C</t>
  </si>
  <si>
    <t>ter_C</t>
  </si>
  <si>
    <t>agr_C</t>
  </si>
  <si>
    <t>ptech_C</t>
  </si>
  <si>
    <t>cf_C</t>
  </si>
  <si>
    <t>nen_C</t>
  </si>
  <si>
    <t>cftot_C</t>
  </si>
  <si>
    <t>Bilan 2020</t>
  </si>
  <si>
    <t>Bilan 2023</t>
  </si>
  <si>
    <t>ligne dans code bilan</t>
  </si>
  <si>
    <t>Géo</t>
  </si>
  <si>
    <t>Bilan 2025</t>
  </si>
  <si>
    <t>Bilan 2028</t>
  </si>
  <si>
    <t>Bilan 2030</t>
  </si>
  <si>
    <t>Bilan 2033</t>
  </si>
  <si>
    <t>Bilan 2035</t>
  </si>
  <si>
    <t>Bilan 2038</t>
  </si>
  <si>
    <t>Bilan 2040</t>
  </si>
  <si>
    <t>Bilan 2043</t>
  </si>
  <si>
    <t>Bilan 2045</t>
  </si>
  <si>
    <t>Bilan 2050</t>
  </si>
  <si>
    <t>Périmètre :</t>
  </si>
  <si>
    <t xml:space="preserve">Scénario : </t>
  </si>
  <si>
    <t>Calculé</t>
  </si>
  <si>
    <t>Emissions sans prise en compte du CCS (en bas)</t>
  </si>
  <si>
    <t>Bilans énergétiques - Projections AMS</t>
  </si>
  <si>
    <t>Recalibré</t>
  </si>
  <si>
    <t>Bilans GES - AME - France Kyoto</t>
  </si>
  <si>
    <t>Rendements</t>
  </si>
  <si>
    <t>Théorique</t>
  </si>
  <si>
    <t>Froid renouvelable</t>
  </si>
  <si>
    <t>Entrant</t>
  </si>
  <si>
    <t>Rendement</t>
  </si>
  <si>
    <t>Fossile</t>
  </si>
  <si>
    <t xml:space="preserve"> dont fioul lourd et CHV</t>
  </si>
  <si>
    <t xml:space="preserve"> dont fioul domestique</t>
  </si>
  <si>
    <t xml:space="preserve"> dont GPL</t>
  </si>
  <si>
    <t>Cogénération externe fossile</t>
  </si>
  <si>
    <t>EnR&amp;R</t>
  </si>
  <si>
    <t>Biogaz et biométhane*</t>
  </si>
  <si>
    <t>UVE</t>
  </si>
  <si>
    <t>Chaleur industrielle</t>
  </si>
  <si>
    <t>PAC</t>
  </si>
  <si>
    <t>Cogénération verte</t>
  </si>
  <si>
    <t>Global</t>
  </si>
  <si>
    <t>Rendements théoriques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</si>
</sst>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0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0.0"/>
    <numFmt numFmtId="168" formatCode="#,##0.0"/>
    <numFmt numFmtId="176" formatCode="#,##0.000"/>
    <numFmt numFmtId="177" formatCode="#,##0.0000"/>
    <numFmt numFmtId="178" formatCode="_-* #,##0.00\ &quot;F&quot;_-;\-* #,##0.00\ &quot;F&quot;_-;_-* &quot;-&quot;??\ &quot;F&quot;_-;_-@_-"/>
    <numFmt numFmtId="179" formatCode="_-* #,##0.00\ _F_-;\-* #,##0.00\ _F_-;_-* &quot;-&quot;??\ _F_-;_-@_-"/>
    <numFmt numFmtId="180" formatCode="_-* #,##0.00\ [$€-1]_-;\-* #,##0.00\ [$€-1]_-;_-* &quot;-&quot;??\ [$€-1]_-"/>
    <numFmt numFmtId="181" formatCode="\$#,##0\ ;\(\$#,##0\)"/>
    <numFmt numFmtId="182" formatCode="_(&quot;$&quot;* #,##0_);_(&quot;$&quot;* \(#,##0\);_(&quot;$&quot;* &quot;-&quot;_);_(@_)"/>
    <numFmt numFmtId="183" formatCode="###,000"/>
    <numFmt numFmtId="184" formatCode="#_.###_.###_.##0.0;\–_.#_.##0.0"/>
    <numFmt numFmtId="185" formatCode="@\ *."/>
    <numFmt numFmtId="186" formatCode="\ \ \ \ \ \ \ \ \ \ @\ *."/>
    <numFmt numFmtId="187" formatCode="\ \ \ \ \ \ \ \ \ \ \ \ @\ *."/>
    <numFmt numFmtId="188" formatCode="\ \ \ \ \ \ \ \ \ \ \ \ @"/>
    <numFmt numFmtId="189" formatCode="\ \ \ \ \ \ \ \ \ \ \ \ \ @\ *."/>
    <numFmt numFmtId="190" formatCode="\ @\ *."/>
    <numFmt numFmtId="191" formatCode="\ @"/>
    <numFmt numFmtId="192" formatCode="\ \ @\ *."/>
    <numFmt numFmtId="193" formatCode="\ \ @"/>
    <numFmt numFmtId="194" formatCode="\ \ \ @\ *."/>
    <numFmt numFmtId="195" formatCode="\ \ \ @"/>
    <numFmt numFmtId="196" formatCode="\ \ \ \ @\ *."/>
    <numFmt numFmtId="197" formatCode="\ \ \ \ @"/>
    <numFmt numFmtId="198" formatCode="\ \ \ \ \ \ @\ *."/>
    <numFmt numFmtId="199" formatCode="\ \ \ \ \ \ @"/>
    <numFmt numFmtId="200" formatCode="\ \ \ \ \ \ \ @\ *."/>
    <numFmt numFmtId="201" formatCode="\ \ \ \ \ \ \ \ \ @\ *."/>
    <numFmt numFmtId="202" formatCode="\ \ \ \ \ \ \ \ \ @"/>
    <numFmt numFmtId="203" formatCode="#,##0.00\ &quot;Gg&quot;"/>
    <numFmt numFmtId="204" formatCode="#,##0.00\ &quot;kg&quot;"/>
    <numFmt numFmtId="205" formatCode="#,##0.00\ &quot;kt&quot;"/>
    <numFmt numFmtId="206" formatCode="#,##0.00\ &quot;Stck&quot;"/>
    <numFmt numFmtId="207" formatCode="#,##0.00\ &quot;Stk&quot;"/>
    <numFmt numFmtId="208" formatCode="#,##0.00\ &quot;T.Stk&quot;"/>
    <numFmt numFmtId="209" formatCode="#,##0.00\ &quot;TJ&quot;"/>
    <numFmt numFmtId="210" formatCode="#,##0.00\ &quot;TStk&quot;"/>
    <numFmt numFmtId="211" formatCode="yyyy"/>
    <numFmt numFmtId="212" formatCode="dd/mm/yy\,\ hh:mm"/>
    <numFmt numFmtId="213" formatCode="_-* #,##0.00\ _D_M_-;\-* #,##0.00\ _D_M_-;_-* &quot;-&quot;??\ _D_M_-;_-@_-"/>
    <numFmt numFmtId="214" formatCode="_-* #,##0.00_E_U_R_-;\-* #,##0.00_E_U_R_-;_-* &quot;-&quot;??_E_U_R_-;_-@_-"/>
    <numFmt numFmtId="215" formatCode="General_)"/>
    <numFmt numFmtId="216" formatCode="#_.###_.###_.##0;&quot;–&quot;_.0"/>
    <numFmt numFmtId="217" formatCode="#_.###_.###_.##0_.&quot;**&quot;;\–_.#_.###_.###_.##0_.&quot;**&quot;"/>
    <numFmt numFmtId="218" formatCode="#_.###_.###_.##0_._*_*;\–_.#_.###_.###_.##0_._*_*"/>
    <numFmt numFmtId="219" formatCode="#_.###_.###_.##0.0;\–_.0.0"/>
    <numFmt numFmtId="220" formatCode="#_.###_.###_.##0;&quot;–&quot;_.#_.###_.###_.##0"/>
    <numFmt numFmtId="221" formatCode="_-* #,##0.00\ [$€]_-;\-* #,##0.00\ [$€]_-;_-* &quot;-&quot;??\ [$€]_-;_-@_-"/>
    <numFmt numFmtId="222" formatCode="_-* #,##0_р_._-;\-* #,##0_р_._-;_-* &quot;-&quot;_р_._-;_-@_-"/>
    <numFmt numFmtId="223" formatCode="#,##0.00&quot; F&quot;;[Red]\-#,##0.00&quot; F&quot;"/>
    <numFmt numFmtId="224" formatCode="_-* #,##0.00_р_._-;\-* #,##0.00_р_._-;_-* &quot;-&quot;??_р_._-;_-@_-"/>
    <numFmt numFmtId="225" formatCode="_-* #,##0&quot;р.&quot;_-;\-* #,##0&quot;р.&quot;_-;_-* &quot;-&quot;&quot;р.&quot;_-;_-@_-"/>
    <numFmt numFmtId="226" formatCode="#\ ###\ ##0;&quot;-&quot;#\ ###\ ##0"/>
    <numFmt numFmtId="227" formatCode="_-* #,##0.00&quot;р.&quot;_-;\-* #,##0.00&quot;р.&quot;_-;_-* &quot;-&quot;??&quot;р.&quot;_-;_-@_-"/>
    <numFmt numFmtId="228" formatCode="_-* #,##0&quot;EUR&quot;_-;\-* #,##0&quot;EUR&quot;_-;_-* &quot;-&quot;&quot;EUR&quot;_-;_-@_-"/>
    <numFmt numFmtId="229" formatCode="_-* #,##0.00&quot;EUR&quot;_-;\-* #,##0.00&quot;EUR&quot;_-;_-* &quot;-&quot;??&quot;EUR&quot;_-;_-@_-"/>
  </numFmts>
  <fonts count="210"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sz val="8"/>
      <name val="Verdana"/>
      <family val="2"/>
      <scheme val="minor"/>
    </font>
    <font>
      <b/>
      <sz val="10"/>
      <color theme="1"/>
      <name val="Verdana"/>
      <family val="2"/>
      <scheme val="minor"/>
    </font>
    <font>
      <b/>
      <sz val="12"/>
      <color theme="1"/>
      <name val="Verdana"/>
      <family val="2"/>
      <scheme val="minor"/>
    </font>
    <font>
      <sz val="12"/>
      <color theme="1"/>
      <name val="Verdana"/>
      <family val="2"/>
      <scheme val="minor"/>
    </font>
    <font>
      <u/>
      <sz val="11"/>
      <color theme="10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1"/>
      <name val="Verdana"/>
      <family val="2"/>
      <scheme val="minor"/>
    </font>
    <font>
      <b/>
      <sz val="14"/>
      <color theme="0"/>
      <name val="Verdana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0"/>
      <color theme="1"/>
      <name val="Verdana"/>
      <family val="2"/>
      <scheme val="minor"/>
    </font>
    <font>
      <i/>
      <sz val="11"/>
      <color theme="1" tint="0.499984740745262"/>
      <name val="Verdana"/>
      <family val="2"/>
      <scheme val="minor"/>
    </font>
    <font>
      <b/>
      <sz val="11"/>
      <color rgb="FFFF0000"/>
      <name val="Verdana"/>
      <family val="2"/>
      <scheme val="minor"/>
    </font>
    <font>
      <i/>
      <sz val="11"/>
      <color theme="1"/>
      <name val="Verdana"/>
      <family val="2"/>
      <scheme val="minor"/>
    </font>
    <font>
      <b/>
      <sz val="10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10"/>
      <name val="Verdana"/>
      <family val="2"/>
      <scheme val="minor"/>
    </font>
    <font>
      <sz val="12"/>
      <color rgb="FF303030"/>
      <name val="Roboto"/>
    </font>
    <font>
      <sz val="11"/>
      <color theme="5"/>
      <name val="Verdana"/>
      <family val="2"/>
      <scheme val="minor"/>
    </font>
    <font>
      <b/>
      <sz val="11"/>
      <name val="Verdana"/>
      <family val="2"/>
      <scheme val="minor"/>
    </font>
    <font>
      <sz val="16"/>
      <color theme="0" tint="-4.9989318521683403E-2"/>
      <name val="Verdana"/>
      <family val="1"/>
      <scheme val="major"/>
    </font>
    <font>
      <sz val="11"/>
      <color theme="1" tint="0.14999847407452621"/>
      <name val="Calibri"/>
      <family val="2"/>
    </font>
    <font>
      <sz val="11"/>
      <color rgb="FF262626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i/>
      <sz val="11"/>
      <color theme="5"/>
      <name val="Verdana"/>
      <family val="2"/>
      <scheme val="minor"/>
    </font>
    <font>
      <i/>
      <sz val="11"/>
      <name val="Verdana"/>
      <family val="2"/>
      <scheme val="minor"/>
    </font>
    <font>
      <sz val="10"/>
      <color rgb="FF000000"/>
      <name val="Arial"/>
      <family val="2"/>
    </font>
    <font>
      <b/>
      <sz val="15"/>
      <color theme="3"/>
      <name val="Verdana"/>
      <family val="2"/>
      <scheme val="minor"/>
    </font>
    <font>
      <b/>
      <sz val="13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sz val="11"/>
      <color theme="1"/>
      <name val="Trebuchet MS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sz val="8"/>
      <name val="Helvetica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0"/>
      <color indexed="12"/>
      <name val="Times New Roman"/>
      <family val="1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u/>
      <sz val="9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color indexed="8"/>
      <name val="Arial"/>
      <family val="2"/>
    </font>
    <font>
      <sz val="10"/>
      <name val="MS Sans Serif"/>
      <family val="2"/>
    </font>
    <font>
      <u/>
      <sz val="12"/>
      <color indexed="12"/>
      <name val="Arial"/>
      <family val="2"/>
    </font>
    <font>
      <u/>
      <sz val="6"/>
      <color indexed="12"/>
      <name val="Arial"/>
      <family val="2"/>
    </font>
    <font>
      <sz val="8"/>
      <name val="Helvetic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2"/>
      <color indexed="8"/>
      <name val="Arial MT"/>
    </font>
    <font>
      <sz val="7"/>
      <name val="Letter Gothic CE"/>
      <family val="3"/>
      <charset val="238"/>
    </font>
    <font>
      <sz val="11"/>
      <color indexed="8"/>
      <name val="Calibri"/>
      <family val="2"/>
      <charset val="186"/>
    </font>
    <font>
      <sz val="10"/>
      <color indexed="8"/>
      <name val="Arial"/>
      <family val="2"/>
      <charset val="238"/>
    </font>
    <font>
      <sz val="11"/>
      <color indexed="8"/>
      <name val="Czcionka tekstu podstawowego"/>
      <family val="2"/>
    </font>
    <font>
      <sz val="10"/>
      <color indexed="8"/>
      <name val="Calibri"/>
      <family val="2"/>
    </font>
    <font>
      <sz val="7"/>
      <name val="Arial"/>
      <family val="2"/>
    </font>
    <font>
      <sz val="10"/>
      <name val="Arial Cyr"/>
      <charset val="204"/>
    </font>
    <font>
      <sz val="11"/>
      <color indexed="9"/>
      <name val="Calibri"/>
      <family val="2"/>
      <charset val="186"/>
    </font>
    <font>
      <sz val="10"/>
      <color indexed="9"/>
      <name val="Arial"/>
      <family val="2"/>
      <charset val="238"/>
    </font>
    <font>
      <sz val="11"/>
      <color indexed="9"/>
      <name val="Czcionka tekstu podstawowego"/>
      <family val="2"/>
    </font>
    <font>
      <sz val="10"/>
      <color indexed="9"/>
      <name val="Calibri"/>
      <family val="2"/>
    </font>
    <font>
      <b/>
      <sz val="10"/>
      <color indexed="8"/>
      <name val="Helv"/>
    </font>
    <font>
      <b/>
      <sz val="11"/>
      <color indexed="63"/>
      <name val="Calibri"/>
      <family val="2"/>
      <charset val="186"/>
    </font>
    <font>
      <b/>
      <sz val="10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0"/>
      <color indexed="52"/>
      <name val="Calibri"/>
      <family val="2"/>
    </font>
    <font>
      <sz val="10"/>
      <color indexed="62"/>
      <name val="Arial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10"/>
      <name val="Verdana"/>
      <family val="2"/>
      <scheme val="minor"/>
    </font>
    <font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  <charset val="186"/>
    </font>
    <font>
      <b/>
      <sz val="18"/>
      <color indexed="56"/>
      <name val="Cambria"/>
      <family val="2"/>
      <charset val="238"/>
    </font>
    <font>
      <b/>
      <sz val="15"/>
      <color indexed="56"/>
      <name val="Arial"/>
      <family val="2"/>
      <charset val="238"/>
    </font>
    <font>
      <b/>
      <sz val="13"/>
      <color indexed="56"/>
      <name val="Arial"/>
      <family val="2"/>
      <charset val="238"/>
    </font>
    <font>
      <b/>
      <sz val="11"/>
      <color indexed="56"/>
      <name val="Arial"/>
      <family val="2"/>
      <charset val="238"/>
    </font>
    <font>
      <b/>
      <sz val="11"/>
      <color indexed="12"/>
      <name val="Arial"/>
      <family val="2"/>
      <charset val="204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2"/>
      <name val="Helv"/>
    </font>
    <font>
      <sz val="11"/>
      <color indexed="17"/>
      <name val="Czcionka tekstu podstawowego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2"/>
      <color indexed="8"/>
      <name val="Arial"/>
      <family val="2"/>
    </font>
    <font>
      <sz val="11"/>
      <color indexed="62"/>
      <name val="Calibri"/>
      <family val="2"/>
      <charset val="186"/>
    </font>
    <font>
      <sz val="10"/>
      <color indexed="62"/>
      <name val="Calibri"/>
      <family val="2"/>
    </font>
    <font>
      <b/>
      <sz val="10"/>
      <color indexed="9"/>
      <name val="Arial"/>
      <family val="2"/>
      <charset val="238"/>
    </font>
    <font>
      <b/>
      <sz val="11"/>
      <color indexed="8"/>
      <name val="Calibri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8"/>
      <name val="Helv"/>
    </font>
    <font>
      <b/>
      <sz val="11"/>
      <color indexed="8"/>
      <name val="Calibri"/>
      <family val="2"/>
      <charset val="186"/>
    </font>
    <font>
      <b/>
      <sz val="10"/>
      <color indexed="8"/>
      <name val="Calibri"/>
      <family val="2"/>
    </font>
    <font>
      <i/>
      <sz val="11"/>
      <color indexed="23"/>
      <name val="Calibri"/>
      <family val="2"/>
      <charset val="186"/>
    </font>
    <font>
      <i/>
      <sz val="10"/>
      <color indexed="23"/>
      <name val="Calibri"/>
      <family val="2"/>
    </font>
    <font>
      <i/>
      <sz val="12"/>
      <color indexed="24"/>
      <name val="Arial"/>
      <family val="2"/>
    </font>
    <font>
      <sz val="12"/>
      <color indexed="24"/>
      <name val="Times New Roman"/>
      <family val="1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0"/>
      <color indexed="10"/>
      <name val="Arial"/>
      <family val="2"/>
      <charset val="238"/>
    </font>
    <font>
      <u/>
      <sz val="10"/>
      <color indexed="20"/>
      <name val="Arial"/>
      <family val="2"/>
    </font>
    <font>
      <sz val="11"/>
      <color indexed="17"/>
      <name val="Calibri"/>
      <family val="2"/>
      <charset val="186"/>
    </font>
    <font>
      <sz val="10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0"/>
      <color indexed="52"/>
      <name val="Arial"/>
      <family val="2"/>
      <charset val="238"/>
    </font>
    <font>
      <u/>
      <sz val="10"/>
      <color indexed="12"/>
      <name val="Times New Roman CE"/>
      <charset val="238"/>
    </font>
    <font>
      <sz val="10"/>
      <color indexed="17"/>
      <name val="Arial"/>
      <family val="2"/>
      <charset val="238"/>
    </font>
    <font>
      <b/>
      <sz val="10"/>
      <color indexed="63"/>
      <name val="Arial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u/>
      <sz val="11"/>
      <color theme="10"/>
      <name val="Calibri"/>
      <family val="2"/>
    </font>
    <font>
      <u/>
      <sz val="8.5"/>
      <color indexed="12"/>
      <name val="Arial"/>
      <family val="2"/>
    </font>
    <font>
      <u/>
      <sz val="10"/>
      <color theme="10"/>
      <name val="Arial"/>
      <family val="2"/>
    </font>
    <font>
      <u/>
      <sz val="11.5"/>
      <color theme="10"/>
      <name val="Arial"/>
      <family val="2"/>
    </font>
    <font>
      <u/>
      <sz val="10"/>
      <color theme="10"/>
      <name val="MS Sans Serif"/>
      <family val="2"/>
    </font>
    <font>
      <u/>
      <sz val="7.5"/>
      <color indexed="12"/>
      <name val="Arial"/>
      <family val="2"/>
    </font>
    <font>
      <sz val="11"/>
      <color indexed="52"/>
      <name val="Calibri"/>
      <family val="2"/>
      <charset val="186"/>
    </font>
    <font>
      <i/>
      <sz val="10"/>
      <color indexed="23"/>
      <name val="Arial"/>
      <family val="2"/>
      <charset val="238"/>
    </font>
    <font>
      <sz val="11"/>
      <color indexed="8"/>
      <name val="Trebuchet MS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86"/>
    </font>
    <font>
      <sz val="11"/>
      <color indexed="60"/>
      <name val="Czcionka tekstu podstawowego"/>
      <family val="2"/>
    </font>
    <font>
      <sz val="11"/>
      <color rgb="FF9C6500"/>
      <name val="Verdana"/>
      <family val="2"/>
      <scheme val="minor"/>
    </font>
    <font>
      <sz val="10"/>
      <name val="Courier"/>
      <family val="3"/>
    </font>
    <font>
      <sz val="10"/>
      <name val="Times New Roman CE"/>
      <charset val="238"/>
    </font>
    <font>
      <sz val="10"/>
      <name val="Arial"/>
      <family val="2"/>
      <charset val="238"/>
    </font>
    <font>
      <sz val="10"/>
      <name val="Arial"/>
      <family val="2"/>
      <charset val="186"/>
    </font>
    <font>
      <sz val="10"/>
      <name val="Arial"/>
      <family val="2"/>
      <charset val="204"/>
    </font>
    <font>
      <b/>
      <sz val="11"/>
      <color indexed="52"/>
      <name val="Czcionka tekstu podstawowego"/>
      <family val="2"/>
    </font>
    <font>
      <sz val="10"/>
      <name val="Helv"/>
    </font>
    <font>
      <b/>
      <sz val="10"/>
      <color indexed="8"/>
      <name val="Arial"/>
      <family val="2"/>
      <charset val="238"/>
    </font>
    <font>
      <sz val="10"/>
      <color indexed="20"/>
      <name val="Arial"/>
      <family val="2"/>
      <charset val="238"/>
    </font>
    <font>
      <b/>
      <i/>
      <sz val="12"/>
      <color indexed="8"/>
      <name val="Arial"/>
      <family val="2"/>
    </font>
    <font>
      <i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Tahoma"/>
      <family val="2"/>
    </font>
    <font>
      <sz val="10"/>
      <color indexed="20"/>
      <name val="Calibri"/>
      <family val="2"/>
    </font>
    <font>
      <sz val="10"/>
      <color indexed="60"/>
      <name val="Arial"/>
      <family val="2"/>
      <charset val="238"/>
    </font>
    <font>
      <sz val="6.5"/>
      <name val="Univers"/>
      <family val="2"/>
    </font>
    <font>
      <sz val="10"/>
      <name val="Microsoft Sans Serif"/>
      <family val="2"/>
    </font>
    <font>
      <b/>
      <sz val="11"/>
      <color indexed="8"/>
      <name val="Czcionka tekstu podstawowego"/>
      <family val="2"/>
    </font>
    <font>
      <b/>
      <sz val="10"/>
      <color indexed="52"/>
      <name val="Arial"/>
      <family val="2"/>
      <charset val="238"/>
    </font>
    <font>
      <b/>
      <sz val="9"/>
      <name val="Tahoma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86"/>
    </font>
    <font>
      <b/>
      <sz val="18"/>
      <color theme="3"/>
      <name val="Verdana"/>
      <family val="2"/>
      <scheme val="major"/>
    </font>
    <font>
      <sz val="10"/>
      <color indexed="52"/>
      <name val="Calibri"/>
      <family val="2"/>
    </font>
    <font>
      <sz val="11"/>
      <color indexed="10"/>
      <name val="Calibri"/>
      <family val="2"/>
      <charset val="186"/>
    </font>
    <font>
      <sz val="10"/>
      <color indexed="10"/>
      <name val="Calibri"/>
      <family val="2"/>
    </font>
    <font>
      <b/>
      <sz val="14"/>
      <color indexed="18"/>
      <name val="Arial"/>
      <family val="2"/>
    </font>
    <font>
      <b/>
      <sz val="10"/>
      <color indexed="9"/>
      <name val="Calibri"/>
      <family val="2"/>
    </font>
    <font>
      <sz val="11"/>
      <color indexed="20"/>
      <name val="Czcionka tekstu podstawowego"/>
      <family val="2"/>
    </font>
    <font>
      <u/>
      <sz val="10"/>
      <color indexed="12"/>
      <name val="Times New Roman"/>
      <family val="1"/>
      <charset val="186"/>
    </font>
    <font>
      <sz val="12"/>
      <color rgb="FFFF0000"/>
      <name val="Verdana"/>
      <family val="2"/>
      <scheme val="minor"/>
    </font>
  </fonts>
  <fills count="10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A8DEF3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2" tint="-9.9978637043366805E-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rgb="FFC5D9F1"/>
        <bgColor rgb="FFFFFFFF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100">
    <xf numFmtId="0" fontId="0" fillId="0" borderId="0"/>
    <xf numFmtId="9" fontId="9" fillId="0" borderId="0" applyFont="0" applyFill="0" applyBorder="0" applyAlignment="0" applyProtection="0"/>
    <xf numFmtId="0" fontId="9" fillId="0" borderId="0"/>
    <xf numFmtId="0" fontId="14" fillId="0" borderId="0"/>
    <xf numFmtId="0" fontId="13" fillId="0" borderId="0">
      <alignment wrapText="1"/>
    </xf>
    <xf numFmtId="0" fontId="15" fillId="0" borderId="0"/>
    <xf numFmtId="3" fontId="26" fillId="10" borderId="0">
      <alignment vertical="center"/>
    </xf>
    <xf numFmtId="3" fontId="27" fillId="9" borderId="0">
      <alignment horizontal="left" vertical="center"/>
      <protection locked="0"/>
    </xf>
    <xf numFmtId="3" fontId="27" fillId="11" borderId="0">
      <alignment horizontal="center" vertical="center"/>
      <protection locked="0"/>
    </xf>
    <xf numFmtId="3" fontId="27" fillId="12" borderId="0">
      <alignment horizontal="left" vertical="center"/>
      <protection locked="0"/>
    </xf>
    <xf numFmtId="3" fontId="27" fillId="13" borderId="0">
      <alignment horizontal="left" vertical="center"/>
      <protection locked="0"/>
    </xf>
    <xf numFmtId="0" fontId="29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45" fillId="0" borderId="0"/>
    <xf numFmtId="0" fontId="45" fillId="0" borderId="0"/>
    <xf numFmtId="0" fontId="9" fillId="0" borderId="0"/>
    <xf numFmtId="0" fontId="53" fillId="0" borderId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4" borderId="0" applyNumberFormat="0" applyBorder="0" applyAlignment="0" applyProtection="0"/>
    <xf numFmtId="0" fontId="30" fillId="52" borderId="0" applyNumberFormat="0" applyBorder="0" applyAlignment="0" applyProtection="0"/>
    <xf numFmtId="49" fontId="58" fillId="0" borderId="1" applyNumberFormat="0" applyFont="0" applyFill="0" applyBorder="0" applyProtection="0">
      <alignment horizontal="left" vertical="center" indent="2"/>
    </xf>
    <xf numFmtId="0" fontId="30" fillId="54" borderId="0" applyNumberFormat="0" applyBorder="0" applyAlignment="0" applyProtection="0"/>
    <xf numFmtId="0" fontId="30" fillId="51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4" borderId="0" applyNumberFormat="0" applyBorder="0" applyAlignment="0" applyProtection="0"/>
    <xf numFmtId="0" fontId="30" fillId="55" borderId="0" applyNumberFormat="0" applyBorder="0" applyAlignment="0" applyProtection="0"/>
    <xf numFmtId="49" fontId="58" fillId="0" borderId="8" applyNumberFormat="0" applyFont="0" applyFill="0" applyBorder="0" applyProtection="0">
      <alignment horizontal="left" vertical="center" indent="5"/>
    </xf>
    <xf numFmtId="0" fontId="63" fillId="54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63" fillId="56" borderId="0" applyNumberFormat="0" applyBorder="0" applyAlignment="0" applyProtection="0"/>
    <xf numFmtId="0" fontId="63" fillId="54" borderId="0" applyNumberFormat="0" applyBorder="0" applyAlignment="0" applyProtection="0"/>
    <xf numFmtId="0" fontId="63" fillId="51" borderId="0" applyNumberFormat="0" applyBorder="0" applyAlignment="0" applyProtection="0"/>
    <xf numFmtId="0" fontId="63" fillId="59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63" fillId="60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7" fillId="63" borderId="0" applyBorder="0" applyAlignment="0"/>
    <xf numFmtId="0" fontId="58" fillId="63" borderId="0" applyBorder="0">
      <alignment horizontal="right" vertical="center"/>
    </xf>
    <xf numFmtId="4" fontId="58" fillId="48" borderId="0" applyBorder="0">
      <alignment horizontal="right" vertical="center"/>
    </xf>
    <xf numFmtId="4" fontId="58" fillId="48" borderId="0" applyBorder="0">
      <alignment horizontal="right" vertical="center"/>
    </xf>
    <xf numFmtId="0" fontId="59" fillId="48" borderId="1">
      <alignment horizontal="right" vertical="center"/>
    </xf>
    <xf numFmtId="0" fontId="60" fillId="48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0">
      <alignment horizontal="right" vertical="center"/>
    </xf>
    <xf numFmtId="0" fontId="59" fillId="64" borderId="8">
      <alignment horizontal="right" vertical="center"/>
    </xf>
    <xf numFmtId="0" fontId="59" fillId="64" borderId="9">
      <alignment horizontal="right" vertical="center"/>
    </xf>
    <xf numFmtId="0" fontId="64" fillId="0" borderId="0" applyNumberFormat="0" applyFill="0" applyBorder="0" applyAlignment="0" applyProtection="0"/>
    <xf numFmtId="4" fontId="57" fillId="0" borderId="3" applyFill="0" applyBorder="0" applyProtection="0">
      <alignment horizontal="right" vertical="center"/>
    </xf>
    <xf numFmtId="0" fontId="65" fillId="65" borderId="27" applyNumberFormat="0" applyAlignment="0" applyProtection="0"/>
    <xf numFmtId="0" fontId="64" fillId="0" borderId="28" applyNumberFormat="0" applyFill="0" applyAlignment="0" applyProtection="0"/>
    <xf numFmtId="0" fontId="45" fillId="52" borderId="29" applyNumberFormat="0" applyFont="0" applyAlignment="0" applyProtection="0"/>
    <xf numFmtId="0" fontId="59" fillId="0" borderId="0" applyNumberFormat="0">
      <alignment horizontal="right"/>
    </xf>
    <xf numFmtId="0" fontId="58" fillId="64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48" borderId="8">
      <alignment horizontal="left" vertical="center"/>
    </xf>
    <xf numFmtId="0" fontId="78" fillId="0" borderId="0" applyFont="0" applyFill="0" applyBorder="0" applyAlignment="0" applyProtection="0"/>
    <xf numFmtId="0" fontId="59" fillId="0" borderId="31">
      <alignment horizontal="left" vertical="top" wrapText="1"/>
    </xf>
    <xf numFmtId="0" fontId="45" fillId="0" borderId="13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66" fillId="51" borderId="27" applyNumberFormat="0" applyAlignment="0" applyProtection="0"/>
    <xf numFmtId="180" fontId="53" fillId="0" borderId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3" fontId="78" fillId="0" borderId="0" applyFont="0" applyFill="0" applyBorder="0" applyAlignment="0" applyProtection="0"/>
    <xf numFmtId="0" fontId="56" fillId="0" borderId="0" applyNumberFormat="0" applyFill="0" applyBorder="0" applyAlignment="0" applyProtection="0"/>
    <xf numFmtId="4" fontId="58" fillId="0" borderId="0" applyBorder="0">
      <alignment horizontal="right" vertical="center"/>
    </xf>
    <xf numFmtId="0" fontId="58" fillId="0" borderId="1">
      <alignment horizontal="right" vertical="center"/>
    </xf>
    <xf numFmtId="0" fontId="67" fillId="66" borderId="0" applyNumberFormat="0" applyBorder="0" applyAlignment="0" applyProtection="0"/>
    <xf numFmtId="1" fontId="61" fillId="48" borderId="0" applyBorder="0">
      <alignment horizontal="right" vertical="center"/>
    </xf>
    <xf numFmtId="0" fontId="45" fillId="67" borderId="1"/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5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4" fontId="58" fillId="0" borderId="1" applyFill="0" applyBorder="0" applyProtection="0">
      <alignment horizontal="right" vertical="center"/>
    </xf>
    <xf numFmtId="49" fontId="57" fillId="0" borderId="1" applyNumberFormat="0" applyFill="0" applyBorder="0" applyProtection="0">
      <alignment horizontal="left" vertical="center"/>
    </xf>
    <xf numFmtId="0" fontId="58" fillId="0" borderId="1" applyNumberFormat="0" applyFill="0" applyAlignment="0" applyProtection="0"/>
    <xf numFmtId="0" fontId="45" fillId="68" borderId="0" applyNumberFormat="0" applyFont="0" applyBorder="0" applyAlignment="0" applyProtection="0"/>
    <xf numFmtId="177" fontId="58" fillId="69" borderId="1" applyNumberFormat="0" applyFont="0" applyBorder="0" applyAlignment="0" applyProtection="0">
      <alignment horizontal="right" vertical="center"/>
    </xf>
    <xf numFmtId="9" fontId="5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69" fillId="54" borderId="0" applyNumberFormat="0" applyBorder="0" applyAlignment="0" applyProtection="0"/>
    <xf numFmtId="0" fontId="58" fillId="68" borderId="1"/>
    <xf numFmtId="0" fontId="70" fillId="65" borderId="32" applyNumberFormat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33" applyNumberFormat="0" applyFill="0" applyAlignment="0" applyProtection="0"/>
    <xf numFmtId="0" fontId="74" fillId="0" borderId="34" applyNumberFormat="0" applyFill="0" applyAlignment="0" applyProtection="0"/>
    <xf numFmtId="0" fontId="75" fillId="0" borderId="35" applyNumberFormat="0" applyFill="0" applyAlignment="0" applyProtection="0"/>
    <xf numFmtId="0" fontId="75" fillId="0" borderId="0" applyNumberFormat="0" applyFill="0" applyBorder="0" applyAlignment="0" applyProtection="0"/>
    <xf numFmtId="0" fontId="78" fillId="0" borderId="15" applyNumberFormat="0" applyFont="0" applyFill="0" applyAlignment="0" applyProtection="0"/>
    <xf numFmtId="0" fontId="76" fillId="70" borderId="36" applyNumberFormat="0" applyAlignment="0" applyProtection="0"/>
    <xf numFmtId="2" fontId="78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58" fillId="0" borderId="0"/>
    <xf numFmtId="0" fontId="45" fillId="0" borderId="0" applyNumberFormat="0" applyFont="0" applyFill="0" applyBorder="0" applyProtection="0">
      <alignment horizontal="left" vertical="center" indent="5"/>
    </xf>
    <xf numFmtId="0" fontId="45" fillId="0" borderId="0" applyNumberFormat="0" applyFont="0" applyFill="0" applyBorder="0" applyProtection="0">
      <alignment horizontal="left" vertical="center" indent="2"/>
    </xf>
    <xf numFmtId="0" fontId="9" fillId="0" borderId="0"/>
    <xf numFmtId="43" fontId="53" fillId="0" borderId="0" applyFont="0" applyFill="0" applyBorder="0" applyAlignment="0" applyProtection="0"/>
    <xf numFmtId="0" fontId="45" fillId="0" borderId="0"/>
    <xf numFmtId="0" fontId="45" fillId="0" borderId="0"/>
    <xf numFmtId="0" fontId="87" fillId="0" borderId="0" applyNumberFormat="0" applyFill="0" applyBorder="0" applyAlignment="0" applyProtection="0">
      <alignment vertical="top"/>
      <protection locked="0"/>
    </xf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4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89" fillId="73" borderId="37" applyNumberFormat="0" applyAlignment="0" applyProtection="0">
      <alignment horizontal="left" vertical="center" indent="1"/>
    </xf>
    <xf numFmtId="183" fontId="90" fillId="74" borderId="37" applyNumberFormat="0" applyAlignment="0" applyProtection="0">
      <alignment horizontal="left" vertical="center" indent="1"/>
    </xf>
    <xf numFmtId="184" fontId="9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58" fillId="0" borderId="0"/>
    <xf numFmtId="0" fontId="45" fillId="53" borderId="0" applyNumberFormat="0" applyFont="0" applyBorder="0" applyAlignment="0" applyProtection="0"/>
    <xf numFmtId="0" fontId="45" fillId="53" borderId="0" applyNumberFormat="0" applyFont="0" applyBorder="0" applyAlignment="0" applyProtection="0"/>
    <xf numFmtId="0" fontId="45" fillId="53" borderId="0" applyNumberFormat="0" applyFont="0" applyBorder="0" applyAlignment="0" applyProtection="0"/>
    <xf numFmtId="0" fontId="45" fillId="53" borderId="0" applyNumberFormat="0" applyFont="0" applyBorder="0" applyAlignment="0" applyProtection="0"/>
    <xf numFmtId="0" fontId="45" fillId="0" borderId="0"/>
    <xf numFmtId="0" fontId="45" fillId="0" borderId="0"/>
    <xf numFmtId="185" fontId="48" fillId="0" borderId="0"/>
    <xf numFmtId="185" fontId="48" fillId="0" borderId="0"/>
    <xf numFmtId="49" fontId="48" fillId="0" borderId="0"/>
    <xf numFmtId="49" fontId="48" fillId="0" borderId="0"/>
    <xf numFmtId="186" fontId="48" fillId="0" borderId="0">
      <alignment horizontal="center"/>
    </xf>
    <xf numFmtId="186" fontId="48" fillId="0" borderId="0">
      <alignment horizontal="center"/>
    </xf>
    <xf numFmtId="187" fontId="48" fillId="0" borderId="0"/>
    <xf numFmtId="187" fontId="48" fillId="0" borderId="0"/>
    <xf numFmtId="188" fontId="48" fillId="0" borderId="0"/>
    <xf numFmtId="188" fontId="48" fillId="0" borderId="0"/>
    <xf numFmtId="189" fontId="48" fillId="0" borderId="0"/>
    <xf numFmtId="189" fontId="48" fillId="0" borderId="0"/>
    <xf numFmtId="190" fontId="48" fillId="0" borderId="0"/>
    <xf numFmtId="190" fontId="48" fillId="0" borderId="0"/>
    <xf numFmtId="191" fontId="92" fillId="0" borderId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93" fillId="7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93" fillId="5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93" fillId="7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93" fillId="66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3" fillId="54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93" fillId="53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75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6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76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5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7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5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4" fillId="75" borderId="0" applyNumberFormat="0" applyBorder="0" applyAlignment="0" applyProtection="0"/>
    <xf numFmtId="0" fontId="94" fillId="56" borderId="0" applyNumberFormat="0" applyBorder="0" applyAlignment="0" applyProtection="0"/>
    <xf numFmtId="0" fontId="94" fillId="76" borderId="0" applyNumberFormat="0" applyBorder="0" applyAlignment="0" applyProtection="0"/>
    <xf numFmtId="0" fontId="94" fillId="66" borderId="0" applyNumberFormat="0" applyBorder="0" applyAlignment="0" applyProtection="0"/>
    <xf numFmtId="0" fontId="94" fillId="54" borderId="0" applyNumberFormat="0" applyBorder="0" applyAlignment="0" applyProtection="0"/>
    <xf numFmtId="0" fontId="94" fillId="53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93" fillId="75" borderId="0" applyNumberFormat="0" applyBorder="0" applyAlignment="0" applyProtection="0"/>
    <xf numFmtId="0" fontId="30" fillId="75" borderId="0" applyNumberFormat="0" applyBorder="0" applyAlignment="0" applyProtection="0"/>
    <xf numFmtId="0" fontId="93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93" fillId="56" borderId="0" applyNumberFormat="0" applyBorder="0" applyAlignment="0" applyProtection="0"/>
    <xf numFmtId="0" fontId="30" fillId="56" borderId="0" applyNumberFormat="0" applyBorder="0" applyAlignment="0" applyProtection="0"/>
    <xf numFmtId="0" fontId="93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93" fillId="76" borderId="0" applyNumberFormat="0" applyBorder="0" applyAlignment="0" applyProtection="0"/>
    <xf numFmtId="0" fontId="30" fillId="76" borderId="0" applyNumberFormat="0" applyBorder="0" applyAlignment="0" applyProtection="0"/>
    <xf numFmtId="0" fontId="93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93" fillId="66" borderId="0" applyNumberFormat="0" applyBorder="0" applyAlignment="0" applyProtection="0"/>
    <xf numFmtId="0" fontId="30" fillId="66" borderId="0" applyNumberFormat="0" applyBorder="0" applyAlignment="0" applyProtection="0"/>
    <xf numFmtId="0" fontId="93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3" fillId="54" borderId="0" applyNumberFormat="0" applyBorder="0" applyAlignment="0" applyProtection="0"/>
    <xf numFmtId="0" fontId="30" fillId="54" borderId="0" applyNumberFormat="0" applyBorder="0" applyAlignment="0" applyProtection="0"/>
    <xf numFmtId="0" fontId="93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93" fillId="53" borderId="0" applyNumberFormat="0" applyBorder="0" applyAlignment="0" applyProtection="0"/>
    <xf numFmtId="0" fontId="30" fillId="53" borderId="0" applyNumberFormat="0" applyBorder="0" applyAlignment="0" applyProtection="0"/>
    <xf numFmtId="0" fontId="93" fillId="53" borderId="0" applyNumberFormat="0" applyBorder="0" applyAlignment="0" applyProtection="0"/>
    <xf numFmtId="0" fontId="30" fillId="53" borderId="0" applyNumberFormat="0" applyBorder="0" applyAlignment="0" applyProtection="0"/>
    <xf numFmtId="0" fontId="95" fillId="75" borderId="0" applyNumberFormat="0" applyBorder="0" applyAlignment="0" applyProtection="0"/>
    <xf numFmtId="0" fontId="95" fillId="56" borderId="0" applyNumberFormat="0" applyBorder="0" applyAlignment="0" applyProtection="0"/>
    <xf numFmtId="0" fontId="95" fillId="76" borderId="0" applyNumberFormat="0" applyBorder="0" applyAlignment="0" applyProtection="0"/>
    <xf numFmtId="0" fontId="95" fillId="66" borderId="0" applyNumberFormat="0" applyBorder="0" applyAlignment="0" applyProtection="0"/>
    <xf numFmtId="0" fontId="95" fillId="54" borderId="0" applyNumberFormat="0" applyBorder="0" applyAlignment="0" applyProtection="0"/>
    <xf numFmtId="0" fontId="95" fillId="53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96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96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96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96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6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96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192" fontId="97" fillId="0" borderId="0"/>
    <xf numFmtId="193" fontId="92" fillId="0" borderId="0"/>
    <xf numFmtId="49" fontId="58" fillId="0" borderId="1" applyNumberFormat="0" applyFont="0" applyFill="0" applyBorder="0" applyProtection="0">
      <alignment horizontal="left" vertical="center" indent="2"/>
    </xf>
    <xf numFmtId="0" fontId="45" fillId="0" borderId="0" applyNumberFormat="0" applyFont="0" applyFill="0" applyBorder="0" applyProtection="0">
      <alignment horizontal="left" vertical="center" indent="2"/>
    </xf>
    <xf numFmtId="0" fontId="98" fillId="0" borderId="0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49" fontId="58" fillId="0" borderId="1" applyNumberFormat="0" applyFont="0" applyFill="0" applyBorder="0" applyProtection="0">
      <alignment horizontal="left" vertical="center" indent="2"/>
    </xf>
    <xf numFmtId="194" fontId="48" fillId="0" borderId="0"/>
    <xf numFmtId="194" fontId="48" fillId="0" borderId="0"/>
    <xf numFmtId="195" fontId="48" fillId="0" borderId="0"/>
    <xf numFmtId="195" fontId="48" fillId="0" borderId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3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3" fillId="51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93" fillId="77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93" fillId="66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3" fillId="50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93" fillId="58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30" fillId="5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0" borderId="0" applyNumberFormat="0" applyBorder="0" applyAlignment="0" applyProtection="0"/>
    <xf numFmtId="0" fontId="30" fillId="78" borderId="0" applyNumberFormat="0" applyBorder="0" applyAlignment="0" applyProtection="0"/>
    <xf numFmtId="0" fontId="30" fillId="7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" fillId="27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77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30" fillId="77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77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9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6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30" fillId="6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66" borderId="0" applyNumberFormat="0" applyBorder="0" applyAlignment="0" applyProtection="0"/>
    <xf numFmtId="0" fontId="30" fillId="78" borderId="0" applyNumberFormat="0" applyBorder="0" applyAlignment="0" applyProtection="0"/>
    <xf numFmtId="0" fontId="30" fillId="78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9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0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8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30" fillId="58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8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4" fillId="50" borderId="0" applyNumberFormat="0" applyBorder="0" applyAlignment="0" applyProtection="0"/>
    <xf numFmtId="0" fontId="94" fillId="51" borderId="0" applyNumberFormat="0" applyBorder="0" applyAlignment="0" applyProtection="0"/>
    <xf numFmtId="0" fontId="94" fillId="77" borderId="0" applyNumberFormat="0" applyBorder="0" applyAlignment="0" applyProtection="0"/>
    <xf numFmtId="0" fontId="94" fillId="66" borderId="0" applyNumberFormat="0" applyBorder="0" applyAlignment="0" applyProtection="0"/>
    <xf numFmtId="0" fontId="94" fillId="50" borderId="0" applyNumberFormat="0" applyBorder="0" applyAlignment="0" applyProtection="0"/>
    <xf numFmtId="0" fontId="94" fillId="58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3" fillId="50" borderId="0" applyNumberFormat="0" applyBorder="0" applyAlignment="0" applyProtection="0"/>
    <xf numFmtId="0" fontId="30" fillId="50" borderId="0" applyNumberFormat="0" applyBorder="0" applyAlignment="0" applyProtection="0"/>
    <xf numFmtId="0" fontId="93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3" fillId="51" borderId="0" applyNumberFormat="0" applyBorder="0" applyAlignment="0" applyProtection="0"/>
    <xf numFmtId="0" fontId="30" fillId="51" borderId="0" applyNumberFormat="0" applyBorder="0" applyAlignment="0" applyProtection="0"/>
    <xf numFmtId="0" fontId="93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93" fillId="77" borderId="0" applyNumberFormat="0" applyBorder="0" applyAlignment="0" applyProtection="0"/>
    <xf numFmtId="0" fontId="30" fillId="77" borderId="0" applyNumberFormat="0" applyBorder="0" applyAlignment="0" applyProtection="0"/>
    <xf numFmtId="0" fontId="93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93" fillId="66" borderId="0" applyNumberFormat="0" applyBorder="0" applyAlignment="0" applyProtection="0"/>
    <xf numFmtId="0" fontId="30" fillId="66" borderId="0" applyNumberFormat="0" applyBorder="0" applyAlignment="0" applyProtection="0"/>
    <xf numFmtId="0" fontId="93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3" fillId="50" borderId="0" applyNumberFormat="0" applyBorder="0" applyAlignment="0" applyProtection="0"/>
    <xf numFmtId="0" fontId="30" fillId="50" borderId="0" applyNumberFormat="0" applyBorder="0" applyAlignment="0" applyProtection="0"/>
    <xf numFmtId="0" fontId="93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93" fillId="58" borderId="0" applyNumberFormat="0" applyBorder="0" applyAlignment="0" applyProtection="0"/>
    <xf numFmtId="0" fontId="30" fillId="58" borderId="0" applyNumberFormat="0" applyBorder="0" applyAlignment="0" applyProtection="0"/>
    <xf numFmtId="0" fontId="93" fillId="58" borderId="0" applyNumberFormat="0" applyBorder="0" applyAlignment="0" applyProtection="0"/>
    <xf numFmtId="0" fontId="30" fillId="58" borderId="0" applyNumberFormat="0" applyBorder="0" applyAlignment="0" applyProtection="0"/>
    <xf numFmtId="0" fontId="95" fillId="50" borderId="0" applyNumberFormat="0" applyBorder="0" applyAlignment="0" applyProtection="0"/>
    <xf numFmtId="0" fontId="95" fillId="51" borderId="0" applyNumberFormat="0" applyBorder="0" applyAlignment="0" applyProtection="0"/>
    <xf numFmtId="0" fontId="95" fillId="77" borderId="0" applyNumberFormat="0" applyBorder="0" applyAlignment="0" applyProtection="0"/>
    <xf numFmtId="0" fontId="95" fillId="66" borderId="0" applyNumberFormat="0" applyBorder="0" applyAlignment="0" applyProtection="0"/>
    <xf numFmtId="0" fontId="95" fillId="50" borderId="0" applyNumberFormat="0" applyBorder="0" applyAlignment="0" applyProtection="0"/>
    <xf numFmtId="0" fontId="95" fillId="58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6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96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96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96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96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96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77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0" fontId="30" fillId="58" borderId="0" applyNumberFormat="0" applyBorder="0" applyAlignment="0" applyProtection="0"/>
    <xf numFmtId="196" fontId="48" fillId="0" borderId="0"/>
    <xf numFmtId="196" fontId="48" fillId="0" borderId="0"/>
    <xf numFmtId="197" fontId="92" fillId="0" borderId="0"/>
    <xf numFmtId="0" fontId="45" fillId="0" borderId="0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49" fontId="58" fillId="0" borderId="8" applyNumberFormat="0" applyFont="0" applyFill="0" applyBorder="0" applyProtection="0">
      <alignment horizontal="left" vertical="center" indent="5"/>
    </xf>
    <xf numFmtId="0" fontId="45" fillId="0" borderId="0" applyNumberFormat="0" applyFont="0" applyFill="0" applyBorder="0" applyProtection="0">
      <alignment horizontal="left" vertical="center"/>
    </xf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99" fillId="79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99" fillId="51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99" fillId="77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99" fillId="80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99" fillId="6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99" fillId="81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24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79" borderId="0" applyNumberFormat="0" applyBorder="0" applyAlignment="0" applyProtection="0"/>
    <xf numFmtId="0" fontId="63" fillId="54" borderId="0" applyNumberFormat="0" applyBorder="0" applyAlignment="0" applyProtection="0"/>
    <xf numFmtId="0" fontId="10" fillId="24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24" borderId="0" applyNumberFormat="0" applyBorder="0" applyAlignment="0" applyProtection="0"/>
    <xf numFmtId="0" fontId="63" fillId="54" borderId="0" applyNumberFormat="0" applyBorder="0" applyAlignment="0" applyProtection="0"/>
    <xf numFmtId="0" fontId="10" fillId="2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28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1" borderId="0" applyNumberFormat="0" applyBorder="0" applyAlignment="0" applyProtection="0"/>
    <xf numFmtId="0" fontId="63" fillId="5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63" fillId="57" borderId="0" applyNumberFormat="0" applyBorder="0" applyAlignment="0" applyProtection="0"/>
    <xf numFmtId="0" fontId="10" fillId="28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31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77" borderId="0" applyNumberFormat="0" applyBorder="0" applyAlignment="0" applyProtection="0"/>
    <xf numFmtId="0" fontId="63" fillId="58" borderId="0" applyNumberFormat="0" applyBorder="0" applyAlignment="0" applyProtection="0"/>
    <xf numFmtId="0" fontId="10" fillId="31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52" borderId="0" applyNumberFormat="0" applyBorder="0" applyAlignment="0" applyProtection="0"/>
    <xf numFmtId="0" fontId="63" fillId="52" borderId="0" applyNumberFormat="0" applyBorder="0" applyAlignment="0" applyProtection="0"/>
    <xf numFmtId="0" fontId="10" fillId="31" borderId="0" applyNumberFormat="0" applyBorder="0" applyAlignment="0" applyProtection="0"/>
    <xf numFmtId="0" fontId="63" fillId="58" borderId="0" applyNumberFormat="0" applyBorder="0" applyAlignment="0" applyProtection="0"/>
    <xf numFmtId="0" fontId="10" fillId="31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10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10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10" fillId="56" borderId="0" applyNumberFormat="0" applyBorder="0" applyAlignment="0" applyProtection="0"/>
    <xf numFmtId="0" fontId="63" fillId="56" borderId="0" applyNumberFormat="0" applyBorder="0" applyAlignment="0" applyProtection="0"/>
    <xf numFmtId="0" fontId="10" fillId="35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80" borderId="0" applyNumberFormat="0" applyBorder="0" applyAlignment="0" applyProtection="0"/>
    <xf numFmtId="0" fontId="63" fillId="56" borderId="0" applyNumberFormat="0" applyBorder="0" applyAlignment="0" applyProtection="0"/>
    <xf numFmtId="0" fontId="10" fillId="35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78" borderId="0" applyNumberFormat="0" applyBorder="0" applyAlignment="0" applyProtection="0"/>
    <xf numFmtId="0" fontId="63" fillId="78" borderId="0" applyNumberFormat="0" applyBorder="0" applyAlignment="0" applyProtection="0"/>
    <xf numFmtId="0" fontId="10" fillId="35" borderId="0" applyNumberFormat="0" applyBorder="0" applyAlignment="0" applyProtection="0"/>
    <xf numFmtId="0" fontId="63" fillId="56" borderId="0" applyNumberFormat="0" applyBorder="0" applyAlignment="0" applyProtection="0"/>
    <xf numFmtId="0" fontId="10" fillId="35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54" borderId="0" applyNumberFormat="0" applyBorder="0" applyAlignment="0" applyProtection="0"/>
    <xf numFmtId="0" fontId="63" fillId="54" borderId="0" applyNumberFormat="0" applyBorder="0" applyAlignment="0" applyProtection="0"/>
    <xf numFmtId="0" fontId="10" fillId="39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61" borderId="0" applyNumberFormat="0" applyBorder="0" applyAlignment="0" applyProtection="0"/>
    <xf numFmtId="0" fontId="63" fillId="54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63" fillId="54" borderId="0" applyNumberFormat="0" applyBorder="0" applyAlignment="0" applyProtection="0"/>
    <xf numFmtId="0" fontId="10" fillId="39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4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10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10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10" fillId="51" borderId="0" applyNumberFormat="0" applyBorder="0" applyAlignment="0" applyProtection="0"/>
    <xf numFmtId="0" fontId="63" fillId="51" borderId="0" applyNumberFormat="0" applyBorder="0" applyAlignment="0" applyProtection="0"/>
    <xf numFmtId="0" fontId="10" fillId="43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10" fillId="43" borderId="0" applyNumberFormat="0" applyBorder="0" applyAlignment="0" applyProtection="0"/>
    <xf numFmtId="0" fontId="63" fillId="51" borderId="0" applyNumberFormat="0" applyBorder="0" applyAlignment="0" applyProtection="0"/>
    <xf numFmtId="0" fontId="63" fillId="81" borderId="0" applyNumberFormat="0" applyBorder="0" applyAlignment="0" applyProtection="0"/>
    <xf numFmtId="0" fontId="10" fillId="43" borderId="0" applyNumberFormat="0" applyBorder="0" applyAlignment="0" applyProtection="0"/>
    <xf numFmtId="0" fontId="63" fillId="51" borderId="0" applyNumberFormat="0" applyBorder="0" applyAlignment="0" applyProtection="0"/>
    <xf numFmtId="0" fontId="10" fillId="43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100" fillId="79" borderId="0" applyNumberFormat="0" applyBorder="0" applyAlignment="0" applyProtection="0"/>
    <xf numFmtId="0" fontId="100" fillId="51" borderId="0" applyNumberFormat="0" applyBorder="0" applyAlignment="0" applyProtection="0"/>
    <xf numFmtId="0" fontId="100" fillId="77" borderId="0" applyNumberFormat="0" applyBorder="0" applyAlignment="0" applyProtection="0"/>
    <xf numFmtId="0" fontId="100" fillId="80" borderId="0" applyNumberFormat="0" applyBorder="0" applyAlignment="0" applyProtection="0"/>
    <xf numFmtId="0" fontId="100" fillId="61" borderId="0" applyNumberFormat="0" applyBorder="0" applyAlignment="0" applyProtection="0"/>
    <xf numFmtId="0" fontId="100" fillId="81" borderId="0" applyNumberFormat="0" applyBorder="0" applyAlignment="0" applyProtection="0"/>
    <xf numFmtId="0" fontId="63" fillId="79" borderId="0" applyNumberFormat="0" applyBorder="0" applyAlignment="0" applyProtection="0"/>
    <xf numFmtId="0" fontId="99" fillId="79" borderId="0" applyNumberFormat="0" applyBorder="0" applyAlignment="0" applyProtection="0"/>
    <xf numFmtId="0" fontId="99" fillId="79" borderId="0" applyNumberFormat="0" applyBorder="0" applyAlignment="0" applyProtection="0"/>
    <xf numFmtId="0" fontId="63" fillId="51" borderId="0" applyNumberFormat="0" applyBorder="0" applyAlignment="0" applyProtection="0"/>
    <xf numFmtId="0" fontId="99" fillId="51" borderId="0" applyNumberFormat="0" applyBorder="0" applyAlignment="0" applyProtection="0"/>
    <xf numFmtId="0" fontId="99" fillId="51" borderId="0" applyNumberFormat="0" applyBorder="0" applyAlignment="0" applyProtection="0"/>
    <xf numFmtId="0" fontId="63" fillId="77" borderId="0" applyNumberFormat="0" applyBorder="0" applyAlignment="0" applyProtection="0"/>
    <xf numFmtId="0" fontId="99" fillId="77" borderId="0" applyNumberFormat="0" applyBorder="0" applyAlignment="0" applyProtection="0"/>
    <xf numFmtId="0" fontId="99" fillId="77" borderId="0" applyNumberFormat="0" applyBorder="0" applyAlignment="0" applyProtection="0"/>
    <xf numFmtId="0" fontId="63" fillId="80" borderId="0" applyNumberFormat="0" applyBorder="0" applyAlignment="0" applyProtection="0"/>
    <xf numFmtId="0" fontId="99" fillId="80" borderId="0" applyNumberFormat="0" applyBorder="0" applyAlignment="0" applyProtection="0"/>
    <xf numFmtId="0" fontId="99" fillId="80" borderId="0" applyNumberFormat="0" applyBorder="0" applyAlignment="0" applyProtection="0"/>
    <xf numFmtId="0" fontId="63" fillId="61" borderId="0" applyNumberFormat="0" applyBorder="0" applyAlignment="0" applyProtection="0"/>
    <xf numFmtId="0" fontId="99" fillId="61" borderId="0" applyNumberFormat="0" applyBorder="0" applyAlignment="0" applyProtection="0"/>
    <xf numFmtId="0" fontId="99" fillId="61" borderId="0" applyNumberFormat="0" applyBorder="0" applyAlignment="0" applyProtection="0"/>
    <xf numFmtId="0" fontId="63" fillId="81" borderId="0" applyNumberFormat="0" applyBorder="0" applyAlignment="0" applyProtection="0"/>
    <xf numFmtId="0" fontId="99" fillId="81" borderId="0" applyNumberFormat="0" applyBorder="0" applyAlignment="0" applyProtection="0"/>
    <xf numFmtId="0" fontId="99" fillId="81" borderId="0" applyNumberFormat="0" applyBorder="0" applyAlignment="0" applyProtection="0"/>
    <xf numFmtId="0" fontId="101" fillId="79" borderId="0" applyNumberFormat="0" applyBorder="0" applyAlignment="0" applyProtection="0"/>
    <xf numFmtId="0" fontId="101" fillId="51" borderId="0" applyNumberFormat="0" applyBorder="0" applyAlignment="0" applyProtection="0"/>
    <xf numFmtId="0" fontId="101" fillId="77" borderId="0" applyNumberFormat="0" applyBorder="0" applyAlignment="0" applyProtection="0"/>
    <xf numFmtId="0" fontId="101" fillId="80" borderId="0" applyNumberFormat="0" applyBorder="0" applyAlignment="0" applyProtection="0"/>
    <xf numFmtId="0" fontId="101" fillId="61" borderId="0" applyNumberFormat="0" applyBorder="0" applyAlignment="0" applyProtection="0"/>
    <xf numFmtId="0" fontId="101" fillId="81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79" borderId="0" applyNumberFormat="0" applyBorder="0" applyAlignment="0" applyProtection="0"/>
    <xf numFmtId="0" fontId="102" fillId="79" borderId="0" applyNumberFormat="0" applyBorder="0" applyAlignment="0" applyProtection="0"/>
    <xf numFmtId="0" fontId="63" fillId="79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51" borderId="0" applyNumberFormat="0" applyBorder="0" applyAlignment="0" applyProtection="0"/>
    <xf numFmtId="0" fontId="102" fillId="51" borderId="0" applyNumberFormat="0" applyBorder="0" applyAlignment="0" applyProtection="0"/>
    <xf numFmtId="0" fontId="63" fillId="51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77" borderId="0" applyNumberFormat="0" applyBorder="0" applyAlignment="0" applyProtection="0"/>
    <xf numFmtId="0" fontId="102" fillId="77" borderId="0" applyNumberFormat="0" applyBorder="0" applyAlignment="0" applyProtection="0"/>
    <xf numFmtId="0" fontId="63" fillId="77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102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2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81" borderId="0" applyNumberFormat="0" applyBorder="0" applyAlignment="0" applyProtection="0"/>
    <xf numFmtId="0" fontId="102" fillId="81" borderId="0" applyNumberFormat="0" applyBorder="0" applyAlignment="0" applyProtection="0"/>
    <xf numFmtId="0" fontId="63" fillId="81" borderId="0" applyNumberFormat="0" applyBorder="0" applyAlignment="0" applyProtection="0"/>
    <xf numFmtId="0" fontId="63" fillId="79" borderId="0" applyNumberFormat="0" applyBorder="0" applyAlignment="0" applyProtection="0"/>
    <xf numFmtId="0" fontId="63" fillId="51" borderId="0" applyNumberFormat="0" applyBorder="0" applyAlignment="0" applyProtection="0"/>
    <xf numFmtId="0" fontId="63" fillId="77" borderId="0" applyNumberFormat="0" applyBorder="0" applyAlignment="0" applyProtection="0"/>
    <xf numFmtId="0" fontId="63" fillId="80" borderId="0" applyNumberFormat="0" applyBorder="0" applyAlignment="0" applyProtection="0"/>
    <xf numFmtId="0" fontId="63" fillId="61" borderId="0" applyNumberFormat="0" applyBorder="0" applyAlignment="0" applyProtection="0"/>
    <xf numFmtId="0" fontId="63" fillId="81" borderId="0" applyNumberFormat="0" applyBorder="0" applyAlignment="0" applyProtection="0"/>
    <xf numFmtId="198" fontId="48" fillId="0" borderId="0">
      <alignment horizontal="center"/>
    </xf>
    <xf numFmtId="198" fontId="48" fillId="0" borderId="0">
      <alignment horizontal="center"/>
    </xf>
    <xf numFmtId="199" fontId="48" fillId="0" borderId="0">
      <alignment horizontal="center"/>
    </xf>
    <xf numFmtId="199" fontId="48" fillId="0" borderId="0">
      <alignment horizontal="center"/>
    </xf>
    <xf numFmtId="200" fontId="48" fillId="0" borderId="0">
      <alignment horizontal="center"/>
    </xf>
    <xf numFmtId="200" fontId="48" fillId="0" borderId="0">
      <alignment horizontal="center"/>
    </xf>
    <xf numFmtId="201" fontId="48" fillId="0" borderId="0">
      <alignment horizontal="center"/>
    </xf>
    <xf numFmtId="201" fontId="48" fillId="0" borderId="0">
      <alignment horizontal="center"/>
    </xf>
    <xf numFmtId="202" fontId="48" fillId="0" borderId="0">
      <alignment horizontal="center"/>
    </xf>
    <xf numFmtId="202" fontId="48" fillId="0" borderId="0">
      <alignment horizontal="center"/>
    </xf>
    <xf numFmtId="0" fontId="45" fillId="0" borderId="0" applyFont="0" applyFill="0" applyBorder="0" applyAlignment="0" applyProtection="0"/>
    <xf numFmtId="203" fontId="45" fillId="0" borderId="38" applyFont="0" applyFill="0" applyBorder="0" applyAlignment="0" applyProtection="0">
      <alignment horizontal="left"/>
    </xf>
    <xf numFmtId="203" fontId="45" fillId="0" borderId="38" applyFont="0" applyFill="0" applyBorder="0" applyAlignment="0" applyProtection="0">
      <alignment horizontal="left"/>
    </xf>
    <xf numFmtId="204" fontId="45" fillId="0" borderId="38" applyFont="0" applyFill="0" applyBorder="0" applyAlignment="0" applyProtection="0">
      <alignment horizontal="left"/>
    </xf>
    <xf numFmtId="204" fontId="45" fillId="0" borderId="38" applyFont="0" applyFill="0" applyBorder="0" applyAlignment="0" applyProtection="0">
      <alignment horizontal="left"/>
    </xf>
    <xf numFmtId="205" fontId="45" fillId="0" borderId="38" applyFont="0" applyFill="0" applyBorder="0" applyAlignment="0" applyProtection="0">
      <alignment horizontal="left"/>
    </xf>
    <xf numFmtId="205" fontId="45" fillId="0" borderId="38" applyFont="0" applyFill="0" applyBorder="0" applyAlignment="0" applyProtection="0">
      <alignment horizontal="left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>
      <alignment horizontal="left"/>
    </xf>
    <xf numFmtId="206" fontId="45" fillId="0" borderId="38" applyFont="0" applyFill="0" applyBorder="0" applyAlignment="0" applyProtection="0">
      <alignment horizontal="left"/>
    </xf>
    <xf numFmtId="206" fontId="45" fillId="0" borderId="38" applyFont="0" applyFill="0" applyBorder="0" applyAlignment="0" applyProtection="0">
      <alignment horizontal="left"/>
    </xf>
    <xf numFmtId="207" fontId="45" fillId="0" borderId="38" applyFont="0" applyFill="0" applyBorder="0" applyAlignment="0" applyProtection="0">
      <alignment horizontal="left"/>
    </xf>
    <xf numFmtId="207" fontId="45" fillId="0" borderId="38" applyFont="0" applyFill="0" applyBorder="0" applyAlignment="0" applyProtection="0">
      <alignment horizontal="left"/>
    </xf>
    <xf numFmtId="208" fontId="45" fillId="0" borderId="38" applyFont="0" applyFill="0" applyBorder="0" applyAlignment="0" applyProtection="0">
      <alignment horizontal="left"/>
    </xf>
    <xf numFmtId="208" fontId="45" fillId="0" borderId="38" applyFont="0" applyFill="0" applyBorder="0" applyAlignment="0" applyProtection="0">
      <alignment horizontal="left"/>
    </xf>
    <xf numFmtId="209" fontId="45" fillId="0" borderId="38" applyFont="0" applyFill="0" applyBorder="0" applyAlignment="0" applyProtection="0">
      <alignment horizontal="left"/>
    </xf>
    <xf numFmtId="209" fontId="45" fillId="0" borderId="38" applyFont="0" applyFill="0" applyBorder="0" applyAlignment="0" applyProtection="0">
      <alignment horizontal="left"/>
    </xf>
    <xf numFmtId="210" fontId="45" fillId="0" borderId="38" applyFont="0" applyFill="0" applyBorder="0" applyAlignment="0" applyProtection="0">
      <alignment horizontal="left"/>
    </xf>
    <xf numFmtId="210" fontId="45" fillId="0" borderId="38" applyFont="0" applyFill="0" applyBorder="0" applyAlignment="0" applyProtection="0">
      <alignment horizontal="left"/>
    </xf>
    <xf numFmtId="211" fontId="45" fillId="0" borderId="38" applyFont="0" applyFill="0" applyBorder="0" applyAlignment="0" applyProtection="0">
      <alignment horizontal="left"/>
    </xf>
    <xf numFmtId="211" fontId="45" fillId="0" borderId="38" applyFont="0" applyFill="0" applyBorder="0" applyAlignment="0" applyProtection="0">
      <alignment horizontal="left"/>
    </xf>
    <xf numFmtId="168" fontId="45" fillId="82" borderId="0"/>
    <xf numFmtId="168" fontId="45" fillId="82" borderId="0"/>
    <xf numFmtId="0" fontId="30" fillId="83" borderId="0" applyNumberFormat="0" applyBorder="0" applyAlignment="0" applyProtection="0"/>
    <xf numFmtId="0" fontId="30" fillId="83" borderId="0" applyNumberFormat="0" applyBorder="0" applyAlignment="0" applyProtection="0"/>
    <xf numFmtId="0" fontId="63" fillId="84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10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10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99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99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10" fillId="21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63" fillId="59" borderId="0" applyNumberFormat="0" applyBorder="0" applyAlignment="0" applyProtection="0"/>
    <xf numFmtId="0" fontId="63" fillId="85" borderId="0" applyNumberFormat="0" applyBorder="0" applyAlignment="0" applyProtection="0"/>
    <xf numFmtId="0" fontId="10" fillId="21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63" fillId="85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21" borderId="0" applyNumberFormat="0" applyBorder="0" applyAlignment="0" applyProtection="0"/>
    <xf numFmtId="0" fontId="63" fillId="59" borderId="0" applyNumberFormat="0" applyBorder="0" applyAlignment="0" applyProtection="0"/>
    <xf numFmtId="0" fontId="10" fillId="21" borderId="0" applyNumberFormat="0" applyBorder="0" applyAlignment="0" applyProtection="0"/>
    <xf numFmtId="0" fontId="63" fillId="61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59" borderId="0" applyNumberFormat="0" applyBorder="0" applyAlignment="0" applyProtection="0"/>
    <xf numFmtId="0" fontId="63" fillId="59" borderId="0" applyNumberFormat="0" applyBorder="0" applyAlignment="0" applyProtection="0"/>
    <xf numFmtId="0" fontId="30" fillId="86" borderId="0" applyNumberFormat="0" applyBorder="0" applyAlignment="0" applyProtection="0"/>
    <xf numFmtId="0" fontId="30" fillId="87" borderId="0" applyNumberFormat="0" applyBorder="0" applyAlignment="0" applyProtection="0"/>
    <xf numFmtId="0" fontId="63" fillId="88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57" borderId="0" applyNumberFormat="0" applyBorder="0" applyAlignment="0" applyProtection="0"/>
    <xf numFmtId="0" fontId="10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99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99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" fillId="25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10" fillId="25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63" fillId="57" borderId="0" applyNumberFormat="0" applyBorder="0" applyAlignment="0" applyProtection="0"/>
    <xf numFmtId="0" fontId="10" fillId="25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30" fillId="86" borderId="0" applyNumberFormat="0" applyBorder="0" applyAlignment="0" applyProtection="0"/>
    <xf numFmtId="0" fontId="30" fillId="89" borderId="0" applyNumberFormat="0" applyBorder="0" applyAlignment="0" applyProtection="0"/>
    <xf numFmtId="0" fontId="63" fillId="87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99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99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10" fillId="29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10" fillId="29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63" fillId="58" borderId="0" applyNumberFormat="0" applyBorder="0" applyAlignment="0" applyProtection="0"/>
    <xf numFmtId="0" fontId="10" fillId="29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90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30" fillId="83" borderId="0" applyNumberFormat="0" applyBorder="0" applyAlignment="0" applyProtection="0"/>
    <xf numFmtId="0" fontId="30" fillId="87" borderId="0" applyNumberFormat="0" applyBorder="0" applyAlignment="0" applyProtection="0"/>
    <xf numFmtId="0" fontId="63" fillId="87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10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10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10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99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10" fillId="32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99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10" fillId="32" borderId="0" applyNumberFormat="0" applyBorder="0" applyAlignment="0" applyProtection="0"/>
    <xf numFmtId="0" fontId="63" fillId="80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63" fillId="80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10" fillId="32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63" fillId="60" borderId="0" applyNumberFormat="0" applyBorder="0" applyAlignment="0" applyProtection="0"/>
    <xf numFmtId="0" fontId="30" fillId="91" borderId="0" applyNumberFormat="0" applyBorder="0" applyAlignment="0" applyProtection="0"/>
    <xf numFmtId="0" fontId="30" fillId="83" borderId="0" applyNumberFormat="0" applyBorder="0" applyAlignment="0" applyProtection="0"/>
    <xf numFmtId="0" fontId="63" fillId="84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99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99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10" fillId="36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30" fillId="86" borderId="0" applyNumberFormat="0" applyBorder="0" applyAlignment="0" applyProtection="0"/>
    <xf numFmtId="0" fontId="30" fillId="92" borderId="0" applyNumberFormat="0" applyBorder="0" applyAlignment="0" applyProtection="0"/>
    <xf numFmtId="0" fontId="63" fillId="9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" fillId="62" borderId="0" applyNumberFormat="0" applyBorder="0" applyAlignment="0" applyProtection="0"/>
    <xf numFmtId="0" fontId="10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99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99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" fillId="40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10" fillId="40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63" fillId="62" borderId="0" applyNumberFormat="0" applyBorder="0" applyAlignment="0" applyProtection="0"/>
    <xf numFmtId="0" fontId="10" fillId="40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57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4" fontId="57" fillId="63" borderId="0" applyBorder="0" applyAlignment="0"/>
    <xf numFmtId="4" fontId="57" fillId="63" borderId="0" applyBorder="0" applyAlignment="0"/>
    <xf numFmtId="4" fontId="58" fillId="63" borderId="0" applyBorder="0">
      <alignment horizontal="right" vertical="center"/>
    </xf>
    <xf numFmtId="0" fontId="58" fillId="63" borderId="1">
      <alignment horizontal="right" vertical="center"/>
    </xf>
    <xf numFmtId="4" fontId="58" fillId="48" borderId="0" applyBorder="0">
      <alignment horizontal="right" vertical="center"/>
    </xf>
    <xf numFmtId="0" fontId="58" fillId="48" borderId="0" applyBorder="0">
      <alignment horizontal="right" vertical="center"/>
    </xf>
    <xf numFmtId="0" fontId="58" fillId="48" borderId="0" applyBorder="0">
      <alignment horizontal="right" vertical="center"/>
    </xf>
    <xf numFmtId="0" fontId="58" fillId="48" borderId="0" applyBorder="0">
      <alignment horizontal="right" vertical="center"/>
    </xf>
    <xf numFmtId="4" fontId="58" fillId="48" borderId="0" applyBorder="0">
      <alignment horizontal="right" vertical="center"/>
    </xf>
    <xf numFmtId="177" fontId="58" fillId="48" borderId="0" applyBorder="0">
      <alignment horizontal="right" vertical="center"/>
    </xf>
    <xf numFmtId="0" fontId="58" fillId="48" borderId="0" applyBorder="0">
      <alignment horizontal="right" vertical="center"/>
    </xf>
    <xf numFmtId="0" fontId="58" fillId="48" borderId="0" applyBorder="0">
      <alignment horizontal="right" vertical="center"/>
    </xf>
    <xf numFmtId="0" fontId="58" fillId="48" borderId="0" applyBorder="0">
      <alignment horizontal="right" vertical="center"/>
    </xf>
    <xf numFmtId="4" fontId="58" fillId="48" borderId="7">
      <alignment horizontal="right" vertical="center"/>
    </xf>
    <xf numFmtId="4" fontId="59" fillId="48" borderId="1">
      <alignment horizontal="right" vertical="center"/>
    </xf>
    <xf numFmtId="0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4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0" fontId="59" fillId="48" borderId="1">
      <alignment horizontal="right" vertical="center"/>
    </xf>
    <xf numFmtId="4" fontId="60" fillId="48" borderId="1">
      <alignment horizontal="right" vertical="center"/>
    </xf>
    <xf numFmtId="0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4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0" fontId="60" fillId="48" borderId="1">
      <alignment horizontal="right" vertical="center"/>
    </xf>
    <xf numFmtId="4" fontId="59" fillId="64" borderId="1">
      <alignment horizontal="right" vertical="center"/>
    </xf>
    <xf numFmtId="0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4" fontId="59" fillId="64" borderId="1">
      <alignment horizontal="right" vertical="center"/>
    </xf>
    <xf numFmtId="0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4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0" fontId="59" fillId="64" borderId="1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4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0" fontId="59" fillId="64" borderId="8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4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59" fillId="64" borderId="9">
      <alignment horizontal="right" vertical="center"/>
    </xf>
    <xf numFmtId="0" fontId="101" fillId="85" borderId="0" applyNumberFormat="0" applyBorder="0" applyAlignment="0" applyProtection="0"/>
    <xf numFmtId="0" fontId="101" fillId="62" borderId="0" applyNumberFormat="0" applyBorder="0" applyAlignment="0" applyProtection="0"/>
    <xf numFmtId="0" fontId="101" fillId="90" borderId="0" applyNumberFormat="0" applyBorder="0" applyAlignment="0" applyProtection="0"/>
    <xf numFmtId="0" fontId="101" fillId="80" borderId="0" applyNumberFormat="0" applyBorder="0" applyAlignment="0" applyProtection="0"/>
    <xf numFmtId="0" fontId="101" fillId="61" borderId="0" applyNumberFormat="0" applyBorder="0" applyAlignment="0" applyProtection="0"/>
    <xf numFmtId="0" fontId="101" fillId="57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63" fillId="85" borderId="0" applyNumberFormat="0" applyBorder="0" applyAlignment="0" applyProtection="0"/>
    <xf numFmtId="0" fontId="102" fillId="85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63" fillId="62" borderId="0" applyNumberFormat="0" applyBorder="0" applyAlignment="0" applyProtection="0"/>
    <xf numFmtId="0" fontId="102" fillId="62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63" fillId="90" borderId="0" applyNumberFormat="0" applyBorder="0" applyAlignment="0" applyProtection="0"/>
    <xf numFmtId="0" fontId="102" fillId="9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63" fillId="80" borderId="0" applyNumberFormat="0" applyBorder="0" applyAlignment="0" applyProtection="0"/>
    <xf numFmtId="0" fontId="102" fillId="80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63" fillId="61" borderId="0" applyNumberFormat="0" applyBorder="0" applyAlignment="0" applyProtection="0"/>
    <xf numFmtId="0" fontId="102" fillId="61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63" fillId="57" borderId="0" applyNumberFormat="0" applyBorder="0" applyAlignment="0" applyProtection="0"/>
    <xf numFmtId="0" fontId="102" fillId="57" borderId="0" applyNumberFormat="0" applyBorder="0" applyAlignment="0" applyProtection="0"/>
    <xf numFmtId="1" fontId="103" fillId="0" borderId="0">
      <alignment horizontal="left"/>
      <protection locked="0"/>
    </xf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105" fillId="78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7" fillId="56" borderId="0" applyNumberFormat="0" applyBorder="0" applyAlignment="0" applyProtection="0"/>
    <xf numFmtId="0" fontId="106" fillId="56" borderId="0" applyNumberFormat="0" applyBorder="0" applyAlignment="0" applyProtection="0"/>
    <xf numFmtId="0" fontId="106" fillId="56" borderId="0" applyNumberFormat="0" applyBorder="0" applyAlignment="0" applyProtection="0"/>
    <xf numFmtId="0" fontId="67" fillId="56" borderId="0" applyNumberFormat="0" applyBorder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9" fillId="78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10" fillId="53" borderId="27" applyNumberFormat="0" applyAlignment="0" applyProtection="0"/>
    <xf numFmtId="0" fontId="111" fillId="0" borderId="39" applyNumberFormat="0" applyFill="0" applyAlignment="0" applyProtection="0"/>
    <xf numFmtId="0" fontId="112" fillId="0" borderId="40" applyNumberFormat="0" applyFill="0" applyAlignment="0" applyProtection="0"/>
    <xf numFmtId="0" fontId="113" fillId="0" borderId="41" applyNumberFormat="0" applyFill="0" applyAlignment="0" applyProtection="0"/>
    <xf numFmtId="0" fontId="113" fillId="0" borderId="0" applyNumberFormat="0" applyFill="0" applyBorder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114" fillId="65" borderId="19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114" fillId="65" borderId="19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114" fillId="65" borderId="19" applyNumberFormat="0" applyAlignment="0" applyProtection="0"/>
    <xf numFmtId="0" fontId="65" fillId="65" borderId="27" applyNumberFormat="0" applyAlignment="0" applyProtection="0"/>
    <xf numFmtId="0" fontId="41" fillId="18" borderId="19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107" fillId="78" borderId="27" applyNumberFormat="0" applyAlignment="0" applyProtection="0"/>
    <xf numFmtId="0" fontId="65" fillId="65" borderId="27" applyNumberFormat="0" applyAlignment="0" applyProtection="0"/>
    <xf numFmtId="0" fontId="41" fillId="18" borderId="19" applyNumberFormat="0" applyAlignment="0" applyProtection="0"/>
    <xf numFmtId="0" fontId="107" fillId="78" borderId="27" applyNumberFormat="0" applyAlignment="0" applyProtection="0"/>
    <xf numFmtId="0" fontId="107" fillId="78" borderId="27" applyNumberFormat="0" applyAlignment="0" applyProtection="0"/>
    <xf numFmtId="0" fontId="107" fillId="65" borderId="27" applyNumberFormat="0" applyAlignment="0" applyProtection="0"/>
    <xf numFmtId="0" fontId="107" fillId="65" borderId="27" applyNumberFormat="0" applyAlignment="0" applyProtection="0"/>
    <xf numFmtId="0" fontId="41" fillId="18" borderId="19" applyNumberFormat="0" applyAlignment="0" applyProtection="0"/>
    <xf numFmtId="0" fontId="65" fillId="65" borderId="27" applyNumberFormat="0" applyAlignment="0" applyProtection="0"/>
    <xf numFmtId="0" fontId="41" fillId="18" borderId="19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65" fillId="65" borderId="27" applyNumberFormat="0" applyAlignment="0" applyProtection="0"/>
    <xf numFmtId="0" fontId="115" fillId="0" borderId="5"/>
    <xf numFmtId="0" fontId="107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8" fillId="78" borderId="27" applyNumberFormat="0" applyAlignment="0" applyProtection="0"/>
    <xf numFmtId="0" fontId="107" fillId="78" borderId="27" applyNumberFormat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42" fillId="0" borderId="21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64" fillId="0" borderId="28" applyNumberFormat="0" applyFill="0" applyAlignment="0" applyProtection="0"/>
    <xf numFmtId="0" fontId="42" fillId="0" borderId="21" applyNumberFormat="0" applyFill="0" applyAlignment="0" applyProtection="0"/>
    <xf numFmtId="0" fontId="116" fillId="0" borderId="42" applyNumberFormat="0" applyFill="0" applyAlignment="0" applyProtection="0"/>
    <xf numFmtId="0" fontId="42" fillId="0" borderId="21" applyNumberFormat="0" applyFill="0" applyAlignment="0" applyProtection="0"/>
    <xf numFmtId="0" fontId="64" fillId="0" borderId="28" applyNumberFormat="0" applyFill="0" applyAlignment="0" applyProtection="0"/>
    <xf numFmtId="0" fontId="42" fillId="0" borderId="21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64" fillId="0" borderId="28" applyNumberFormat="0" applyFill="0" applyAlignment="0" applyProtection="0"/>
    <xf numFmtId="0" fontId="116" fillId="0" borderId="42" applyNumberFormat="0" applyFill="0" applyAlignment="0" applyProtection="0"/>
    <xf numFmtId="0" fontId="76" fillId="70" borderId="36" applyNumberFormat="0" applyAlignment="0" applyProtection="0"/>
    <xf numFmtId="0" fontId="117" fillId="70" borderId="36" applyNumberFormat="0" applyAlignment="0" applyProtection="0"/>
    <xf numFmtId="0" fontId="117" fillId="70" borderId="36" applyNumberFormat="0" applyAlignment="0" applyProtection="0"/>
    <xf numFmtId="0" fontId="76" fillId="70" borderId="36" applyNumberFormat="0" applyAlignment="0" applyProtection="0"/>
    <xf numFmtId="0" fontId="118" fillId="0" borderId="0" applyNumberFormat="0" applyFill="0" applyBorder="0" applyAlignment="0" applyProtection="0"/>
    <xf numFmtId="0" fontId="119" fillId="0" borderId="39" applyNumberFormat="0" applyFill="0" applyAlignment="0" applyProtection="0"/>
    <xf numFmtId="0" fontId="120" fillId="0" borderId="40" applyNumberFormat="0" applyFill="0" applyAlignment="0" applyProtection="0"/>
    <xf numFmtId="0" fontId="121" fillId="0" borderId="41" applyNumberFormat="0" applyFill="0" applyAlignment="0" applyProtection="0"/>
    <xf numFmtId="0" fontId="121" fillId="0" borderId="0" applyNumberForma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55" fillId="0" borderId="0" applyFont="0" applyFill="0" applyBorder="0" applyAlignment="0" applyProtection="0"/>
    <xf numFmtId="179" fontId="8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9" fontId="45" fillId="55" borderId="1">
      <protection locked="0"/>
    </xf>
    <xf numFmtId="49" fontId="45" fillId="55" borderId="1">
      <protection locked="0"/>
    </xf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30" fillId="55" borderId="26" applyNumberFormat="0" applyFont="0" applyAlignment="0" applyProtection="0"/>
    <xf numFmtId="0" fontId="30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30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30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2" borderId="29" applyNumberFormat="0" applyFont="0" applyAlignment="0" applyProtection="0"/>
    <xf numFmtId="0" fontId="30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30" fillId="55" borderId="26" applyNumberFormat="0" applyFont="0" applyAlignment="0" applyProtection="0"/>
    <xf numFmtId="0" fontId="45" fillId="55" borderId="26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45" fillId="55" borderId="26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45" fillId="55" borderId="26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9" fillId="20" borderId="23" applyNumberFormat="0" applyFont="0" applyAlignment="0" applyProtection="0"/>
    <xf numFmtId="0" fontId="30" fillId="20" borderId="23" applyNumberFormat="0" applyFont="0" applyAlignment="0" applyProtection="0"/>
    <xf numFmtId="0" fontId="9" fillId="20" borderId="23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30" fillId="20" borderId="23" applyNumberFormat="0" applyFont="0" applyAlignment="0" applyProtection="0"/>
    <xf numFmtId="0" fontId="45" fillId="52" borderId="29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45" fillId="52" borderId="29" applyNumberFormat="0" applyFont="0" applyAlignment="0" applyProtection="0"/>
    <xf numFmtId="0" fontId="45" fillId="55" borderId="26" applyNumberFormat="0" applyFont="0" applyAlignment="0" applyProtection="0"/>
    <xf numFmtId="0" fontId="122" fillId="0" borderId="0">
      <alignment horizontal="left" vertical="center" indent="1"/>
    </xf>
    <xf numFmtId="0" fontId="63" fillId="85" borderId="0" applyNumberFormat="0" applyBorder="0" applyAlignment="0" applyProtection="0"/>
    <xf numFmtId="0" fontId="63" fillId="62" borderId="0" applyNumberFormat="0" applyBorder="0" applyAlignment="0" applyProtection="0"/>
    <xf numFmtId="0" fontId="63" fillId="90" borderId="0" applyNumberFormat="0" applyBorder="0" applyAlignment="0" applyProtection="0"/>
    <xf numFmtId="0" fontId="63" fillId="80" borderId="0" applyNumberFormat="0" applyBorder="0" applyAlignment="0" applyProtection="0"/>
    <xf numFmtId="0" fontId="63" fillId="61" borderId="0" applyNumberFormat="0" applyBorder="0" applyAlignment="0" applyProtection="0"/>
    <xf numFmtId="0" fontId="63" fillId="57" borderId="0" applyNumberFormat="0" applyBorder="0" applyAlignment="0" applyProtection="0"/>
    <xf numFmtId="0" fontId="69" fillId="76" borderId="0" applyNumberFormat="0" applyBorder="0" applyAlignment="0" applyProtection="0"/>
    <xf numFmtId="0" fontId="45" fillId="45" borderId="0" applyNumberFormat="0" applyBorder="0" applyAlignment="0">
      <protection hidden="1"/>
    </xf>
    <xf numFmtId="0" fontId="45" fillId="45" borderId="0" applyNumberFormat="0" applyBorder="0" applyAlignment="0">
      <protection hidden="1"/>
    </xf>
    <xf numFmtId="0" fontId="45" fillId="45" borderId="0" applyNumberFormat="0" applyBorder="0" applyAlignment="0">
      <protection hidden="1"/>
    </xf>
    <xf numFmtId="0" fontId="45" fillId="45" borderId="0" applyNumberFormat="0" applyBorder="0" applyAlignment="0">
      <protection hidden="1"/>
    </xf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182" fontId="45" fillId="0" borderId="0" applyFont="0" applyFill="0" applyBorder="0" applyAlignment="0" applyProtection="0"/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64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0" borderId="30">
      <alignment horizontal="left" vertical="center" wrapText="1" indent="2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58" fillId="48" borderId="8">
      <alignment horizontal="left" vertical="center"/>
    </xf>
    <xf numFmtId="0" fontId="123" fillId="53" borderId="27" applyNumberFormat="0" applyAlignment="0" applyProtection="0"/>
    <xf numFmtId="0" fontId="124" fillId="78" borderId="32" applyNumberFormat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Font="0" applyFill="0" applyBorder="0" applyAlignment="0" applyProtection="0"/>
    <xf numFmtId="14" fontId="45" fillId="0" borderId="0">
      <alignment horizontal="center"/>
    </xf>
    <xf numFmtId="212" fontId="45" fillId="0" borderId="0">
      <alignment horizontal="center"/>
    </xf>
    <xf numFmtId="14" fontId="45" fillId="0" borderId="0">
      <alignment horizontal="center"/>
    </xf>
    <xf numFmtId="0" fontId="45" fillId="0" borderId="0" applyNumberFormat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213" fontId="45" fillId="0" borderId="0" applyFont="0" applyFill="0" applyBorder="0" applyAlignment="0" applyProtection="0"/>
    <xf numFmtId="214" fontId="45" fillId="0" borderId="0" applyFont="0" applyFill="0" applyBorder="0" applyAlignment="0" applyProtection="0"/>
    <xf numFmtId="215" fontId="125" fillId="0" borderId="0"/>
    <xf numFmtId="0" fontId="126" fillId="76" borderId="0" applyNumberFormat="0" applyBorder="0" applyAlignment="0" applyProtection="0"/>
    <xf numFmtId="3" fontId="127" fillId="0" borderId="43">
      <alignment horizontal="right" vertical="top"/>
    </xf>
    <xf numFmtId="4" fontId="127" fillId="0" borderId="44"/>
    <xf numFmtId="4" fontId="128" fillId="0" borderId="44"/>
    <xf numFmtId="216" fontId="129" fillId="0" borderId="45" applyFont="0" applyFill="0" applyBorder="0" applyAlignment="0" applyProtection="0">
      <alignment horizontal="right"/>
    </xf>
    <xf numFmtId="217" fontId="129" fillId="0" borderId="45" applyFont="0" applyFill="0" applyBorder="0" applyAlignment="0" applyProtection="0">
      <alignment horizontal="right"/>
    </xf>
    <xf numFmtId="218" fontId="129" fillId="0" borderId="45" applyFont="0" applyFill="0" applyBorder="0" applyAlignment="0" applyProtection="0">
      <alignment horizontal="right"/>
    </xf>
    <xf numFmtId="219" fontId="129" fillId="0" borderId="45" applyFont="0" applyFill="0" applyBorder="0" applyAlignment="0" applyProtection="0">
      <alignment horizontal="right"/>
    </xf>
    <xf numFmtId="220" fontId="129" fillId="0" borderId="45" applyFont="0" applyFill="0" applyBorder="0" applyAlignment="0" applyProtection="0">
      <alignment horizontal="right"/>
    </xf>
    <xf numFmtId="0" fontId="66" fillId="53" borderId="27" applyNumberFormat="0" applyAlignment="0" applyProtection="0"/>
    <xf numFmtId="0" fontId="66" fillId="53" borderId="27" applyNumberFormat="0" applyAlignment="0" applyProtection="0"/>
    <xf numFmtId="0" fontId="39" fillId="17" borderId="19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131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132" fillId="70" borderId="36" applyNumberFormat="0" applyAlignment="0" applyProtection="0"/>
    <xf numFmtId="0" fontId="133" fillId="93" borderId="0" applyNumberFormat="0" applyBorder="0" applyAlignment="0" applyProtection="0"/>
    <xf numFmtId="0" fontId="133" fillId="94" borderId="0" applyNumberFormat="0" applyBorder="0" applyAlignment="0" applyProtection="0"/>
    <xf numFmtId="0" fontId="133" fillId="95" borderId="0" applyNumberFormat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78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1" fontId="136" fillId="0" borderId="2">
      <alignment horizontal="center"/>
    </xf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39" fillId="51" borderId="19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39" fillId="51" borderId="19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39" fillId="51" borderId="19" applyNumberFormat="0" applyAlignment="0" applyProtection="0"/>
    <xf numFmtId="0" fontId="66" fillId="51" borderId="27" applyNumberFormat="0" applyAlignment="0" applyProtection="0"/>
    <xf numFmtId="0" fontId="39" fillId="17" borderId="19" applyNumberFormat="0" applyAlignment="0" applyProtection="0"/>
    <xf numFmtId="0" fontId="66" fillId="51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2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3" borderId="27" applyNumberFormat="0" applyAlignment="0" applyProtection="0"/>
    <xf numFmtId="0" fontId="66" fillId="51" borderId="27" applyNumberFormat="0" applyAlignment="0" applyProtection="0"/>
    <xf numFmtId="0" fontId="39" fillId="17" borderId="19" applyNumberFormat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66" fillId="52" borderId="27" applyNumberFormat="0" applyAlignment="0" applyProtection="0"/>
    <xf numFmtId="0" fontId="66" fillId="52" borderId="27" applyNumberFormat="0" applyAlignment="0" applyProtection="0"/>
    <xf numFmtId="0" fontId="39" fillId="17" borderId="19" applyNumberFormat="0" applyAlignment="0" applyProtection="0"/>
    <xf numFmtId="0" fontId="66" fillId="51" borderId="27" applyNumberFormat="0" applyAlignment="0" applyProtection="0"/>
    <xf numFmtId="0" fontId="39" fillId="17" borderId="19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66" fillId="51" borderId="27" applyNumberFormat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138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180" fontId="53" fillId="0" borderId="0" applyFont="0" applyFill="0" applyBorder="0" applyAlignment="0" applyProtection="0"/>
    <xf numFmtId="44" fontId="45" fillId="0" borderId="0" applyNumberFormat="0" applyFont="0" applyFill="0" applyBorder="0" applyAlignment="0" applyProtection="0">
      <alignment vertical="top"/>
    </xf>
    <xf numFmtId="180" fontId="53" fillId="0" borderId="0" applyFont="0" applyFill="0" applyBorder="0" applyAlignment="0" applyProtection="0"/>
    <xf numFmtId="180" fontId="53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180" fontId="53" fillId="0" borderId="0" applyFont="0" applyFill="0" applyBorder="0" applyAlignment="0" applyProtection="0"/>
    <xf numFmtId="221" fontId="53" fillId="0" borderId="0" applyFont="0" applyFill="0" applyBorder="0" applyAlignment="0" applyProtection="0"/>
    <xf numFmtId="221" fontId="45" fillId="0" borderId="0" applyFont="0" applyFill="0" applyBorder="0" applyAlignment="0" applyProtection="0"/>
    <xf numFmtId="221" fontId="53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165" fontId="45" fillId="0" borderId="0"/>
    <xf numFmtId="165" fontId="45" fillId="0" borderId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9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80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141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142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143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144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145" fillId="0" borderId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78" fillId="0" borderId="0" applyNumberFormat="0" applyFont="0" applyFill="0" applyBorder="0" applyAlignment="0" applyProtection="0"/>
    <xf numFmtId="0" fontId="146" fillId="0" borderId="0" applyNumberForma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ont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ont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ont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2" fontId="78" fillId="0" borderId="0" applyFill="0" applyBorder="0" applyAlignment="0" applyProtection="0"/>
    <xf numFmtId="0" fontId="48" fillId="0" borderId="14"/>
    <xf numFmtId="0" fontId="48" fillId="0" borderId="14"/>
    <xf numFmtId="0" fontId="147" fillId="0" borderId="0" applyNumberFormat="0" applyFill="0" applyBorder="0" applyAlignment="0" applyProtection="0">
      <alignment vertical="top"/>
      <protection locked="0"/>
    </xf>
    <xf numFmtId="0" fontId="69" fillId="76" borderId="0" applyNumberFormat="0" applyBorder="0" applyAlignment="0" applyProtection="0"/>
    <xf numFmtId="0" fontId="148" fillId="76" borderId="0" applyNumberFormat="0" applyBorder="0" applyAlignment="0" applyProtection="0"/>
    <xf numFmtId="0" fontId="148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149" fillId="76" borderId="0" applyNumberFormat="0" applyBorder="0" applyAlignment="0" applyProtection="0"/>
    <xf numFmtId="0" fontId="46" fillId="0" borderId="0"/>
    <xf numFmtId="0" fontId="111" fillId="0" borderId="39" applyNumberFormat="0" applyFill="0" applyAlignment="0" applyProtection="0"/>
    <xf numFmtId="0" fontId="150" fillId="0" borderId="39" applyNumberFormat="0" applyFill="0" applyAlignment="0" applyProtection="0"/>
    <xf numFmtId="0" fontId="150" fillId="0" borderId="39" applyNumberFormat="0" applyFill="0" applyAlignment="0" applyProtection="0"/>
    <xf numFmtId="0" fontId="111" fillId="0" borderId="39" applyNumberFormat="0" applyFill="0" applyAlignment="0" applyProtection="0"/>
    <xf numFmtId="0" fontId="112" fillId="0" borderId="40" applyNumberFormat="0" applyFill="0" applyAlignment="0" applyProtection="0"/>
    <xf numFmtId="0" fontId="151" fillId="0" borderId="40" applyNumberFormat="0" applyFill="0" applyAlignment="0" applyProtection="0"/>
    <xf numFmtId="0" fontId="151" fillId="0" borderId="40" applyNumberFormat="0" applyFill="0" applyAlignment="0" applyProtection="0"/>
    <xf numFmtId="0" fontId="112" fillId="0" borderId="40" applyNumberFormat="0" applyFill="0" applyAlignment="0" applyProtection="0"/>
    <xf numFmtId="0" fontId="113" fillId="0" borderId="41" applyNumberFormat="0" applyFill="0" applyAlignment="0" applyProtection="0"/>
    <xf numFmtId="0" fontId="152" fillId="0" borderId="41" applyNumberFormat="0" applyFill="0" applyAlignment="0" applyProtection="0"/>
    <xf numFmtId="0" fontId="152" fillId="0" borderId="41" applyNumberFormat="0" applyFill="0" applyAlignment="0" applyProtection="0"/>
    <xf numFmtId="0" fontId="113" fillId="0" borderId="41" applyNumberFormat="0" applyFill="0" applyAlignment="0" applyProtection="0"/>
    <xf numFmtId="0" fontId="113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53" fillId="0" borderId="42" applyNumberFormat="0" applyFill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67" fillId="56" borderId="0" applyNumberFormat="0" applyBorder="0" applyAlignment="0" applyProtection="0"/>
    <xf numFmtId="0" fontId="66" fillId="53" borderId="27" applyNumberFormat="0" applyAlignment="0" applyProtection="0"/>
    <xf numFmtId="0" fontId="66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2" fontId="45" fillId="54" borderId="0">
      <protection locked="0"/>
    </xf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130" fillId="53" borderId="27" applyNumberFormat="0" applyAlignment="0" applyProtection="0"/>
    <xf numFmtId="0" fontId="39" fillId="17" borderId="19" applyNumberFormat="0" applyAlignment="0" applyProtection="0"/>
    <xf numFmtId="3" fontId="51" fillId="0" borderId="26">
      <alignment horizontal="center"/>
      <protection locked="0"/>
    </xf>
    <xf numFmtId="3" fontId="45" fillId="63" borderId="25" applyNumberFormat="0" applyFill="0" applyBorder="0" applyAlignment="0">
      <protection locked="0"/>
    </xf>
    <xf numFmtId="4" fontId="58" fillId="0" borderId="0" applyBorder="0">
      <alignment horizontal="right" vertical="center"/>
    </xf>
    <xf numFmtId="177" fontId="58" fillId="0" borderId="0" applyBorder="0">
      <alignment horizontal="right" vertical="center"/>
    </xf>
    <xf numFmtId="0" fontId="58" fillId="0" borderId="0" applyBorder="0">
      <alignment horizontal="right" vertical="center"/>
    </xf>
    <xf numFmtId="0" fontId="58" fillId="0" borderId="0" applyBorder="0">
      <alignment horizontal="right" vertical="center"/>
    </xf>
    <xf numFmtId="0" fontId="58" fillId="0" borderId="0" applyBorder="0">
      <alignment horizontal="right" vertical="center"/>
    </xf>
    <xf numFmtId="0" fontId="58" fillId="0" borderId="4">
      <alignment horizontal="right" vertical="center"/>
    </xf>
    <xf numFmtId="4" fontId="58" fillId="0" borderId="1">
      <alignment horizontal="right" vertical="center"/>
    </xf>
    <xf numFmtId="0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4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58" fillId="0" borderId="1">
      <alignment horizontal="right" vertical="center"/>
    </xf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38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38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38" fillId="66" borderId="0" applyNumberFormat="0" applyBorder="0" applyAlignment="0" applyProtection="0"/>
    <xf numFmtId="0" fontId="67" fillId="66" borderId="0" applyNumberFormat="0" applyBorder="0" applyAlignment="0" applyProtection="0"/>
    <xf numFmtId="0" fontId="38" fillId="15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56" borderId="0" applyNumberFormat="0" applyBorder="0" applyAlignment="0" applyProtection="0"/>
    <xf numFmtId="0" fontId="67" fillId="66" borderId="0" applyNumberFormat="0" applyBorder="0" applyAlignment="0" applyProtection="0"/>
    <xf numFmtId="0" fontId="38" fillId="15" borderId="0" applyNumberFormat="0" applyBorder="0" applyAlignment="0" applyProtection="0"/>
    <xf numFmtId="0" fontId="38" fillId="15" borderId="0" applyNumberFormat="0" applyBorder="0" applyAlignment="0" applyProtection="0"/>
    <xf numFmtId="0" fontId="67" fillId="66" borderId="0" applyNumberFormat="0" applyBorder="0" applyAlignment="0" applyProtection="0"/>
    <xf numFmtId="0" fontId="38" fillId="15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66" borderId="0" applyNumberFormat="0" applyBorder="0" applyAlignment="0" applyProtection="0"/>
    <xf numFmtId="3" fontId="82" fillId="0" borderId="0"/>
    <xf numFmtId="0" fontId="94" fillId="55" borderId="26" applyNumberFormat="0" applyFont="0" applyAlignment="0" applyProtection="0"/>
    <xf numFmtId="0" fontId="100" fillId="85" borderId="0" applyNumberFormat="0" applyBorder="0" applyAlignment="0" applyProtection="0"/>
    <xf numFmtId="0" fontId="100" fillId="62" borderId="0" applyNumberFormat="0" applyBorder="0" applyAlignment="0" applyProtection="0"/>
    <xf numFmtId="0" fontId="100" fillId="90" borderId="0" applyNumberFormat="0" applyBorder="0" applyAlignment="0" applyProtection="0"/>
    <xf numFmtId="0" fontId="100" fillId="80" borderId="0" applyNumberFormat="0" applyBorder="0" applyAlignment="0" applyProtection="0"/>
    <xf numFmtId="0" fontId="100" fillId="61" borderId="0" applyNumberFormat="0" applyBorder="0" applyAlignment="0" applyProtection="0"/>
    <xf numFmtId="0" fontId="100" fillId="57" borderId="0" applyNumberFormat="0" applyBorder="0" applyAlignment="0" applyProtection="0"/>
    <xf numFmtId="0" fontId="155" fillId="76" borderId="0" applyNumberFormat="0" applyBorder="0" applyAlignment="0" applyProtection="0"/>
    <xf numFmtId="3" fontId="129" fillId="49" borderId="0" applyFill="0" applyBorder="0">
      <alignment vertical="center"/>
      <protection locked="0"/>
    </xf>
    <xf numFmtId="0" fontId="156" fillId="78" borderId="32" applyNumberFormat="0" applyAlignment="0" applyProtection="0"/>
    <xf numFmtId="222" fontId="45" fillId="0" borderId="0" applyFont="0" applyFill="0" applyBorder="0" applyAlignment="0" applyProtection="0"/>
    <xf numFmtId="0" fontId="157" fillId="0" borderId="42" applyNumberFormat="0" applyFill="0" applyAlignment="0" applyProtection="0"/>
    <xf numFmtId="0" fontId="158" fillId="70" borderId="36" applyNumberFormat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154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116" fillId="0" borderId="42" applyNumberFormat="0" applyFill="0" applyAlignment="0" applyProtection="0"/>
    <xf numFmtId="0" fontId="165" fillId="0" borderId="42" applyNumberFormat="0" applyFill="0" applyAlignment="0" applyProtection="0"/>
    <xf numFmtId="0" fontId="165" fillId="0" borderId="42" applyNumberFormat="0" applyFill="0" applyAlignment="0" applyProtection="0"/>
    <xf numFmtId="0" fontId="116" fillId="0" borderId="42" applyNumberFormat="0" applyFill="0" applyAlignment="0" applyProtection="0"/>
    <xf numFmtId="0" fontId="166" fillId="0" borderId="0" applyNumberFormat="0" applyFill="0" applyBorder="0" applyAlignment="0" applyProtection="0"/>
    <xf numFmtId="0" fontId="45" fillId="64" borderId="0" applyNumberFormat="0" applyFont="0" applyBorder="0" applyAlignment="0"/>
    <xf numFmtId="0" fontId="45" fillId="64" borderId="0" applyNumberFormat="0" applyFont="0" applyBorder="0" applyAlignment="0"/>
    <xf numFmtId="0" fontId="45" fillId="64" borderId="0" applyNumberFormat="0" applyFont="0" applyBorder="0" applyAlignment="0"/>
    <xf numFmtId="0" fontId="45" fillId="64" borderId="0" applyNumberFormat="0" applyFont="0" applyBorder="0" applyAlignment="0"/>
    <xf numFmtId="168" fontId="45" fillId="0" borderId="0"/>
    <xf numFmtId="168" fontId="45" fillId="0" borderId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53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53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78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4" fontId="78" fillId="0" borderId="0" applyFill="0" applyBorder="0" applyAlignment="0" applyProtection="0"/>
    <xf numFmtId="179" fontId="45" fillId="0" borderId="0" applyFont="0" applyFill="0" applyBorder="0" applyAlignment="0" applyProtection="0"/>
    <xf numFmtId="4" fontId="78" fillId="0" borderId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4" fontId="78" fillId="0" borderId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6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52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8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8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4" fontId="78" fillId="0" borderId="0" applyFill="0" applyBorder="0" applyAlignment="0" applyProtection="0"/>
    <xf numFmtId="4" fontId="78" fillId="0" borderId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4" fontId="78" fillId="0" borderId="0" applyFill="0" applyBorder="0" applyAlignment="0" applyProtection="0"/>
    <xf numFmtId="179" fontId="53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8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8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48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" fontId="78" fillId="0" borderId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4" fontId="78" fillId="0" borderId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4" fontId="78" fillId="0" borderId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5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4" fontId="78" fillId="0" borderId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4" fontId="78" fillId="0" borderId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6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45" fillId="0" borderId="0" applyFont="0" applyFill="0" applyBorder="0" applyAlignment="0" applyProtection="0"/>
    <xf numFmtId="185" fontId="92" fillId="0" borderId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181" fontId="78" fillId="0" borderId="0" applyFont="0" applyFill="0" applyBorder="0" applyAlignment="0" applyProtection="0"/>
    <xf numFmtId="181" fontId="78" fillId="0" borderId="0" applyFont="0" applyFill="0" applyBorder="0" applyAlignment="0" applyProtection="0"/>
    <xf numFmtId="0" fontId="30" fillId="0" borderId="0"/>
    <xf numFmtId="0" fontId="168" fillId="0" borderId="39" applyNumberFormat="0" applyFill="0" applyAlignment="0" applyProtection="0"/>
    <xf numFmtId="0" fontId="30" fillId="0" borderId="0"/>
    <xf numFmtId="0" fontId="169" fillId="0" borderId="40" applyNumberFormat="0" applyFill="0" applyAlignment="0" applyProtection="0"/>
    <xf numFmtId="0" fontId="30" fillId="0" borderId="0"/>
    <xf numFmtId="0" fontId="170" fillId="0" borderId="41" applyNumberFormat="0" applyFill="0" applyAlignment="0" applyProtection="0"/>
    <xf numFmtId="0" fontId="30" fillId="0" borderId="0"/>
    <xf numFmtId="0" fontId="170" fillId="0" borderId="0" applyNumberFormat="0" applyFill="0" applyBorder="0" applyAlignment="0" applyProtection="0"/>
    <xf numFmtId="0" fontId="30" fillId="0" borderId="0"/>
    <xf numFmtId="0" fontId="45" fillId="0" borderId="0"/>
    <xf numFmtId="0" fontId="171" fillId="52" borderId="0" applyNumberFormat="0" applyBorder="0" applyAlignment="0" applyProtection="0"/>
    <xf numFmtId="0" fontId="171" fillId="52" borderId="0" applyNumberFormat="0" applyBorder="0" applyAlignment="0" applyProtection="0"/>
    <xf numFmtId="0" fontId="30" fillId="0" borderId="0"/>
    <xf numFmtId="0" fontId="172" fillId="52" borderId="0" applyNumberFormat="0" applyBorder="0" applyAlignment="0" applyProtection="0"/>
    <xf numFmtId="0" fontId="171" fillId="52" borderId="0" applyNumberFormat="0" applyBorder="0" applyAlignment="0" applyProtection="0"/>
    <xf numFmtId="0" fontId="30" fillId="0" borderId="0"/>
    <xf numFmtId="0" fontId="172" fillId="52" borderId="0" applyNumberFormat="0" applyBorder="0" applyAlignment="0" applyProtection="0"/>
    <xf numFmtId="0" fontId="171" fillId="52" borderId="0" applyNumberFormat="0" applyBorder="0" applyAlignment="0" applyProtection="0"/>
    <xf numFmtId="0" fontId="30" fillId="0" borderId="0"/>
    <xf numFmtId="0" fontId="171" fillId="52" borderId="0" applyNumberFormat="0" applyBorder="0" applyAlignment="0" applyProtection="0"/>
    <xf numFmtId="0" fontId="30" fillId="0" borderId="0"/>
    <xf numFmtId="0" fontId="171" fillId="52" borderId="0" applyNumberFormat="0" applyBorder="0" applyAlignment="0" applyProtection="0"/>
    <xf numFmtId="0" fontId="30" fillId="0" borderId="0"/>
    <xf numFmtId="0" fontId="173" fillId="52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171" fillId="52" borderId="0" applyNumberFormat="0" applyBorder="0" applyAlignment="0" applyProtection="0"/>
    <xf numFmtId="0" fontId="171" fillId="52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30" fillId="0" borderId="0"/>
    <xf numFmtId="0" fontId="30" fillId="0" borderId="0"/>
    <xf numFmtId="0" fontId="171" fillId="52" borderId="0" applyNumberFormat="0" applyBorder="0" applyAlignment="0" applyProtection="0"/>
    <xf numFmtId="0" fontId="68" fillId="55" borderId="0" applyNumberFormat="0" applyBorder="0" applyAlignment="0" applyProtection="0"/>
    <xf numFmtId="0" fontId="171" fillId="52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30" fillId="0" borderId="0"/>
    <xf numFmtId="0" fontId="30" fillId="0" borderId="0"/>
    <xf numFmtId="0" fontId="171" fillId="52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174" fillId="16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171" fillId="52" borderId="0" applyNumberFormat="0" applyBorder="0" applyAlignment="0" applyProtection="0"/>
    <xf numFmtId="0" fontId="30" fillId="0" borderId="0"/>
    <xf numFmtId="0" fontId="68" fillId="52" borderId="0" applyNumberFormat="0" applyBorder="0" applyAlignment="0" applyProtection="0"/>
    <xf numFmtId="0" fontId="68" fillId="55" borderId="0" applyNumberFormat="0" applyBorder="0" applyAlignment="0" applyProtection="0"/>
    <xf numFmtId="0" fontId="68" fillId="52" borderId="0" applyNumberFormat="0" applyBorder="0" applyAlignment="0" applyProtection="0"/>
    <xf numFmtId="0" fontId="171" fillId="52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30" fillId="0" borderId="0"/>
    <xf numFmtId="0" fontId="171" fillId="52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174" fillId="16" borderId="0" applyNumberFormat="0" applyBorder="0" applyAlignment="0" applyProtection="0"/>
    <xf numFmtId="0" fontId="174" fillId="16" borderId="0" applyNumberFormat="0" applyBorder="0" applyAlignment="0" applyProtection="0"/>
    <xf numFmtId="0" fontId="30" fillId="0" borderId="0"/>
    <xf numFmtId="0" fontId="68" fillId="52" borderId="0" applyNumberFormat="0" applyBorder="0" applyAlignment="0" applyProtection="0"/>
    <xf numFmtId="0" fontId="174" fillId="16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174" fillId="16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30" fillId="0" borderId="0"/>
    <xf numFmtId="0" fontId="171" fillId="52" borderId="0" applyNumberFormat="0" applyBorder="0" applyAlignment="0" applyProtection="0"/>
    <xf numFmtId="0" fontId="30" fillId="0" borderId="0"/>
    <xf numFmtId="0" fontId="115" fillId="0" borderId="1">
      <alignment vertical="top" wrapText="1"/>
    </xf>
    <xf numFmtId="0" fontId="30" fillId="0" borderId="0"/>
    <xf numFmtId="0" fontId="52" fillId="0" borderId="0"/>
    <xf numFmtId="0" fontId="30" fillId="0" borderId="0"/>
    <xf numFmtId="0" fontId="175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48" fillId="0" borderId="0" applyNumberFormat="0" applyFont="0" applyFill="0" applyBorder="0" applyProtection="0">
      <alignment vertical="center"/>
    </xf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6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5" fontId="12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215" fontId="125" fillId="0" borderId="0"/>
    <xf numFmtId="0" fontId="78" fillId="0" borderId="0"/>
    <xf numFmtId="215" fontId="125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5" fontId="125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215" fontId="1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1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8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88" fillId="0" borderId="0"/>
    <xf numFmtId="0" fontId="9" fillId="0" borderId="0"/>
    <xf numFmtId="0" fontId="45" fillId="0" borderId="0"/>
    <xf numFmtId="0" fontId="9" fillId="0" borderId="0"/>
    <xf numFmtId="0" fontId="88" fillId="0" borderId="0"/>
    <xf numFmtId="0" fontId="9" fillId="0" borderId="0"/>
    <xf numFmtId="0" fontId="45" fillId="0" borderId="0"/>
    <xf numFmtId="0" fontId="9" fillId="0" borderId="0"/>
    <xf numFmtId="0" fontId="88" fillId="0" borderId="0"/>
    <xf numFmtId="0" fontId="9" fillId="0" borderId="0"/>
    <xf numFmtId="0" fontId="45" fillId="0" borderId="0"/>
    <xf numFmtId="0" fontId="9" fillId="0" borderId="0"/>
    <xf numFmtId="0" fontId="88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5" fillId="0" borderId="0"/>
    <xf numFmtId="0" fontId="9" fillId="0" borderId="0"/>
    <xf numFmtId="0" fontId="9" fillId="0" borderId="0"/>
    <xf numFmtId="0" fontId="55" fillId="0" borderId="0"/>
    <xf numFmtId="0" fontId="9" fillId="0" borderId="0"/>
    <xf numFmtId="0" fontId="9" fillId="0" borderId="0"/>
    <xf numFmtId="0" fontId="55" fillId="0" borderId="0"/>
    <xf numFmtId="0" fontId="9" fillId="0" borderId="0"/>
    <xf numFmtId="0" fontId="9" fillId="0" borderId="0"/>
    <xf numFmtId="0" fontId="5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5" fillId="0" borderId="0"/>
    <xf numFmtId="0" fontId="15" fillId="0" borderId="0"/>
    <xf numFmtId="0" fontId="45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53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53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177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4" fontId="45" fillId="0" borderId="0"/>
    <xf numFmtId="4" fontId="45" fillId="0" borderId="0"/>
    <xf numFmtId="4" fontId="45" fillId="0" borderId="0"/>
    <xf numFmtId="4" fontId="45" fillId="0" borderId="0"/>
    <xf numFmtId="4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76" fillId="0" borderId="0"/>
    <xf numFmtId="0" fontId="45" fillId="0" borderId="0"/>
    <xf numFmtId="0" fontId="176" fillId="0" borderId="0"/>
    <xf numFmtId="0" fontId="45" fillId="0" borderId="0"/>
    <xf numFmtId="0" fontId="176" fillId="0" borderId="0"/>
    <xf numFmtId="0" fontId="45" fillId="0" borderId="0"/>
    <xf numFmtId="0" fontId="17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178" fillId="0" borderId="0"/>
    <xf numFmtId="0" fontId="9" fillId="0" borderId="0"/>
    <xf numFmtId="0" fontId="9" fillId="0" borderId="0"/>
    <xf numFmtId="4" fontId="178" fillId="0" borderId="0"/>
    <xf numFmtId="0" fontId="9" fillId="0" borderId="0"/>
    <xf numFmtId="0" fontId="9" fillId="0" borderId="0"/>
    <xf numFmtId="4" fontId="178" fillId="0" borderId="0"/>
    <xf numFmtId="0" fontId="9" fillId="0" borderId="0"/>
    <xf numFmtId="0" fontId="9" fillId="0" borderId="0"/>
    <xf numFmtId="4" fontId="1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176" fillId="0" borderId="0"/>
    <xf numFmtId="0" fontId="9" fillId="0" borderId="0"/>
    <xf numFmtId="0" fontId="9" fillId="0" borderId="0"/>
    <xf numFmtId="0" fontId="176" fillId="0" borderId="0"/>
    <xf numFmtId="0" fontId="9" fillId="0" borderId="0"/>
    <xf numFmtId="0" fontId="176" fillId="0" borderId="0"/>
    <xf numFmtId="0" fontId="9" fillId="0" borderId="0"/>
    <xf numFmtId="0" fontId="176" fillId="0" borderId="0"/>
    <xf numFmtId="0" fontId="176" fillId="0" borderId="0"/>
    <xf numFmtId="0" fontId="176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4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76" fillId="0" borderId="0"/>
    <xf numFmtId="0" fontId="45" fillId="0" borderId="0"/>
    <xf numFmtId="0" fontId="176" fillId="0" borderId="0"/>
    <xf numFmtId="0" fontId="45" fillId="0" borderId="0"/>
    <xf numFmtId="0" fontId="176" fillId="0" borderId="0"/>
    <xf numFmtId="0" fontId="45" fillId="0" borderId="0"/>
    <xf numFmtId="0" fontId="176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176" fillId="0" borderId="0"/>
    <xf numFmtId="0" fontId="9" fillId="0" borderId="0"/>
    <xf numFmtId="0" fontId="9" fillId="0" borderId="0"/>
    <xf numFmtId="0" fontId="176" fillId="0" borderId="0"/>
    <xf numFmtId="0" fontId="9" fillId="0" borderId="0"/>
    <xf numFmtId="0" fontId="176" fillId="0" borderId="0"/>
    <xf numFmtId="0" fontId="9" fillId="0" borderId="0"/>
    <xf numFmtId="0" fontId="176" fillId="0" borderId="0"/>
    <xf numFmtId="0" fontId="176" fillId="0" borderId="0"/>
    <xf numFmtId="0" fontId="176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4" fontId="45" fillId="0" borderId="0"/>
    <xf numFmtId="0" fontId="45" fillId="0" borderId="0"/>
    <xf numFmtId="4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215" fontId="125" fillId="0" borderId="0"/>
    <xf numFmtId="0" fontId="9" fillId="0" borderId="0"/>
    <xf numFmtId="0" fontId="9" fillId="0" borderId="0"/>
    <xf numFmtId="215" fontId="125" fillId="0" borderId="0"/>
    <xf numFmtId="0" fontId="9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45" fillId="0" borderId="0"/>
    <xf numFmtId="215" fontId="12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8" fillId="0" borderId="0" applyNumberFormat="0" applyFont="0" applyFill="0" applyBorder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9" fillId="0" borderId="0"/>
    <xf numFmtId="0" fontId="9" fillId="0" borderId="0"/>
    <xf numFmtId="0" fontId="9" fillId="0" borderId="0"/>
    <xf numFmtId="0" fontId="17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215" fontId="12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85" fillId="0" borderId="0"/>
    <xf numFmtId="0" fontId="53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44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4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4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4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4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 applyNumberFormat="0" applyFont="0" applyFill="0" applyBorder="0" applyProtection="0">
      <alignment vertical="center"/>
    </xf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4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7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30" fillId="0" borderId="0"/>
    <xf numFmtId="0" fontId="30" fillId="0" borderId="0"/>
    <xf numFmtId="0" fontId="5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0"/>
    <xf numFmtId="0" fontId="45" fillId="0" borderId="0"/>
    <xf numFmtId="0" fontId="45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53" fillId="0" borderId="0"/>
    <xf numFmtId="0" fontId="45" fillId="0" borderId="0"/>
    <xf numFmtId="0" fontId="45" fillId="0" borderId="0"/>
    <xf numFmtId="0" fontId="78" fillId="0" borderId="0"/>
    <xf numFmtId="0" fontId="45" fillId="0" borderId="0"/>
    <xf numFmtId="0" fontId="53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45" fillId="0" borderId="0"/>
    <xf numFmtId="0" fontId="78" fillId="0" borderId="0"/>
    <xf numFmtId="0" fontId="45" fillId="0" borderId="0"/>
    <xf numFmtId="0" fontId="45" fillId="0" borderId="0"/>
    <xf numFmtId="0" fontId="53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53" fillId="0" borderId="0"/>
    <xf numFmtId="0" fontId="9" fillId="0" borderId="0"/>
    <xf numFmtId="0" fontId="9" fillId="0" borderId="0"/>
    <xf numFmtId="0" fontId="53" fillId="0" borderId="0"/>
    <xf numFmtId="0" fontId="45" fillId="0" borderId="0"/>
    <xf numFmtId="0" fontId="45" fillId="0" borderId="0"/>
    <xf numFmtId="0" fontId="53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176" fontId="58" fillId="0" borderId="0" applyFill="0" applyBorder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58" fillId="0" borderId="0" applyFill="0" applyBorder="0" applyProtection="0">
      <alignment horizontal="right" vertical="center"/>
    </xf>
    <xf numFmtId="0" fontId="9" fillId="0" borderId="0"/>
    <xf numFmtId="0" fontId="9" fillId="0" borderId="0"/>
    <xf numFmtId="0" fontId="45" fillId="0" borderId="0"/>
    <xf numFmtId="4" fontId="58" fillId="0" borderId="1" applyFill="0" applyBorder="0" applyProtection="0">
      <alignment horizontal="right" vertical="center"/>
    </xf>
    <xf numFmtId="4" fontId="58" fillId="0" borderId="0" applyFill="0" applyBorder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4" fontId="58" fillId="0" borderId="1" applyFill="0" applyBorder="0" applyProtection="0">
      <alignment horizontal="right" vertical="center"/>
    </xf>
    <xf numFmtId="0" fontId="9" fillId="0" borderId="0"/>
    <xf numFmtId="4" fontId="58" fillId="0" borderId="1" applyFill="0" applyBorder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4" fontId="58" fillId="0" borderId="1" applyFill="0" applyBorder="0" applyProtection="0">
      <alignment horizontal="right" vertical="center"/>
    </xf>
    <xf numFmtId="0" fontId="9" fillId="0" borderId="0"/>
    <xf numFmtId="0" fontId="9" fillId="0" borderId="0"/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4" fontId="58" fillId="0" borderId="1" applyFill="0" applyBorder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49" fontId="57" fillId="0" borderId="1" applyNumberFormat="0" applyFill="0" applyBorder="0" applyProtection="0">
      <alignment horizontal="lef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0" applyNumberFormat="0" applyFill="0" applyBorder="0" applyProtection="0">
      <alignment horizontal="left" vertical="center"/>
    </xf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0" fontId="9" fillId="0" borderId="0"/>
    <xf numFmtId="49" fontId="57" fillId="0" borderId="1" applyNumberFormat="0" applyFill="0" applyBorder="0" applyProtection="0">
      <alignment horizontal="left" vertical="center"/>
    </xf>
    <xf numFmtId="0" fontId="9" fillId="0" borderId="0"/>
    <xf numFmtId="0" fontId="9" fillId="0" borderId="0"/>
    <xf numFmtId="0" fontId="9" fillId="0" borderId="0"/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49" fontId="57" fillId="0" borderId="1" applyNumberFormat="0" applyFill="0" applyBorder="0" applyProtection="0">
      <alignment horizontal="left" vertical="center"/>
    </xf>
    <xf numFmtId="0" fontId="9" fillId="0" borderId="0"/>
    <xf numFmtId="49" fontId="57" fillId="0" borderId="1" applyNumberFormat="0" applyFill="0" applyBorder="0" applyProtection="0">
      <alignment horizontal="left" vertical="center"/>
    </xf>
    <xf numFmtId="0" fontId="9" fillId="0" borderId="0"/>
    <xf numFmtId="0" fontId="9" fillId="0" borderId="0"/>
    <xf numFmtId="0" fontId="57" fillId="0" borderId="0" applyNumberFormat="0" applyFill="0" applyBorder="0" applyProtection="0">
      <alignment horizontal="left" vertical="center"/>
    </xf>
    <xf numFmtId="0" fontId="45" fillId="0" borderId="0"/>
    <xf numFmtId="0" fontId="9" fillId="0" borderId="0"/>
    <xf numFmtId="0" fontId="9" fillId="0" borderId="0"/>
    <xf numFmtId="0" fontId="9" fillId="0" borderId="0"/>
    <xf numFmtId="0" fontId="58" fillId="0" borderId="1" applyNumberFormat="0" applyFill="0" applyAlignment="0" applyProtection="0"/>
    <xf numFmtId="0" fontId="9" fillId="0" borderId="0"/>
    <xf numFmtId="0" fontId="58" fillId="0" borderId="1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58" fillId="0" borderId="1" applyNumberFormat="0" applyFill="0" applyAlignment="0" applyProtection="0"/>
    <xf numFmtId="0" fontId="9" fillId="0" borderId="0"/>
    <xf numFmtId="0" fontId="9" fillId="0" borderId="0"/>
    <xf numFmtId="0" fontId="58" fillId="0" borderId="1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58" fillId="0" borderId="1" applyNumberFormat="0" applyFill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55" fillId="44" borderId="0" applyNumberFormat="0" applyFont="0" applyBorder="0" applyAlignment="0" applyProtection="0"/>
    <xf numFmtId="0" fontId="45" fillId="0" borderId="0"/>
    <xf numFmtId="0" fontId="45" fillId="0" borderId="0"/>
    <xf numFmtId="0" fontId="45" fillId="68" borderId="0" applyNumberFormat="0" applyFont="0" applyBorder="0" applyAlignment="0" applyProtection="0"/>
    <xf numFmtId="0" fontId="45" fillId="68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88" fillId="44" borderId="0" applyNumberFormat="0" applyFont="0" applyBorder="0" applyAlignment="0" applyProtection="0"/>
    <xf numFmtId="4" fontId="45" fillId="68" borderId="0" applyNumberFormat="0" applyFont="0" applyBorder="0" applyAlignment="0" applyProtection="0"/>
    <xf numFmtId="0" fontId="45" fillId="0" borderId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68" borderId="0" applyNumberFormat="0" applyFont="0" applyBorder="0" applyAlignment="0" applyProtection="0"/>
    <xf numFmtId="4" fontId="45" fillId="68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68" borderId="0" applyNumberFormat="0" applyFont="0" applyBorder="0" applyAlignment="0" applyProtection="0"/>
    <xf numFmtId="0" fontId="9" fillId="0" borderId="0"/>
    <xf numFmtId="0" fontId="9" fillId="0" borderId="0"/>
    <xf numFmtId="0" fontId="45" fillId="68" borderId="0" applyNumberFormat="0" applyFont="0" applyBorder="0" applyAlignment="0" applyProtection="0"/>
    <xf numFmtId="4" fontId="45" fillId="68" borderId="0" applyNumberFormat="0" applyFont="0" applyBorder="0" applyAlignment="0" applyProtection="0"/>
    <xf numFmtId="0" fontId="45" fillId="68" borderId="0" applyNumberFormat="0" applyFont="0" applyBorder="0" applyAlignment="0" applyProtection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68" borderId="0" applyNumberFormat="0" applyFont="0" applyBorder="0" applyAlignment="0" applyProtection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8" fillId="44" borderId="0" applyNumberFormat="0" applyFont="0" applyBorder="0" applyAlignment="0" applyProtection="0"/>
    <xf numFmtId="0" fontId="45" fillId="68" borderId="0" applyNumberFormat="0" applyFont="0" applyBorder="0" applyAlignment="0" applyProtection="0"/>
    <xf numFmtId="0" fontId="45" fillId="0" borderId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45" fillId="0" borderId="0"/>
    <xf numFmtId="0" fontId="45" fillId="0" borderId="0"/>
    <xf numFmtId="0" fontId="55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45" fillId="68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8" fillId="44" borderId="0" applyNumberFormat="0" applyFont="0" applyBorder="0" applyAlignment="0" applyProtection="0"/>
    <xf numFmtId="0" fontId="45" fillId="0" borderId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88" fillId="44" borderId="0" applyNumberFormat="0" applyFont="0" applyBorder="0" applyAlignment="0" applyProtection="0"/>
    <xf numFmtId="0" fontId="88" fillId="44" borderId="0" applyNumberFormat="0" applyFont="0" applyBorder="0" applyAlignment="0" applyProtection="0"/>
    <xf numFmtId="0" fontId="45" fillId="0" borderId="0"/>
    <xf numFmtId="0" fontId="4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 applyNumberForma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17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0" fillId="55" borderId="26" applyNumberFormat="0" applyFont="0" applyAlignment="0" applyProtection="0"/>
    <xf numFmtId="0" fontId="30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55" borderId="26" applyNumberFormat="0" applyFont="0" applyAlignment="0" applyProtection="0"/>
    <xf numFmtId="0" fontId="53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3" fillId="55" borderId="26" applyNumberFormat="0" applyFont="0" applyAlignment="0" applyProtection="0"/>
    <xf numFmtId="0" fontId="9" fillId="0" borderId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" fillId="0" borderId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" fillId="0" borderId="0"/>
    <xf numFmtId="0" fontId="9" fillId="0" borderId="0"/>
    <xf numFmtId="0" fontId="45" fillId="0" borderId="0"/>
    <xf numFmtId="0" fontId="96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93" fillId="55" borderId="26" applyNumberFormat="0" applyFont="0" applyAlignment="0" applyProtection="0"/>
    <xf numFmtId="0" fontId="53" fillId="55" borderId="26" applyNumberFormat="0" applyFont="0" applyAlignment="0" applyProtection="0"/>
    <xf numFmtId="0" fontId="45" fillId="0" borderId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6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55" borderId="26" applyNumberFormat="0" applyFont="0" applyAlignment="0" applyProtection="0"/>
    <xf numFmtId="0" fontId="9" fillId="0" borderId="0"/>
    <xf numFmtId="0" fontId="9" fillId="0" borderId="0"/>
    <xf numFmtId="0" fontId="180" fillId="78" borderId="27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9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23" fontId="18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23" fontId="181" fillId="0" borderId="0" applyFont="0" applyFill="0" applyBorder="0" applyAlignment="0" applyProtection="0"/>
    <xf numFmtId="0" fontId="182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104" fillId="78" borderId="32" applyNumberFormat="0" applyAlignment="0" applyProtection="0"/>
    <xf numFmtId="0" fontId="9" fillId="0" borderId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9" fillId="0" borderId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9" fillId="0" borderId="0"/>
    <xf numFmtId="0" fontId="9" fillId="0" borderId="0"/>
    <xf numFmtId="0" fontId="45" fillId="0" borderId="0"/>
    <xf numFmtId="0" fontId="45" fillId="0" borderId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104" fillId="78" borderId="32" applyNumberFormat="0" applyAlignment="0" applyProtection="0"/>
    <xf numFmtId="0" fontId="70" fillId="78" borderId="32" applyNumberFormat="0" applyAlignment="0" applyProtection="0"/>
    <xf numFmtId="3" fontId="115" fillId="45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58" fillId="69" borderId="1" applyNumberFormat="0" applyFont="0" applyBorder="0" applyAlignment="0" applyProtection="0">
      <alignment horizontal="right" vertical="center"/>
    </xf>
    <xf numFmtId="0" fontId="9" fillId="0" borderId="0"/>
    <xf numFmtId="177" fontId="58" fillId="69" borderId="1" applyNumberFormat="0" applyFont="0" applyBorder="0" applyAlignment="0" applyProtection="0">
      <alignment horizontal="right" vertical="center"/>
    </xf>
    <xf numFmtId="0" fontId="9" fillId="0" borderId="0"/>
    <xf numFmtId="0" fontId="9" fillId="0" borderId="0"/>
    <xf numFmtId="0" fontId="45" fillId="0" borderId="0"/>
    <xf numFmtId="177" fontId="58" fillId="69" borderId="1" applyNumberFormat="0" applyFont="0" applyBorder="0" applyAlignment="0" applyProtection="0">
      <alignment horizontal="right" vertical="center"/>
    </xf>
    <xf numFmtId="0" fontId="9" fillId="0" borderId="0"/>
    <xf numFmtId="0" fontId="9" fillId="0" borderId="0"/>
    <xf numFmtId="177" fontId="58" fillId="69" borderId="1" applyNumberFormat="0" applyFont="0" applyBorder="0" applyAlignment="0" applyProtection="0">
      <alignment horizontal="right" vertical="center"/>
    </xf>
    <xf numFmtId="0" fontId="9" fillId="0" borderId="0"/>
    <xf numFmtId="0" fontId="9" fillId="0" borderId="0"/>
    <xf numFmtId="0" fontId="45" fillId="0" borderId="0"/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177" fontId="58" fillId="69" borderId="1" applyNumberFormat="0" applyFont="0" applyBorder="0" applyAlignment="0" applyProtection="0">
      <alignment horizontal="right" vertical="center"/>
    </xf>
    <xf numFmtId="9" fontId="17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88" fillId="0" borderId="0" applyFont="0" applyFill="0" applyBorder="0" applyAlignment="0" applyProtection="0"/>
    <xf numFmtId="0" fontId="9" fillId="0" borderId="0"/>
    <xf numFmtId="0" fontId="9" fillId="0" borderId="0"/>
    <xf numFmtId="9" fontId="5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30" fillId="0" borderId="0" applyFont="0" applyFill="0" applyBorder="0" applyAlignment="0" applyProtection="0"/>
    <xf numFmtId="224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53" fillId="0" borderId="0" applyFont="0" applyFill="0" applyBorder="0" applyAlignment="0" applyProtection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45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5" fillId="0" borderId="0"/>
    <xf numFmtId="9" fontId="53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0" fontId="78" fillId="0" borderId="0" applyFill="0" applyBorder="0" applyAlignment="0" applyProtection="0"/>
    <xf numFmtId="10" fontId="78" fillId="0" borderId="0" applyFill="0" applyBorder="0" applyAlignment="0" applyProtection="0"/>
    <xf numFmtId="0" fontId="45" fillId="0" borderId="0"/>
    <xf numFmtId="9" fontId="5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10" fontId="78" fillId="0" borderId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10" fontId="78" fillId="0" borderId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30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8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9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1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45" fillId="0" borderId="0"/>
    <xf numFmtId="9" fontId="4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10" fontId="78" fillId="0" borderId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0" fontId="45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9" fontId="5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53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0" fontId="78" fillId="0" borderId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0" fontId="45" fillId="0" borderId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3" fillId="0" borderId="0" applyFont="0" applyFill="0" applyBorder="0" applyAlignment="0" applyProtection="0"/>
    <xf numFmtId="10" fontId="78" fillId="0" borderId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5" fillId="0" borderId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5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4" fillId="0" borderId="0"/>
    <xf numFmtId="9" fontId="96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22" fontId="45" fillId="0" borderId="0" applyFont="0" applyFill="0" applyBorder="0" applyAlignment="0" applyProtection="0"/>
    <xf numFmtId="225" fontId="45" fillId="0" borderId="0" applyFont="0" applyFill="0" applyBorder="0" applyAlignment="0" applyProtection="0"/>
    <xf numFmtId="0" fontId="183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1" fillId="0" borderId="0" applyNumberFormat="0" applyFill="0" applyBorder="0" applyAlignment="0" applyProtection="0"/>
    <xf numFmtId="0" fontId="70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52" fillId="45" borderId="47" applyNumberForma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52" fillId="45" borderId="47" applyNumberFormat="0" applyProtection="0">
      <alignment vertical="center"/>
    </xf>
    <xf numFmtId="4" fontId="184" fillId="45" borderId="47" applyNumberForma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4" fillId="45" borderId="47" applyNumberFormat="0" applyProtection="0">
      <alignment vertical="center"/>
    </xf>
    <xf numFmtId="4" fontId="129" fillId="45" borderId="47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45" borderId="47" applyNumberFormat="0" applyProtection="0">
      <alignment horizontal="left" vertical="center" indent="1"/>
    </xf>
    <xf numFmtId="0" fontId="50" fillId="45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50" fillId="45" borderId="47" applyNumberFormat="0" applyProtection="0">
      <alignment horizontal="left" vertical="top" indent="1"/>
    </xf>
    <xf numFmtId="4" fontId="129" fillId="96" borderId="0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96" borderId="0" applyNumberFormat="0" applyProtection="0">
      <alignment horizontal="left" vertical="center" indent="1"/>
    </xf>
    <xf numFmtId="4" fontId="129" fillId="47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47" borderId="47" applyNumberFormat="0" applyProtection="0">
      <alignment horizontal="right" vertical="center"/>
    </xf>
    <xf numFmtId="4" fontId="129" fillId="72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72" borderId="47" applyNumberFormat="0" applyProtection="0">
      <alignment horizontal="right" vertical="center"/>
    </xf>
    <xf numFmtId="4" fontId="129" fillId="97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97" borderId="47" applyNumberFormat="0" applyProtection="0">
      <alignment horizontal="right" vertical="center"/>
    </xf>
    <xf numFmtId="4" fontId="129" fillId="48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48" borderId="47" applyNumberFormat="0" applyProtection="0">
      <alignment horizontal="right" vertical="center"/>
    </xf>
    <xf numFmtId="4" fontId="129" fillId="98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98" borderId="47" applyNumberFormat="0" applyProtection="0">
      <alignment horizontal="right" vertical="center"/>
    </xf>
    <xf numFmtId="4" fontId="129" fillId="64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64" borderId="47" applyNumberFormat="0" applyProtection="0">
      <alignment horizontal="right" vertical="center"/>
    </xf>
    <xf numFmtId="4" fontId="129" fillId="99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99" borderId="47" applyNumberFormat="0" applyProtection="0">
      <alignment horizontal="right" vertical="center"/>
    </xf>
    <xf numFmtId="4" fontId="129" fillId="100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100" borderId="47" applyNumberFormat="0" applyProtection="0">
      <alignment horizontal="right" vertical="center"/>
    </xf>
    <xf numFmtId="4" fontId="129" fillId="101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101" borderId="47" applyNumberFormat="0" applyProtection="0">
      <alignment horizontal="right" vertical="center"/>
    </xf>
    <xf numFmtId="4" fontId="84" fillId="102" borderId="48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84" fillId="102" borderId="48" applyNumberFormat="0" applyProtection="0">
      <alignment horizontal="left" vertical="center" indent="1"/>
    </xf>
    <xf numFmtId="4" fontId="84" fillId="46" borderId="0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84" fillId="46" borderId="0" applyNumberFormat="0" applyProtection="0">
      <alignment horizontal="left" vertical="center" indent="1"/>
    </xf>
    <xf numFmtId="4" fontId="84" fillId="96" borderId="0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84" fillId="96" borderId="0" applyNumberFormat="0" applyProtection="0">
      <alignment horizontal="left" vertical="center" indent="1"/>
    </xf>
    <xf numFmtId="4" fontId="129" fillId="46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46" borderId="47" applyNumberFormat="0" applyProtection="0">
      <alignment horizontal="right" vertical="center"/>
    </xf>
    <xf numFmtId="4" fontId="185" fillId="46" borderId="0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5" fillId="46" borderId="0" applyNumberFormat="0" applyProtection="0">
      <alignment horizontal="left" vertical="center" indent="1"/>
    </xf>
    <xf numFmtId="4" fontId="185" fillId="96" borderId="0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5" fillId="96" borderId="0" applyNumberFormat="0" applyProtection="0">
      <alignment horizontal="left" vertical="center" indent="1"/>
    </xf>
    <xf numFmtId="0" fontId="45" fillId="96" borderId="47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96" borderId="47" applyNumberFormat="0" applyProtection="0">
      <alignment horizontal="left" vertical="center" indent="1"/>
    </xf>
    <xf numFmtId="0" fontId="45" fillId="96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96" borderId="47" applyNumberFormat="0" applyProtection="0">
      <alignment horizontal="left" vertical="top" indent="1"/>
    </xf>
    <xf numFmtId="0" fontId="45" fillId="103" borderId="47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103" borderId="47" applyNumberFormat="0" applyProtection="0">
      <alignment horizontal="left" vertical="center" indent="1"/>
    </xf>
    <xf numFmtId="0" fontId="45" fillId="103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103" borderId="47" applyNumberFormat="0" applyProtection="0">
      <alignment horizontal="left" vertical="top" indent="1"/>
    </xf>
    <xf numFmtId="0" fontId="45" fillId="46" borderId="47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46" borderId="47" applyNumberFormat="0" applyProtection="0">
      <alignment horizontal="left" vertical="center" indent="1"/>
    </xf>
    <xf numFmtId="0" fontId="45" fillId="46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46" borderId="47" applyNumberFormat="0" applyProtection="0">
      <alignment horizontal="left" vertical="top" indent="1"/>
    </xf>
    <xf numFmtId="0" fontId="45" fillId="71" borderId="47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71" borderId="47" applyNumberFormat="0" applyProtection="0">
      <alignment horizontal="left" vertical="center" indent="1"/>
    </xf>
    <xf numFmtId="0" fontId="45" fillId="71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71" borderId="47" applyNumberFormat="0" applyProtection="0">
      <alignment horizontal="left" vertical="top" indent="1"/>
    </xf>
    <xf numFmtId="4" fontId="129" fillId="71" borderId="47" applyNumberForma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71" borderId="47" applyNumberFormat="0" applyProtection="0">
      <alignment vertical="center"/>
    </xf>
    <xf numFmtId="4" fontId="186" fillId="71" borderId="47" applyNumberForma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6" fillId="71" borderId="47" applyNumberFormat="0" applyProtection="0">
      <alignment vertical="center"/>
    </xf>
    <xf numFmtId="4" fontId="84" fillId="46" borderId="49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84" fillId="46" borderId="49" applyNumberFormat="0" applyProtection="0">
      <alignment horizontal="left" vertical="center" indent="1"/>
    </xf>
    <xf numFmtId="0" fontId="49" fillId="104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9" fillId="104" borderId="47" applyNumberFormat="0" applyProtection="0">
      <alignment horizontal="left" vertical="top" indent="1"/>
    </xf>
    <xf numFmtId="4" fontId="129" fillId="71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29" fillId="71" borderId="47" applyNumberFormat="0" applyProtection="0">
      <alignment horizontal="right" vertical="center"/>
    </xf>
    <xf numFmtId="4" fontId="186" fillId="71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6" fillId="71" borderId="47" applyNumberFormat="0" applyProtection="0">
      <alignment horizontal="right" vertical="center"/>
    </xf>
    <xf numFmtId="4" fontId="84" fillId="46" borderId="47" applyNumberFormat="0" applyProtection="0">
      <alignment horizontal="center"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84" fillId="46" borderId="47" applyNumberFormat="0" applyProtection="0">
      <alignment horizontal="center" vertical="center" wrapText="1"/>
    </xf>
    <xf numFmtId="0" fontId="49" fillId="103" borderId="47" applyNumberFormat="0" applyProtection="0">
      <alignment horizontal="left" vertical="top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9" fillId="103" borderId="47" applyNumberFormat="0" applyProtection="0">
      <alignment horizontal="left" vertical="top" indent="1"/>
    </xf>
    <xf numFmtId="4" fontId="187" fillId="103" borderId="49" applyNumberFormat="0" applyProtection="0">
      <alignment horizontal="left" vertical="center" inden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7" fillId="103" borderId="49" applyNumberFormat="0" applyProtection="0">
      <alignment horizontal="left" vertical="center" indent="1"/>
    </xf>
    <xf numFmtId="4" fontId="188" fillId="71" borderId="47" applyNumberFormat="0" applyProtection="0">
      <alignment horizontal="righ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4" fontId="188" fillId="71" borderId="47" applyNumberFormat="0" applyProtection="0">
      <alignment horizontal="right" vertical="center"/>
    </xf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69" fillId="76" borderId="0" applyNumberFormat="0" applyBorder="0" applyAlignment="0" applyProtection="0"/>
    <xf numFmtId="0" fontId="69" fillId="76" borderId="0" applyNumberFormat="0" applyBorder="0" applyAlignment="0" applyProtection="0"/>
    <xf numFmtId="0" fontId="45" fillId="0" borderId="0"/>
    <xf numFmtId="0" fontId="69" fillId="7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76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76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7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76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76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45" fillId="0" borderId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7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45" fillId="0" borderId="0"/>
    <xf numFmtId="0" fontId="69" fillId="7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9" fillId="76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37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7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76" borderId="0" applyNumberFormat="0" applyBorder="0" applyAlignment="0" applyProtection="0"/>
    <xf numFmtId="0" fontId="9" fillId="0" borderId="0"/>
    <xf numFmtId="0" fontId="45" fillId="0" borderId="0"/>
    <xf numFmtId="0" fontId="37" fillId="1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7" fillId="14" borderId="0" applyNumberFormat="0" applyBorder="0" applyAlignment="0" applyProtection="0"/>
    <xf numFmtId="0" fontId="69" fillId="54" borderId="0" applyNumberFormat="0" applyBorder="0" applyAlignment="0" applyProtection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9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69" fillId="54" borderId="0" applyNumberFormat="0" applyBorder="0" applyAlignment="0" applyProtection="0"/>
    <xf numFmtId="0" fontId="189" fillId="0" borderId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89" fillId="0" borderId="0">
      <alignment horizontal="right"/>
    </xf>
    <xf numFmtId="0" fontId="67" fillId="56" borderId="0" applyNumberFormat="0" applyBorder="0" applyAlignment="0" applyProtection="0"/>
    <xf numFmtId="0" fontId="67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7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7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7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7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0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1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58" fillId="68" borderId="1"/>
    <xf numFmtId="0" fontId="9" fillId="0" borderId="0"/>
    <xf numFmtId="0" fontId="9" fillId="0" borderId="0"/>
    <xf numFmtId="0" fontId="9" fillId="0" borderId="0"/>
    <xf numFmtId="4" fontId="58" fillId="68" borderId="1"/>
    <xf numFmtId="0" fontId="9" fillId="0" borderId="0"/>
    <xf numFmtId="4" fontId="58" fillId="68" borderId="1"/>
    <xf numFmtId="0" fontId="9" fillId="0" borderId="0"/>
    <xf numFmtId="0" fontId="9" fillId="0" borderId="0"/>
    <xf numFmtId="0" fontId="9" fillId="0" borderId="0"/>
    <xf numFmtId="0" fontId="9" fillId="0" borderId="0"/>
    <xf numFmtId="4" fontId="58" fillId="68" borderId="1"/>
    <xf numFmtId="0" fontId="9" fillId="0" borderId="0"/>
    <xf numFmtId="0" fontId="9" fillId="0" borderId="0"/>
    <xf numFmtId="0" fontId="45" fillId="0" borderId="0"/>
    <xf numFmtId="0" fontId="58" fillId="68" borderId="1"/>
    <xf numFmtId="4" fontId="58" fillId="68" borderId="1"/>
    <xf numFmtId="4" fontId="58" fillId="68" borderId="1"/>
    <xf numFmtId="4" fontId="58" fillId="68" borderId="1"/>
    <xf numFmtId="4" fontId="58" fillId="68" borderId="1"/>
    <xf numFmtId="4" fontId="58" fillId="68" borderId="1"/>
    <xf numFmtId="4" fontId="58" fillId="68" borderId="1"/>
    <xf numFmtId="4" fontId="58" fillId="68" borderId="1"/>
    <xf numFmtId="4" fontId="58" fillId="68" borderId="1"/>
    <xf numFmtId="0" fontId="9" fillId="0" borderId="0"/>
    <xf numFmtId="0" fontId="9" fillId="0" borderId="0"/>
    <xf numFmtId="0" fontId="9" fillId="0" borderId="0"/>
    <xf numFmtId="0" fontId="58" fillId="68" borderId="1"/>
    <xf numFmtId="0" fontId="9" fillId="0" borderId="0"/>
    <xf numFmtId="0" fontId="58" fillId="68" borderId="1"/>
    <xf numFmtId="0" fontId="9" fillId="0" borderId="0"/>
    <xf numFmtId="0" fontId="9" fillId="0" borderId="0"/>
    <xf numFmtId="0" fontId="9" fillId="0" borderId="0"/>
    <xf numFmtId="0" fontId="9" fillId="0" borderId="0"/>
    <xf numFmtId="0" fontId="58" fillId="68" borderId="1"/>
    <xf numFmtId="0" fontId="9" fillId="0" borderId="0"/>
    <xf numFmtId="0" fontId="9" fillId="0" borderId="0"/>
    <xf numFmtId="0" fontId="45" fillId="0" borderId="0"/>
    <xf numFmtId="0" fontId="58" fillId="68" borderId="1"/>
    <xf numFmtId="0" fontId="58" fillId="68" borderId="1"/>
    <xf numFmtId="0" fontId="58" fillId="68" borderId="1"/>
    <xf numFmtId="0" fontId="58" fillId="68" borderId="1"/>
    <xf numFmtId="0" fontId="58" fillId="68" borderId="1"/>
    <xf numFmtId="0" fontId="58" fillId="68" borderId="1"/>
    <xf numFmtId="0" fontId="58" fillId="68" borderId="1"/>
    <xf numFmtId="0" fontId="58" fillId="68" borderId="1"/>
    <xf numFmtId="0" fontId="58" fillId="68" borderId="1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70" fillId="78" borderId="32" applyNumberFormat="0" applyAlignment="0" applyProtection="0"/>
    <xf numFmtId="0" fontId="70" fillId="78" borderId="32" applyNumberFormat="0" applyAlignment="0" applyProtection="0"/>
    <xf numFmtId="0" fontId="45" fillId="0" borderId="0"/>
    <xf numFmtId="0" fontId="70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78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78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78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78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40" fillId="65" borderId="20" applyNumberFormat="0" applyAlignment="0" applyProtection="0"/>
    <xf numFmtId="0" fontId="40" fillId="65" borderId="20" applyNumberFormat="0" applyAlignment="0" applyProtection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40" fillId="65" borderId="20" applyNumberFormat="0" applyAlignment="0" applyProtection="0"/>
    <xf numFmtId="0" fontId="40" fillId="65" borderId="20" applyNumberFormat="0" applyAlignment="0" applyProtection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40" fillId="65" borderId="20" applyNumberFormat="0" applyAlignment="0" applyProtection="0"/>
    <xf numFmtId="0" fontId="40" fillId="65" borderId="20" applyNumberFormat="0" applyAlignment="0" applyProtection="0"/>
    <xf numFmtId="0" fontId="45" fillId="0" borderId="0"/>
    <xf numFmtId="0" fontId="70" fillId="65" borderId="32" applyNumberFormat="0" applyAlignment="0" applyProtection="0"/>
    <xf numFmtId="0" fontId="45" fillId="0" borderId="0"/>
    <xf numFmtId="0" fontId="40" fillId="18" borderId="20" applyNumberFormat="0" applyAlignment="0" applyProtection="0"/>
    <xf numFmtId="0" fontId="40" fillId="18" borderId="20" applyNumberFormat="0" applyAlignment="0" applyProtection="0"/>
    <xf numFmtId="0" fontId="45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45" fillId="0" borderId="0"/>
    <xf numFmtId="0" fontId="70" fillId="78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78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70" fillId="78" borderId="32" applyNumberFormat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40" fillId="18" borderId="20" applyNumberFormat="0" applyAlignment="0" applyProtection="0"/>
    <xf numFmtId="0" fontId="45" fillId="0" borderId="0"/>
    <xf numFmtId="0" fontId="70" fillId="78" borderId="32" applyNumberFormat="0" applyAlignment="0" applyProtection="0"/>
    <xf numFmtId="0" fontId="45" fillId="0" borderId="0"/>
    <xf numFmtId="0" fontId="45" fillId="0" borderId="0"/>
    <xf numFmtId="0" fontId="70" fillId="65" borderId="32" applyNumberFormat="0" applyAlignment="0" applyProtection="0"/>
    <xf numFmtId="0" fontId="40" fillId="18" borderId="20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0" fillId="18" borderId="20" applyNumberFormat="0" applyAlignment="0" applyProtection="0"/>
    <xf numFmtId="0" fontId="70" fillId="65" borderId="32" applyNumberFormat="0" applyAlignment="0" applyProtection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0" fillId="65" borderId="3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0" fillId="65" borderId="32" applyNumberFormat="0" applyAlignment="0" applyProtection="0"/>
    <xf numFmtId="0" fontId="98" fillId="0" borderId="0"/>
    <xf numFmtId="226" fontId="19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45" fillId="0" borderId="0"/>
    <xf numFmtId="0" fontId="30" fillId="0" borderId="0"/>
    <xf numFmtId="4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 applyNumberFormat="0" applyFont="0" applyFill="0" applyBorder="0" applyAlignment="0" applyProtection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3" fillId="0" borderId="0"/>
    <xf numFmtId="0" fontId="194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5" fillId="78" borderId="27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6" fillId="10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96" fillId="10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7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43" fillId="0" borderId="0" applyNumberFormat="0" applyFill="0" applyBorder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7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200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0" fillId="0" borderId="0" applyNumberFormat="0" applyFill="0" applyBorder="0" applyAlignment="0" applyProtection="0"/>
    <xf numFmtId="0" fontId="9" fillId="0" borderId="0"/>
    <xf numFmtId="0" fontId="9" fillId="0" borderId="0"/>
    <xf numFmtId="0" fontId="45" fillId="0" borderId="0"/>
    <xf numFmtId="0" fontId="83" fillId="67" borderId="1">
      <alignment horizontal="center" vertical="center" wrapText="1"/>
    </xf>
    <xf numFmtId="0" fontId="45" fillId="0" borderId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45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99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99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99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99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5" fillId="0" borderId="0"/>
    <xf numFmtId="0" fontId="201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45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45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20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20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2" fillId="0" borderId="0" applyNumberFormat="0" applyFill="0" applyBorder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111" fillId="0" borderId="39" applyNumberFormat="0" applyFill="0" applyAlignment="0" applyProtection="0"/>
    <xf numFmtId="0" fontId="111" fillId="0" borderId="39" applyNumberFormat="0" applyFill="0" applyAlignment="0" applyProtection="0"/>
    <xf numFmtId="0" fontId="45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1" fillId="0" borderId="39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1" fillId="0" borderId="39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1" fillId="0" borderId="39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1" fillId="0" borderId="39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45" fillId="0" borderId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1" fillId="0" borderId="39" applyNumberFormat="0" applyFill="0" applyAlignment="0" applyProtection="0"/>
    <xf numFmtId="0" fontId="45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45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1" fillId="0" borderId="39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34" fillId="0" borderId="1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4" fillId="0" borderId="16" applyNumberFormat="0" applyFill="0" applyAlignment="0" applyProtection="0"/>
    <xf numFmtId="0" fontId="9" fillId="0" borderId="0"/>
    <xf numFmtId="0" fontId="9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111" fillId="0" borderId="39" applyNumberFormat="0" applyFill="0" applyAlignment="0" applyProtection="0"/>
    <xf numFmtId="0" fontId="45" fillId="0" borderId="0"/>
    <xf numFmtId="0" fontId="73" fillId="0" borderId="50" applyNumberFormat="0" applyFill="0" applyAlignment="0" applyProtection="0"/>
    <xf numFmtId="0" fontId="111" fillId="0" borderId="39" applyNumberFormat="0" applyFill="0" applyAlignment="0" applyProtection="0"/>
    <xf numFmtId="0" fontId="45" fillId="0" borderId="0"/>
    <xf numFmtId="0" fontId="45" fillId="0" borderId="0"/>
    <xf numFmtId="0" fontId="73" fillId="0" borderId="50" applyNumberFormat="0" applyFill="0" applyAlignment="0" applyProtection="0"/>
    <xf numFmtId="0" fontId="34" fillId="0" borderId="16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4" fillId="0" borderId="16" applyNumberFormat="0" applyFill="0" applyAlignment="0" applyProtection="0"/>
    <xf numFmtId="0" fontId="73" fillId="0" borderId="33" applyNumberFormat="0" applyFill="0" applyAlignment="0" applyProtection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33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3" fillId="0" borderId="33" applyNumberFormat="0" applyFill="0" applyAlignment="0" applyProtection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112" fillId="0" borderId="40" applyNumberFormat="0" applyFill="0" applyAlignment="0" applyProtection="0"/>
    <xf numFmtId="0" fontId="112" fillId="0" borderId="40" applyNumberFormat="0" applyFill="0" applyAlignment="0" applyProtection="0"/>
    <xf numFmtId="0" fontId="45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2" fillId="0" borderId="40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2" fillId="0" borderId="40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2" fillId="0" borderId="40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2" fillId="0" borderId="40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45" fillId="0" borderId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45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45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2" fillId="0" borderId="40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35" fillId="0" borderId="17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5" fillId="0" borderId="17" applyNumberFormat="0" applyFill="0" applyAlignment="0" applyProtection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112" fillId="0" borderId="40" applyNumberFormat="0" applyFill="0" applyAlignment="0" applyProtection="0"/>
    <xf numFmtId="0" fontId="45" fillId="0" borderId="0"/>
    <xf numFmtId="0" fontId="74" fillId="0" borderId="40" applyNumberFormat="0" applyFill="0" applyAlignment="0" applyProtection="0"/>
    <xf numFmtId="0" fontId="112" fillId="0" borderId="40" applyNumberFormat="0" applyFill="0" applyAlignment="0" applyProtection="0"/>
    <xf numFmtId="0" fontId="45" fillId="0" borderId="0"/>
    <xf numFmtId="0" fontId="45" fillId="0" borderId="0"/>
    <xf numFmtId="0" fontId="74" fillId="0" borderId="40" applyNumberFormat="0" applyFill="0" applyAlignment="0" applyProtection="0"/>
    <xf numFmtId="0" fontId="35" fillId="0" borderId="17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5" fillId="0" borderId="17" applyNumberFormat="0" applyFill="0" applyAlignment="0" applyProtection="0"/>
    <xf numFmtId="0" fontId="74" fillId="0" borderId="34" applyNumberFormat="0" applyFill="0" applyAlignment="0" applyProtection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4" fillId="0" borderId="3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4" fillId="0" borderId="34" applyNumberFormat="0" applyFill="0" applyAlignment="0" applyProtection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113" fillId="0" borderId="41" applyNumberFormat="0" applyFill="0" applyAlignment="0" applyProtection="0"/>
    <xf numFmtId="0" fontId="113" fillId="0" borderId="41" applyNumberFormat="0" applyFill="0" applyAlignment="0" applyProtection="0"/>
    <xf numFmtId="0" fontId="45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3" fillId="0" borderId="41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3" fillId="0" borderId="41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3" fillId="0" borderId="41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3" fillId="0" borderId="41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45" fillId="0" borderId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45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45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3" fillId="0" borderId="41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36" fillId="0" borderId="18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6" fillId="0" borderId="18" applyNumberFormat="0" applyFill="0" applyAlignment="0" applyProtection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113" fillId="0" borderId="41" applyNumberFormat="0" applyFill="0" applyAlignment="0" applyProtection="0"/>
    <xf numFmtId="0" fontId="45" fillId="0" borderId="0"/>
    <xf numFmtId="0" fontId="75" fillId="0" borderId="51" applyNumberFormat="0" applyFill="0" applyAlignment="0" applyProtection="0"/>
    <xf numFmtId="0" fontId="113" fillId="0" borderId="41" applyNumberFormat="0" applyFill="0" applyAlignment="0" applyProtection="0"/>
    <xf numFmtId="0" fontId="45" fillId="0" borderId="0"/>
    <xf numFmtId="0" fontId="45" fillId="0" borderId="0"/>
    <xf numFmtId="0" fontId="75" fillId="0" borderId="51" applyNumberFormat="0" applyFill="0" applyAlignment="0" applyProtection="0"/>
    <xf numFmtId="0" fontId="36" fillId="0" borderId="18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6" fillId="0" borderId="18" applyNumberFormat="0" applyFill="0" applyAlignment="0" applyProtection="0"/>
    <xf numFmtId="0" fontId="75" fillId="0" borderId="35" applyNumberFormat="0" applyFill="0" applyAlignment="0" applyProtection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35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35" applyNumberFormat="0" applyFill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5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3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1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3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45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45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1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36" fillId="0" borderId="0" applyNumberFormat="0" applyFill="0" applyBorder="0" applyAlignment="0" applyProtection="0"/>
    <xf numFmtId="0" fontId="45" fillId="0" borderId="0"/>
    <xf numFmtId="0" fontId="113" fillId="0" borderId="0" applyNumberFormat="0" applyFill="0" applyBorder="0" applyAlignment="0" applyProtection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3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5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9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1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1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1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7" fillId="0" borderId="46" applyNumberFormat="0" applyFill="0" applyAlignment="0" applyProtection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7" fillId="0" borderId="46" applyNumberFormat="0" applyFill="0" applyAlignment="0" applyProtection="0"/>
    <xf numFmtId="0" fontId="133" fillId="0" borderId="46" applyNumberForma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37" fillId="0" borderId="46" applyNumberFormat="0" applyFill="0" applyAlignment="0" applyProtection="0"/>
    <xf numFmtId="0" fontId="133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45" fillId="0" borderId="0"/>
    <xf numFmtId="0" fontId="133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133" fillId="0" borderId="46" applyNumberFormat="0" applyFill="0" applyAlignment="0" applyProtection="0"/>
    <xf numFmtId="0" fontId="137" fillId="0" borderId="46" applyNumberFormat="0" applyFill="0" applyAlignment="0" applyProtection="0"/>
    <xf numFmtId="0" fontId="133" fillId="0" borderId="52" applyNumberFormat="0" applyFill="0" applyAlignment="0" applyProtection="0"/>
    <xf numFmtId="0" fontId="78" fillId="0" borderId="12" applyNumberFormat="0" applyFont="0" applyFill="0" applyAlignment="0" applyProtection="0"/>
    <xf numFmtId="0" fontId="45" fillId="0" borderId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45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45" fillId="0" borderId="0"/>
    <xf numFmtId="0" fontId="9" fillId="0" borderId="0"/>
    <xf numFmtId="0" fontId="9" fillId="0" borderId="0"/>
    <xf numFmtId="0" fontId="45" fillId="0" borderId="0"/>
    <xf numFmtId="0" fontId="137" fillId="0" borderId="46" applyNumberFormat="0" applyFill="0" applyAlignment="0" applyProtection="0"/>
    <xf numFmtId="0" fontId="45" fillId="0" borderId="0"/>
    <xf numFmtId="0" fontId="78" fillId="0" borderId="12" applyNumberFormat="0" applyFill="0" applyAlignment="0" applyProtection="0"/>
    <xf numFmtId="0" fontId="137" fillId="0" borderId="46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137" fillId="0" borderId="46" applyNumberFormat="0" applyFill="0" applyAlignment="0" applyProtection="0"/>
    <xf numFmtId="0" fontId="45" fillId="0" borderId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137" fillId="0" borderId="46" applyNumberFormat="0" applyFill="0" applyAlignment="0" applyProtection="0"/>
    <xf numFmtId="0" fontId="137" fillId="0" borderId="46" applyNumberForma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137" fillId="0" borderId="46" applyNumberFormat="0" applyFill="0" applyAlignment="0" applyProtection="0"/>
    <xf numFmtId="0" fontId="78" fillId="0" borderId="15" applyNumberFormat="0" applyFont="0" applyFill="0" applyAlignment="0" applyProtection="0"/>
    <xf numFmtId="0" fontId="137" fillId="0" borderId="46" applyNumberFormat="0" applyFill="0" applyAlignment="0" applyProtection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46" applyNumberFormat="0" applyFill="0" applyAlignment="0" applyProtection="0"/>
    <xf numFmtId="0" fontId="133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3" fillId="0" borderId="46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ont="0" applyFill="0" applyAlignment="0" applyProtection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24" applyNumberFormat="0" applyFill="0" applyAlignment="0" applyProtection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24" applyNumberFormat="0" applyFill="0" applyAlignment="0" applyProtection="0"/>
    <xf numFmtId="0" fontId="133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9" fillId="0" borderId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2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24" applyNumberFormat="0" applyFill="0" applyAlignment="0" applyProtection="0"/>
    <xf numFmtId="0" fontId="78" fillId="0" borderId="12" applyNumberFormat="0" applyFont="0" applyFill="0" applyAlignment="0" applyProtection="0"/>
    <xf numFmtId="0" fontId="45" fillId="0" borderId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133" fillId="0" borderId="52" applyNumberFormat="0" applyFill="0" applyAlignment="0" applyProtection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133" fillId="0" borderId="52" applyNumberFormat="0" applyFill="0" applyAlignment="0" applyProtection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133" fillId="0" borderId="53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3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9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78" fillId="0" borderId="15" applyNumberFormat="0" applyFont="0" applyFill="0" applyAlignment="0" applyProtection="0"/>
    <xf numFmtId="0" fontId="78" fillId="0" borderId="15" applyNumberFormat="0" applyFont="0" applyFill="0" applyAlignment="0" applyProtection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8" fillId="0" borderId="1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15" applyNumberFormat="0" applyFont="0" applyFill="0" applyAlignment="0" applyProtection="0"/>
    <xf numFmtId="0" fontId="45" fillId="0" borderId="0"/>
    <xf numFmtId="0" fontId="9" fillId="0" borderId="0"/>
    <xf numFmtId="0" fontId="133" fillId="0" borderId="52" applyNumberFormat="0" applyFill="0" applyAlignment="0" applyProtection="0"/>
    <xf numFmtId="0" fontId="78" fillId="0" borderId="12" applyNumberFormat="0" applyFill="0" applyAlignment="0" applyProtection="0"/>
    <xf numFmtId="0" fontId="45" fillId="0" borderId="0"/>
    <xf numFmtId="0" fontId="45" fillId="0" borderId="0"/>
    <xf numFmtId="0" fontId="133" fillId="0" borderId="52" applyNumberFormat="0" applyFill="0" applyAlignment="0" applyProtection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111" fillId="0" borderId="39" applyNumberFormat="0" applyFill="0" applyAlignment="0" applyProtection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1" fillId="0" borderId="39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2" fillId="0" borderId="4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4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1" fontId="45" fillId="0" borderId="0">
      <alignment horizont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5" fillId="55" borderId="26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25" fontId="45" fillId="0" borderId="0" applyFont="0" applyFill="0" applyBorder="0" applyAlignment="0" applyProtection="0"/>
    <xf numFmtId="227" fontId="45" fillId="0" borderId="0" applyFont="0" applyFill="0" applyBorder="0" applyAlignment="0" applyProtection="0"/>
    <xf numFmtId="227" fontId="45" fillId="0" borderId="0" applyFont="0" applyFill="0" applyBorder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2" fillId="19" borderId="22" applyNumberFormat="0" applyAlignment="0" applyProtection="0"/>
    <xf numFmtId="0" fontId="9" fillId="0" borderId="0"/>
    <xf numFmtId="0" fontId="9" fillId="0" borderId="0"/>
    <xf numFmtId="0" fontId="45" fillId="0" borderId="0"/>
    <xf numFmtId="0" fontId="9" fillId="0" borderId="0"/>
    <xf numFmtId="0" fontId="76" fillId="70" borderId="36" applyNumberFormat="0" applyAlignment="0" applyProtection="0"/>
    <xf numFmtId="0" fontId="2" fillId="19" borderId="22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2" fillId="19" borderId="22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2" fillId="19" borderId="22" applyNumberFormat="0" applyAlignment="0" applyProtection="0"/>
    <xf numFmtId="0" fontId="76" fillId="70" borderId="36" applyNumberFormat="0" applyAlignment="0" applyProtection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76" fillId="70" borderId="36" applyNumberFormat="0" applyAlignment="0" applyProtection="0"/>
    <xf numFmtId="0" fontId="116" fillId="0" borderId="42" applyNumberFormat="0" applyFill="0" applyAlignment="0" applyProtection="0"/>
    <xf numFmtId="0" fontId="116" fillId="0" borderId="4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6" fillId="0" borderId="4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6" fillId="0" borderId="4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6" fillId="0" borderId="4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6" fillId="0" borderId="4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2" fillId="0" borderId="42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" fontId="7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228" fontId="45" fillId="0" borderId="0" applyFont="0" applyFill="0" applyBorder="0" applyAlignment="0" applyProtection="0"/>
    <xf numFmtId="229" fontId="45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3" fillId="0" borderId="0" applyNumberFormat="0" applyFill="0" applyBorder="0" applyAlignment="0" applyProtection="0"/>
    <xf numFmtId="0" fontId="9" fillId="0" borderId="0"/>
    <xf numFmtId="0" fontId="9" fillId="0" borderId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4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3" fillId="0" borderId="0" applyNumberFormat="0" applyFill="0" applyBorder="0" applyAlignment="0" applyProtection="0"/>
    <xf numFmtId="0" fontId="9" fillId="0" borderId="0"/>
    <xf numFmtId="0" fontId="9" fillId="0" borderId="0"/>
    <xf numFmtId="0" fontId="45" fillId="0" borderId="0"/>
    <xf numFmtId="0" fontId="45" fillId="0" borderId="0"/>
    <xf numFmtId="0" fontId="20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5" fillId="105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105" borderId="0" applyNumberFormat="0" applyFont="0" applyBorder="0" applyAlignment="0" applyProtection="0"/>
    <xf numFmtId="0" fontId="45" fillId="77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77" borderId="0" applyNumberFormat="0" applyFont="0" applyBorder="0" applyAlignment="0" applyProtection="0"/>
    <xf numFmtId="0" fontId="45" fillId="81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81" borderId="0" applyNumberFormat="0" applyFont="0" applyBorder="0" applyAlignment="0" applyProtection="0"/>
    <xf numFmtId="0" fontId="45" fillId="62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62" borderId="0" applyNumberFormat="0" applyFont="0" applyBorder="0" applyAlignment="0" applyProtection="0"/>
    <xf numFmtId="0" fontId="45" fillId="106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45" fillId="106" borderId="0" applyNumberFormat="0" applyFont="0" applyBorder="0" applyAlignment="0" applyProtection="0"/>
    <xf numFmtId="0" fontId="205" fillId="71" borderId="6">
      <alignment horizontal="center" vertical="center"/>
    </xf>
    <xf numFmtId="0" fontId="47" fillId="0" borderId="54">
      <alignment horizontal="center"/>
      <protection hidden="1"/>
    </xf>
    <xf numFmtId="0" fontId="45" fillId="0" borderId="0"/>
    <xf numFmtId="0" fontId="47" fillId="0" borderId="54">
      <alignment horizontal="center"/>
      <protection hidden="1"/>
    </xf>
    <xf numFmtId="0" fontId="45" fillId="0" borderId="0"/>
    <xf numFmtId="0" fontId="205" fillId="71" borderId="6">
      <alignment horizontal="center" vertical="center"/>
    </xf>
    <xf numFmtId="0" fontId="76" fillId="70" borderId="36" applyNumberFormat="0" applyAlignment="0" applyProtection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6" fillId="70" borderId="3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7" fillId="5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62" fillId="0" borderId="0" applyNumberFormat="0" applyFill="0" applyBorder="0" applyAlignment="0" applyProtection="0"/>
    <xf numFmtId="0" fontId="9" fillId="0" borderId="0"/>
    <xf numFmtId="0" fontId="9" fillId="0" borderId="0"/>
    <xf numFmtId="0" fontId="208" fillId="0" borderId="0" applyNumberFormat="0" applyFill="0" applyBorder="0" applyAlignment="0" applyProtection="0"/>
    <xf numFmtId="0" fontId="9" fillId="0" borderId="0"/>
    <xf numFmtId="0" fontId="9" fillId="0" borderId="0"/>
    <xf numFmtId="0" fontId="45" fillId="0" borderId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5" fillId="0" borderId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/>
    <xf numFmtId="0" fontId="45" fillId="0" borderId="0"/>
    <xf numFmtId="0" fontId="15" fillId="0" borderId="0" applyAlignment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28" fillId="107" borderId="0">
      <alignment horizontal="center" vertical="center"/>
      <protection locked="0"/>
    </xf>
    <xf numFmtId="0" fontId="14" fillId="0" borderId="0"/>
    <xf numFmtId="0" fontId="29" fillId="0" borderId="0"/>
  </cellStyleXfs>
  <cellXfs count="11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10" fillId="5" borderId="0" xfId="0" applyFont="1" applyFill="1"/>
    <xf numFmtId="0" fontId="10" fillId="0" borderId="0" xfId="0" applyFont="1"/>
    <xf numFmtId="0" fontId="12" fillId="5" borderId="0" xfId="0" applyFont="1" applyFill="1"/>
    <xf numFmtId="0" fontId="1" fillId="3" borderId="0" xfId="0" applyFont="1" applyFill="1"/>
    <xf numFmtId="0" fontId="10" fillId="7" borderId="0" xfId="0" applyFont="1" applyFill="1"/>
    <xf numFmtId="0" fontId="1" fillId="0" borderId="0" xfId="0" applyFont="1"/>
    <xf numFmtId="0" fontId="0" fillId="6" borderId="0" xfId="0" applyFill="1"/>
    <xf numFmtId="0" fontId="12" fillId="6" borderId="0" xfId="0" applyFont="1" applyFill="1"/>
    <xf numFmtId="0" fontId="10" fillId="3" borderId="0" xfId="0" applyFont="1" applyFill="1"/>
    <xf numFmtId="0" fontId="17" fillId="0" borderId="0" xfId="0" applyFont="1"/>
    <xf numFmtId="0" fontId="7" fillId="0" borderId="0" xfId="0" applyFont="1"/>
    <xf numFmtId="0" fontId="7" fillId="3" borderId="0" xfId="0" applyFont="1" applyFill="1"/>
    <xf numFmtId="0" fontId="6" fillId="3" borderId="0" xfId="0" applyFont="1" applyFill="1"/>
    <xf numFmtId="0" fontId="0" fillId="8" borderId="0" xfId="0" applyFill="1"/>
    <xf numFmtId="0" fontId="2" fillId="8" borderId="0" xfId="0" applyFont="1" applyFill="1"/>
    <xf numFmtId="0" fontId="23" fillId="0" borderId="0" xfId="0" applyFont="1"/>
    <xf numFmtId="0" fontId="11" fillId="3" borderId="0" xfId="0" applyFont="1" applyFill="1"/>
    <xf numFmtId="0" fontId="11" fillId="0" borderId="0" xfId="0" applyFont="1"/>
    <xf numFmtId="0" fontId="19" fillId="3" borderId="0" xfId="0" applyFont="1" applyFill="1"/>
    <xf numFmtId="0" fontId="19" fillId="0" borderId="0" xfId="0" applyFont="1"/>
    <xf numFmtId="165" fontId="0" fillId="3" borderId="0" xfId="0" applyNumberFormat="1" applyFill="1"/>
    <xf numFmtId="0" fontId="3" fillId="3" borderId="0" xfId="0" applyFont="1" applyFill="1"/>
    <xf numFmtId="0" fontId="1" fillId="3" borderId="56" xfId="0" applyFont="1" applyFill="1" applyBorder="1"/>
    <xf numFmtId="0" fontId="0" fillId="3" borderId="56" xfId="0" applyFill="1" applyBorder="1"/>
    <xf numFmtId="165" fontId="0" fillId="3" borderId="56" xfId="0" applyNumberFormat="1" applyFill="1" applyBorder="1" applyAlignment="1">
      <alignment horizontal="center"/>
    </xf>
    <xf numFmtId="0" fontId="17" fillId="0" borderId="56" xfId="0" applyFont="1" applyBorder="1"/>
    <xf numFmtId="0" fontId="17" fillId="3" borderId="56" xfId="0" applyFont="1" applyFill="1" applyBorder="1"/>
    <xf numFmtId="0" fontId="0" fillId="0" borderId="56" xfId="0" applyBorder="1"/>
    <xf numFmtId="4" fontId="21" fillId="0" borderId="56" xfId="0" applyNumberFormat="1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left" vertical="center"/>
    </xf>
    <xf numFmtId="165" fontId="22" fillId="0" borderId="56" xfId="0" applyNumberFormat="1" applyFont="1" applyBorder="1" applyAlignment="1">
      <alignment horizontal="right"/>
    </xf>
    <xf numFmtId="165" fontId="16" fillId="3" borderId="56" xfId="0" applyNumberFormat="1" applyFont="1" applyFill="1" applyBorder="1" applyAlignment="1">
      <alignment horizontal="right"/>
    </xf>
    <xf numFmtId="165" fontId="5" fillId="3" borderId="56" xfId="0" applyNumberFormat="1" applyFont="1" applyFill="1" applyBorder="1" applyAlignment="1">
      <alignment horizontal="right"/>
    </xf>
    <xf numFmtId="0" fontId="5" fillId="4" borderId="56" xfId="0" applyFont="1" applyFill="1" applyBorder="1" applyAlignment="1">
      <alignment horizontal="left" vertical="center"/>
    </xf>
    <xf numFmtId="165" fontId="5" fillId="4" borderId="56" xfId="0" applyNumberFormat="1" applyFont="1" applyFill="1" applyBorder="1" applyAlignment="1">
      <alignment horizontal="right"/>
    </xf>
    <xf numFmtId="0" fontId="5" fillId="0" borderId="58" xfId="0" applyFont="1" applyBorder="1" applyAlignment="1">
      <alignment horizontal="left" vertical="center"/>
    </xf>
    <xf numFmtId="165" fontId="5" fillId="0" borderId="58" xfId="0" applyNumberFormat="1" applyFont="1" applyBorder="1" applyAlignment="1">
      <alignment horizontal="right"/>
    </xf>
    <xf numFmtId="0" fontId="22" fillId="0" borderId="56" xfId="0" applyFont="1" applyBorder="1" applyAlignment="1">
      <alignment horizontal="left" vertical="center"/>
    </xf>
    <xf numFmtId="165" fontId="20" fillId="0" borderId="56" xfId="0" applyNumberFormat="1" applyFont="1" applyBorder="1" applyAlignment="1">
      <alignment horizontal="right"/>
    </xf>
    <xf numFmtId="165" fontId="22" fillId="3" borderId="56" xfId="0" applyNumberFormat="1" applyFont="1" applyFill="1" applyBorder="1" applyAlignment="1">
      <alignment horizontal="right"/>
    </xf>
    <xf numFmtId="0" fontId="0" fillId="3" borderId="56" xfId="0" applyFill="1" applyBorder="1" applyAlignment="1">
      <alignment vertical="center"/>
    </xf>
    <xf numFmtId="0" fontId="19" fillId="3" borderId="56" xfId="0" applyFont="1" applyFill="1" applyBorder="1"/>
    <xf numFmtId="0" fontId="1" fillId="3" borderId="57" xfId="0" applyFont="1" applyFill="1" applyBorder="1"/>
    <xf numFmtId="0" fontId="0" fillId="3" borderId="57" xfId="0" applyFill="1" applyBorder="1"/>
    <xf numFmtId="9" fontId="0" fillId="3" borderId="56" xfId="1" applyFont="1" applyFill="1" applyBorder="1" applyAlignment="1">
      <alignment horizontal="center"/>
    </xf>
    <xf numFmtId="9" fontId="24" fillId="3" borderId="56" xfId="1" applyFont="1" applyFill="1" applyBorder="1" applyAlignment="1">
      <alignment horizontal="center"/>
    </xf>
    <xf numFmtId="9" fontId="17" fillId="3" borderId="56" xfId="1" applyFont="1" applyFill="1" applyBorder="1" applyAlignment="1">
      <alignment horizontal="center"/>
    </xf>
    <xf numFmtId="0" fontId="3" fillId="3" borderId="56" xfId="0" applyFont="1" applyFill="1" applyBorder="1"/>
    <xf numFmtId="9" fontId="11" fillId="3" borderId="56" xfId="1" applyFont="1" applyFill="1" applyBorder="1" applyAlignment="1">
      <alignment horizontal="center"/>
    </xf>
    <xf numFmtId="0" fontId="11" fillId="3" borderId="56" xfId="0" applyFont="1" applyFill="1" applyBorder="1"/>
    <xf numFmtId="165" fontId="19" fillId="3" borderId="56" xfId="0" applyNumberFormat="1" applyFont="1" applyFill="1" applyBorder="1" applyAlignment="1">
      <alignment horizontal="center"/>
    </xf>
    <xf numFmtId="165" fontId="11" fillId="3" borderId="56" xfId="0" applyNumberFormat="1" applyFont="1" applyFill="1" applyBorder="1" applyAlignment="1">
      <alignment horizontal="center"/>
    </xf>
    <xf numFmtId="165" fontId="25" fillId="3" borderId="56" xfId="0" applyNumberFormat="1" applyFont="1" applyFill="1" applyBorder="1" applyAlignment="1">
      <alignment horizontal="center"/>
    </xf>
    <xf numFmtId="9" fontId="0" fillId="0" borderId="56" xfId="0" applyNumberFormat="1" applyBorder="1" applyAlignment="1">
      <alignment horizontal="center"/>
    </xf>
    <xf numFmtId="0" fontId="0" fillId="0" borderId="55" xfId="0" applyBorder="1"/>
    <xf numFmtId="0" fontId="0" fillId="0" borderId="56" xfId="0" applyBorder="1" applyAlignment="1">
      <alignment vertical="center" wrapText="1"/>
    </xf>
    <xf numFmtId="3" fontId="0" fillId="0" borderId="56" xfId="0" applyNumberFormat="1" applyBorder="1"/>
    <xf numFmtId="9" fontId="0" fillId="0" borderId="56" xfId="1" applyFont="1" applyBorder="1"/>
    <xf numFmtId="3" fontId="17" fillId="0" borderId="56" xfId="0" applyNumberFormat="1" applyFont="1" applyBorder="1"/>
    <xf numFmtId="9" fontId="17" fillId="0" borderId="56" xfId="1" applyFont="1" applyBorder="1"/>
    <xf numFmtId="0" fontId="11" fillId="0" borderId="56" xfId="0" applyFont="1" applyBorder="1"/>
    <xf numFmtId="3" fontId="11" fillId="0" borderId="56" xfId="0" applyNumberFormat="1" applyFont="1" applyBorder="1"/>
    <xf numFmtId="9" fontId="11" fillId="0" borderId="56" xfId="1" applyFont="1" applyBorder="1"/>
    <xf numFmtId="3" fontId="1" fillId="0" borderId="56" xfId="0" applyNumberFormat="1" applyFont="1" applyBorder="1"/>
    <xf numFmtId="9" fontId="1" fillId="0" borderId="56" xfId="1" applyFont="1" applyBorder="1"/>
    <xf numFmtId="165" fontId="20" fillId="3" borderId="56" xfId="0" applyNumberFormat="1" applyFont="1" applyFill="1" applyBorder="1" applyAlignment="1">
      <alignment horizontal="right"/>
    </xf>
    <xf numFmtId="165" fontId="20" fillId="4" borderId="56" xfId="0" applyNumberFormat="1" applyFont="1" applyFill="1" applyBorder="1" applyAlignment="1">
      <alignment horizontal="right"/>
    </xf>
    <xf numFmtId="165" fontId="20" fillId="0" borderId="58" xfId="0" applyNumberFormat="1" applyFont="1" applyBorder="1" applyAlignment="1">
      <alignment horizontal="right"/>
    </xf>
    <xf numFmtId="165" fontId="32" fillId="3" borderId="56" xfId="0" applyNumberFormat="1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19" fillId="3" borderId="57" xfId="0" applyFont="1" applyFill="1" applyBorder="1"/>
    <xf numFmtId="0" fontId="3" fillId="3" borderId="57" xfId="0" applyFont="1" applyFill="1" applyBorder="1"/>
    <xf numFmtId="165" fontId="31" fillId="3" borderId="56" xfId="0" applyNumberFormat="1" applyFont="1" applyFill="1" applyBorder="1" applyAlignment="1">
      <alignment horizontal="center"/>
    </xf>
    <xf numFmtId="0" fontId="11" fillId="3" borderId="57" xfId="0" applyFont="1" applyFill="1" applyBorder="1"/>
    <xf numFmtId="0" fontId="0" fillId="3" borderId="58" xfId="0" applyFill="1" applyBorder="1"/>
    <xf numFmtId="0" fontId="25" fillId="3" borderId="57" xfId="0" applyFont="1" applyFill="1" applyBorder="1"/>
    <xf numFmtId="0" fontId="25" fillId="3" borderId="57" xfId="0" applyFont="1" applyFill="1" applyBorder="1" applyAlignment="1">
      <alignment horizontal="left"/>
    </xf>
    <xf numFmtId="165" fontId="11" fillId="3" borderId="0" xfId="0" applyNumberFormat="1" applyFont="1" applyFill="1" applyAlignment="1">
      <alignment horizontal="center"/>
    </xf>
    <xf numFmtId="0" fontId="25" fillId="3" borderId="56" xfId="0" applyFont="1" applyFill="1" applyBorder="1" applyAlignment="1">
      <alignment horizontal="left"/>
    </xf>
    <xf numFmtId="0" fontId="18" fillId="3" borderId="56" xfId="0" applyFont="1" applyFill="1" applyBorder="1" applyAlignment="1">
      <alignment vertical="center"/>
    </xf>
    <xf numFmtId="165" fontId="25" fillId="3" borderId="56" xfId="0" applyNumberFormat="1" applyFont="1" applyFill="1" applyBorder="1" applyAlignment="1">
      <alignment horizontal="center" vertical="center"/>
    </xf>
    <xf numFmtId="0" fontId="12" fillId="7" borderId="0" xfId="0" applyFont="1" applyFill="1"/>
    <xf numFmtId="0" fontId="0" fillId="3" borderId="61" xfId="0" applyFill="1" applyBorder="1" applyAlignment="1">
      <alignment horizontal="center"/>
    </xf>
    <xf numFmtId="0" fontId="1" fillId="2" borderId="60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0" xfId="0" applyBorder="1" applyAlignment="1">
      <alignment vertical="center" wrapText="1"/>
    </xf>
    <xf numFmtId="2" fontId="0" fillId="0" borderId="60" xfId="0" applyNumberForma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60" xfId="0" applyFont="1" applyBorder="1" applyAlignment="1">
      <alignment vertical="center" wrapText="1"/>
    </xf>
    <xf numFmtId="2" fontId="1" fillId="0" borderId="60" xfId="0" applyNumberFormat="1" applyFont="1" applyBorder="1" applyAlignment="1">
      <alignment horizontal="center" vertical="center" wrapText="1"/>
    </xf>
    <xf numFmtId="0" fontId="209" fillId="3" borderId="0" xfId="0" applyFont="1" applyFill="1"/>
    <xf numFmtId="0" fontId="0" fillId="0" borderId="55" xfId="0" applyBorder="1" applyAlignment="1">
      <alignment horizontal="center"/>
    </xf>
    <xf numFmtId="0" fontId="5" fillId="0" borderId="6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textRotation="90"/>
    </xf>
    <xf numFmtId="0" fontId="0" fillId="3" borderId="56" xfId="0" applyFill="1" applyBorder="1" applyAlignment="1">
      <alignment horizontal="center" vertical="center" textRotation="90" wrapText="1"/>
    </xf>
    <xf numFmtId="0" fontId="0" fillId="3" borderId="61" xfId="0" applyFill="1" applyBorder="1" applyAlignment="1">
      <alignment horizontal="center" vertical="center" textRotation="90" wrapText="1"/>
    </xf>
    <xf numFmtId="0" fontId="0" fillId="3" borderId="11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3" borderId="56" xfId="0" applyFill="1" applyBorder="1" applyAlignment="1">
      <alignment horizontal="center" textRotation="90" wrapText="1"/>
    </xf>
    <xf numFmtId="0" fontId="25" fillId="3" borderId="56" xfId="0" applyFont="1" applyFill="1" applyBorder="1" applyAlignment="1">
      <alignment horizontal="left"/>
    </xf>
    <xf numFmtId="0" fontId="0" fillId="0" borderId="56" xfId="0" applyBorder="1" applyAlignment="1">
      <alignment horizontal="center" vertical="center"/>
    </xf>
    <xf numFmtId="0" fontId="1" fillId="0" borderId="56" xfId="0" applyFont="1" applyBorder="1" applyAlignment="1">
      <alignment horizontal="center"/>
    </xf>
  </cellXfs>
  <cellStyles count="48100">
    <cellStyle name="(min) Duizend,0" xfId="277"/>
    <cellStyle name="???????????" xfId="278"/>
    <cellStyle name="???????_2++" xfId="279"/>
    <cellStyle name="€ : (passage a l'EURO)" xfId="280"/>
    <cellStyle name="€ : (passage a l'EURO) 2" xfId="281"/>
    <cellStyle name="€ : (passage a l'EURO) 2 2" xfId="282"/>
    <cellStyle name="€ : (passage a l'EURO) 3" xfId="283"/>
    <cellStyle name="=C:\WINNT35\SYSTEM32\COMMAND.COM" xfId="284"/>
    <cellStyle name="=C:\WINNT35\SYSTEM32\COMMAND.COM 2" xfId="285"/>
    <cellStyle name="0mitP" xfId="286"/>
    <cellStyle name="0mitP 2" xfId="287"/>
    <cellStyle name="0ohneP" xfId="288"/>
    <cellStyle name="0ohneP 2" xfId="289"/>
    <cellStyle name="10mitP" xfId="290"/>
    <cellStyle name="10mitP 2" xfId="291"/>
    <cellStyle name="12mitP" xfId="292"/>
    <cellStyle name="12mitP 2" xfId="293"/>
    <cellStyle name="12ohneP" xfId="294"/>
    <cellStyle name="12ohneP 2" xfId="295"/>
    <cellStyle name="13mitP" xfId="296"/>
    <cellStyle name="13mitP 2" xfId="297"/>
    <cellStyle name="1mitP" xfId="298"/>
    <cellStyle name="1mitP 2" xfId="299"/>
    <cellStyle name="1ohneP" xfId="300"/>
    <cellStyle name="20 % - Akzent1" xfId="301"/>
    <cellStyle name="20 % - Akzent1 2" xfId="302"/>
    <cellStyle name="20 % - Akzent1 3" xfId="303"/>
    <cellStyle name="20 % - Akzent2" xfId="304"/>
    <cellStyle name="20 % - Akzent2 2" xfId="305"/>
    <cellStyle name="20 % - Akzent2 3" xfId="306"/>
    <cellStyle name="20 % - Akzent3" xfId="307"/>
    <cellStyle name="20 % - Akzent3 2" xfId="308"/>
    <cellStyle name="20 % - Akzent3 3" xfId="309"/>
    <cellStyle name="20 % - Akzent4" xfId="310"/>
    <cellStyle name="20 % - Akzent4 2" xfId="311"/>
    <cellStyle name="20 % - Akzent4 3" xfId="312"/>
    <cellStyle name="20 % - Akzent5" xfId="313"/>
    <cellStyle name="20 % - Akzent5 2" xfId="314"/>
    <cellStyle name="20 % - Akzent5 3" xfId="315"/>
    <cellStyle name="20 % - Akzent6" xfId="316"/>
    <cellStyle name="20 % - Akzent6 2" xfId="317"/>
    <cellStyle name="20 % - Akzent6 3" xfId="318"/>
    <cellStyle name="20 % - Accent1 10" xfId="319"/>
    <cellStyle name="20 % - Accent1 10 2" xfId="320"/>
    <cellStyle name="20 % - Accent1 10 2 2" xfId="321"/>
    <cellStyle name="20 % - Accent1 11" xfId="322"/>
    <cellStyle name="20 % - Accent1 11 2" xfId="323"/>
    <cellStyle name="20 % - Accent1 11 2 2" xfId="324"/>
    <cellStyle name="20 % - Accent1 11 2 3" xfId="325"/>
    <cellStyle name="20 % - Accent1 11 3" xfId="326"/>
    <cellStyle name="20 % - Accent1 11 4" xfId="327"/>
    <cellStyle name="20 % - Accent1 11 5" xfId="328"/>
    <cellStyle name="20 % - Accent1 12" xfId="329"/>
    <cellStyle name="20 % - Accent1 12 2" xfId="330"/>
    <cellStyle name="20 % - Accent1 12 3" xfId="331"/>
    <cellStyle name="20 % - Accent1 12 4" xfId="332"/>
    <cellStyle name="20 % - Accent1 13" xfId="333"/>
    <cellStyle name="20 % - Accent1 13 2" xfId="334"/>
    <cellStyle name="20 % - Accent1 13 2 2" xfId="335"/>
    <cellStyle name="20 % - Accent1 13 2 2 2" xfId="336"/>
    <cellStyle name="20 % - Accent1 13 2 3" xfId="337"/>
    <cellStyle name="20 % - Accent1 13 2 4" xfId="338"/>
    <cellStyle name="20 % - Accent1 13 2 5" xfId="339"/>
    <cellStyle name="20 % - Accent1 13 3" xfId="340"/>
    <cellStyle name="20 % - Accent1 13 3 2" xfId="341"/>
    <cellStyle name="20 % - Accent1 13 3 2 2" xfId="342"/>
    <cellStyle name="20 % - Accent1 13 3 3" xfId="343"/>
    <cellStyle name="20 % - Accent1 13 3 4" xfId="344"/>
    <cellStyle name="20 % - Accent1 13 3 5" xfId="345"/>
    <cellStyle name="20 % - Accent1 13 4" xfId="346"/>
    <cellStyle name="20 % - Accent1 13 4 2" xfId="347"/>
    <cellStyle name="20 % - Accent1 13 4 3" xfId="348"/>
    <cellStyle name="20 % - Accent1 13 5" xfId="349"/>
    <cellStyle name="20 % - Accent1 13 5 2" xfId="350"/>
    <cellStyle name="20 % - Accent1 13 6" xfId="351"/>
    <cellStyle name="20 % - Accent1 13 7" xfId="352"/>
    <cellStyle name="20 % - Accent1 13 8" xfId="353"/>
    <cellStyle name="20 % - Accent1 14" xfId="354"/>
    <cellStyle name="20 % - Accent1 14 2" xfId="355"/>
    <cellStyle name="20 % - Accent1 14 2 2" xfId="356"/>
    <cellStyle name="20 % - Accent1 14 2 2 2" xfId="357"/>
    <cellStyle name="20 % - Accent1 14 2 3" xfId="358"/>
    <cellStyle name="20 % - Accent1 14 2 4" xfId="359"/>
    <cellStyle name="20 % - Accent1 14 2 5" xfId="360"/>
    <cellStyle name="20 % - Accent1 14 3" xfId="361"/>
    <cellStyle name="20 % - Accent1 14 3 2" xfId="362"/>
    <cellStyle name="20 % - Accent1 14 3 2 2" xfId="363"/>
    <cellStyle name="20 % - Accent1 14 3 3" xfId="364"/>
    <cellStyle name="20 % - Accent1 14 3 4" xfId="365"/>
    <cellStyle name="20 % - Accent1 14 3 5" xfId="366"/>
    <cellStyle name="20 % - Accent1 14 4" xfId="367"/>
    <cellStyle name="20 % - Accent1 14 4 2" xfId="368"/>
    <cellStyle name="20 % - Accent1 14 4 3" xfId="369"/>
    <cellStyle name="20 % - Accent1 14 5" xfId="370"/>
    <cellStyle name="20 % - Accent1 14 5 2" xfId="371"/>
    <cellStyle name="20 % - Accent1 14 6" xfId="372"/>
    <cellStyle name="20 % - Accent1 14 7" xfId="373"/>
    <cellStyle name="20 % - Accent1 14 8" xfId="374"/>
    <cellStyle name="20 % - Accent1 15" xfId="375"/>
    <cellStyle name="20 % - Accent1 15 2" xfId="376"/>
    <cellStyle name="20 % - Accent1 15 2 2" xfId="377"/>
    <cellStyle name="20 % - Accent1 15 2 2 2" xfId="378"/>
    <cellStyle name="20 % - Accent1 15 2 3" xfId="379"/>
    <cellStyle name="20 % - Accent1 15 2 4" xfId="380"/>
    <cellStyle name="20 % - Accent1 15 2 5" xfId="381"/>
    <cellStyle name="20 % - Accent1 15 3" xfId="382"/>
    <cellStyle name="20 % - Accent1 15 3 2" xfId="383"/>
    <cellStyle name="20 % - Accent1 15 3 2 2" xfId="384"/>
    <cellStyle name="20 % - Accent1 15 3 3" xfId="385"/>
    <cellStyle name="20 % - Accent1 15 3 4" xfId="386"/>
    <cellStyle name="20 % - Accent1 15 3 5" xfId="387"/>
    <cellStyle name="20 % - Accent1 15 4" xfId="388"/>
    <cellStyle name="20 % - Accent1 15 4 2" xfId="389"/>
    <cellStyle name="20 % - Accent1 15 4 3" xfId="390"/>
    <cellStyle name="20 % - Accent1 15 5" xfId="391"/>
    <cellStyle name="20 % - Accent1 15 5 2" xfId="392"/>
    <cellStyle name="20 % - Accent1 15 6" xfId="393"/>
    <cellStyle name="20 % - Accent1 15 7" xfId="394"/>
    <cellStyle name="20 % - Accent1 15 8" xfId="395"/>
    <cellStyle name="20 % - Accent1 16" xfId="396"/>
    <cellStyle name="20 % - Accent1 16 2" xfId="397"/>
    <cellStyle name="20 % - Accent1 16 2 2" xfId="398"/>
    <cellStyle name="20 % - Accent1 16 3" xfId="399"/>
    <cellStyle name="20 % - Accent1 17" xfId="400"/>
    <cellStyle name="20 % - Accent1 17 2" xfId="401"/>
    <cellStyle name="20 % - Accent1 18" xfId="402"/>
    <cellStyle name="20 % - Accent1 19" xfId="403"/>
    <cellStyle name="20 % - Accent1 2" xfId="19"/>
    <cellStyle name="20 % - Accent1 2 2" xfId="404"/>
    <cellStyle name="20 % - Accent1 2 2 2" xfId="405"/>
    <cellStyle name="20 % - Accent1 2 2 3" xfId="406"/>
    <cellStyle name="20 % - Accent1 2 3" xfId="407"/>
    <cellStyle name="20 % - Accent1 2 3 2" xfId="408"/>
    <cellStyle name="20 % - Accent1 2 4" xfId="409"/>
    <cellStyle name="20 % - Accent1 2 4 2" xfId="410"/>
    <cellStyle name="20 % - Accent1 2 5" xfId="411"/>
    <cellStyle name="20 % - Accent1 2 6" xfId="412"/>
    <cellStyle name="20 % - Accent1 2 7" xfId="413"/>
    <cellStyle name="20 % - Accent1 3" xfId="414"/>
    <cellStyle name="20 % - Accent1 3 2" xfId="415"/>
    <cellStyle name="20 % - Accent1 3 2 2" xfId="416"/>
    <cellStyle name="20 % - Accent1 3 2 3" xfId="417"/>
    <cellStyle name="20 % - Accent1 3 3" xfId="418"/>
    <cellStyle name="20 % - Accent1 3 4" xfId="419"/>
    <cellStyle name="20 % - Accent1 3 5" xfId="420"/>
    <cellStyle name="20 % - Accent1 3 6" xfId="421"/>
    <cellStyle name="20 % - Accent1 3 7" xfId="422"/>
    <cellStyle name="20 % - Accent1 4" xfId="423"/>
    <cellStyle name="20 % - Accent1 4 2" xfId="424"/>
    <cellStyle name="20 % - Accent1 4 2 2" xfId="425"/>
    <cellStyle name="20 % - Accent1 4 2 3" xfId="426"/>
    <cellStyle name="20 % - Accent1 4 3" xfId="427"/>
    <cellStyle name="20 % - Accent1 4 4" xfId="428"/>
    <cellStyle name="20 % - Accent1 5" xfId="429"/>
    <cellStyle name="20 % - Accent1 5 2" xfId="430"/>
    <cellStyle name="20 % - Accent1 6" xfId="431"/>
    <cellStyle name="20 % - Accent1 6 2" xfId="432"/>
    <cellStyle name="20 % - Accent1 6 3" xfId="433"/>
    <cellStyle name="20 % - Accent1 6 3 2" xfId="434"/>
    <cellStyle name="20 % - Accent1 6 3 3" xfId="435"/>
    <cellStyle name="20 % - Accent1 7" xfId="436"/>
    <cellStyle name="20 % - Accent1 7 10" xfId="437"/>
    <cellStyle name="20 % - Accent1 7 11" xfId="438"/>
    <cellStyle name="20 % - Accent1 7 2" xfId="439"/>
    <cellStyle name="20 % - Accent1 7 2 10" xfId="440"/>
    <cellStyle name="20 % - Accent1 7 2 11" xfId="441"/>
    <cellStyle name="20 % - Accent1 7 2 12" xfId="442"/>
    <cellStyle name="20 % - Accent1 7 2 2" xfId="443"/>
    <cellStyle name="20 % - Accent1 7 2 2 2" xfId="444"/>
    <cellStyle name="20 % - Accent1 7 2 2 2 2" xfId="445"/>
    <cellStyle name="20 % - Accent1 7 2 2 3" xfId="446"/>
    <cellStyle name="20 % - Accent1 7 2 2 4" xfId="447"/>
    <cellStyle name="20 % - Accent1 7 2 2 5" xfId="448"/>
    <cellStyle name="20 % - Accent1 7 2 2 6" xfId="449"/>
    <cellStyle name="20 % - Accent1 7 2 2 7" xfId="450"/>
    <cellStyle name="20 % - Accent1 7 2 2 8" xfId="451"/>
    <cellStyle name="20 % - Accent1 7 2 2 9" xfId="452"/>
    <cellStyle name="20 % - Accent1 7 2 3" xfId="453"/>
    <cellStyle name="20 % - Accent1 7 2 3 2" xfId="454"/>
    <cellStyle name="20 % - Accent1 7 2 4" xfId="455"/>
    <cellStyle name="20 % - Accent1 7 2 4 2" xfId="456"/>
    <cellStyle name="20 % - Accent1 7 2 5" xfId="457"/>
    <cellStyle name="20 % - Accent1 7 2 5 2" xfId="458"/>
    <cellStyle name="20 % - Accent1 7 2 6" xfId="459"/>
    <cellStyle name="20 % - Accent1 7 2 7" xfId="460"/>
    <cellStyle name="20 % - Accent1 7 2 8" xfId="461"/>
    <cellStyle name="20 % - Accent1 7 2 9" xfId="462"/>
    <cellStyle name="20 % - Accent1 7 3" xfId="463"/>
    <cellStyle name="20 % - Accent1 7 3 10" xfId="464"/>
    <cellStyle name="20 % - Accent1 7 3 2" xfId="465"/>
    <cellStyle name="20 % - Accent1 7 3 2 2" xfId="466"/>
    <cellStyle name="20 % - Accent1 7 3 3" xfId="467"/>
    <cellStyle name="20 % - Accent1 7 3 3 2" xfId="468"/>
    <cellStyle name="20 % - Accent1 7 3 4" xfId="469"/>
    <cellStyle name="20 % - Accent1 7 3 4 2" xfId="470"/>
    <cellStyle name="20 % - Accent1 7 3 5" xfId="471"/>
    <cellStyle name="20 % - Accent1 7 3 6" xfId="472"/>
    <cellStyle name="20 % - Accent1 7 3 7" xfId="473"/>
    <cellStyle name="20 % - Accent1 7 3 8" xfId="474"/>
    <cellStyle name="20 % - Accent1 7 3 9" xfId="475"/>
    <cellStyle name="20 % - Accent1 7 4" xfId="476"/>
    <cellStyle name="20 % - Accent1 7 4 2" xfId="477"/>
    <cellStyle name="20 % - Accent1 7 5" xfId="478"/>
    <cellStyle name="20 % - Accent1 7 5 2" xfId="479"/>
    <cellStyle name="20 % - Accent1 7 6" xfId="480"/>
    <cellStyle name="20 % - Accent1 7 7" xfId="481"/>
    <cellStyle name="20 % - Accent1 7 8" xfId="482"/>
    <cellStyle name="20 % - Accent1 7 9" xfId="483"/>
    <cellStyle name="20 % - Accent1 8" xfId="484"/>
    <cellStyle name="20 % - Accent1 8 10" xfId="485"/>
    <cellStyle name="20 % - Accent1 8 2" xfId="486"/>
    <cellStyle name="20 % - Accent1 8 2 10" xfId="487"/>
    <cellStyle name="20 % - Accent1 8 2 11" xfId="488"/>
    <cellStyle name="20 % - Accent1 8 2 2" xfId="489"/>
    <cellStyle name="20 % - Accent1 8 2 2 2" xfId="490"/>
    <cellStyle name="20 % - Accent1 8 2 3" xfId="491"/>
    <cellStyle name="20 % - Accent1 8 2 3 2" xfId="492"/>
    <cellStyle name="20 % - Accent1 8 2 4" xfId="493"/>
    <cellStyle name="20 % - Accent1 8 2 4 2" xfId="494"/>
    <cellStyle name="20 % - Accent1 8 2 5" xfId="495"/>
    <cellStyle name="20 % - Accent1 8 2 6" xfId="496"/>
    <cellStyle name="20 % - Accent1 8 2 7" xfId="497"/>
    <cellStyle name="20 % - Accent1 8 2 8" xfId="498"/>
    <cellStyle name="20 % - Accent1 8 2 9" xfId="499"/>
    <cellStyle name="20 % - Accent1 8 3" xfId="500"/>
    <cellStyle name="20 % - Accent1 8 3 2" xfId="501"/>
    <cellStyle name="20 % - Accent1 8 4" xfId="502"/>
    <cellStyle name="20 % - Accent1 8 4 2" xfId="503"/>
    <cellStyle name="20 % - Accent1 8 5" xfId="504"/>
    <cellStyle name="20 % - Accent1 8 6" xfId="505"/>
    <cellStyle name="20 % - Accent1 8 7" xfId="506"/>
    <cellStyle name="20 % - Accent1 8 8" xfId="507"/>
    <cellStyle name="20 % - Accent1 8 9" xfId="508"/>
    <cellStyle name="20 % - Accent1 9" xfId="509"/>
    <cellStyle name="20 % - Accent1 9 2" xfId="510"/>
    <cellStyle name="20 % - Accent1 9 2 2" xfId="511"/>
    <cellStyle name="20 % - Accent1 9 3" xfId="512"/>
    <cellStyle name="20 % - Accent1 9 4" xfId="513"/>
    <cellStyle name="20 % - Accent2 10" xfId="514"/>
    <cellStyle name="20 % - Accent2 10 2" xfId="515"/>
    <cellStyle name="20 % - Accent2 10 2 2" xfId="516"/>
    <cellStyle name="20 % - Accent2 11" xfId="517"/>
    <cellStyle name="20 % - Accent2 11 2" xfId="518"/>
    <cellStyle name="20 % - Accent2 11 2 2" xfId="519"/>
    <cellStyle name="20 % - Accent2 11 2 3" xfId="520"/>
    <cellStyle name="20 % - Accent2 11 3" xfId="521"/>
    <cellStyle name="20 % - Accent2 11 4" xfId="522"/>
    <cellStyle name="20 % - Accent2 11 5" xfId="523"/>
    <cellStyle name="20 % - Accent2 12" xfId="524"/>
    <cellStyle name="20 % - Accent2 12 2" xfId="525"/>
    <cellStyle name="20 % - Accent2 12 3" xfId="526"/>
    <cellStyle name="20 % - Accent2 12 4" xfId="527"/>
    <cellStyle name="20 % - Accent2 13" xfId="528"/>
    <cellStyle name="20 % - Accent2 13 2" xfId="529"/>
    <cellStyle name="20 % - Accent2 13 2 2" xfId="530"/>
    <cellStyle name="20 % - Accent2 13 2 2 2" xfId="531"/>
    <cellStyle name="20 % - Accent2 13 2 3" xfId="532"/>
    <cellStyle name="20 % - Accent2 13 2 4" xfId="533"/>
    <cellStyle name="20 % - Accent2 13 2 5" xfId="534"/>
    <cellStyle name="20 % - Accent2 13 3" xfId="535"/>
    <cellStyle name="20 % - Accent2 13 3 2" xfId="536"/>
    <cellStyle name="20 % - Accent2 13 3 2 2" xfId="537"/>
    <cellStyle name="20 % - Accent2 13 3 3" xfId="538"/>
    <cellStyle name="20 % - Accent2 13 3 4" xfId="539"/>
    <cellStyle name="20 % - Accent2 13 3 5" xfId="540"/>
    <cellStyle name="20 % - Accent2 13 4" xfId="541"/>
    <cellStyle name="20 % - Accent2 13 4 2" xfId="542"/>
    <cellStyle name="20 % - Accent2 13 4 3" xfId="543"/>
    <cellStyle name="20 % - Accent2 13 5" xfId="544"/>
    <cellStyle name="20 % - Accent2 13 5 2" xfId="545"/>
    <cellStyle name="20 % - Accent2 13 6" xfId="546"/>
    <cellStyle name="20 % - Accent2 13 7" xfId="547"/>
    <cellStyle name="20 % - Accent2 13 8" xfId="548"/>
    <cellStyle name="20 % - Accent2 14" xfId="549"/>
    <cellStyle name="20 % - Accent2 14 2" xfId="550"/>
    <cellStyle name="20 % - Accent2 14 2 2" xfId="551"/>
    <cellStyle name="20 % - Accent2 14 2 2 2" xfId="552"/>
    <cellStyle name="20 % - Accent2 14 2 3" xfId="553"/>
    <cellStyle name="20 % - Accent2 14 2 4" xfId="554"/>
    <cellStyle name="20 % - Accent2 14 2 5" xfId="555"/>
    <cellStyle name="20 % - Accent2 14 3" xfId="556"/>
    <cellStyle name="20 % - Accent2 14 3 2" xfId="557"/>
    <cellStyle name="20 % - Accent2 14 3 2 2" xfId="558"/>
    <cellStyle name="20 % - Accent2 14 3 3" xfId="559"/>
    <cellStyle name="20 % - Accent2 14 3 4" xfId="560"/>
    <cellStyle name="20 % - Accent2 14 3 5" xfId="561"/>
    <cellStyle name="20 % - Accent2 14 4" xfId="562"/>
    <cellStyle name="20 % - Accent2 14 4 2" xfId="563"/>
    <cellStyle name="20 % - Accent2 14 4 3" xfId="564"/>
    <cellStyle name="20 % - Accent2 14 5" xfId="565"/>
    <cellStyle name="20 % - Accent2 14 5 2" xfId="566"/>
    <cellStyle name="20 % - Accent2 14 6" xfId="567"/>
    <cellStyle name="20 % - Accent2 14 7" xfId="568"/>
    <cellStyle name="20 % - Accent2 14 8" xfId="569"/>
    <cellStyle name="20 % - Accent2 15" xfId="570"/>
    <cellStyle name="20 % - Accent2 15 2" xfId="571"/>
    <cellStyle name="20 % - Accent2 15 2 2" xfId="572"/>
    <cellStyle name="20 % - Accent2 15 2 2 2" xfId="573"/>
    <cellStyle name="20 % - Accent2 15 2 3" xfId="574"/>
    <cellStyle name="20 % - Accent2 15 2 4" xfId="575"/>
    <cellStyle name="20 % - Accent2 15 2 5" xfId="576"/>
    <cellStyle name="20 % - Accent2 15 3" xfId="577"/>
    <cellStyle name="20 % - Accent2 15 3 2" xfId="578"/>
    <cellStyle name="20 % - Accent2 15 3 2 2" xfId="579"/>
    <cellStyle name="20 % - Accent2 15 3 3" xfId="580"/>
    <cellStyle name="20 % - Accent2 15 3 4" xfId="581"/>
    <cellStyle name="20 % - Accent2 15 3 5" xfId="582"/>
    <cellStyle name="20 % - Accent2 15 4" xfId="583"/>
    <cellStyle name="20 % - Accent2 15 4 2" xfId="584"/>
    <cellStyle name="20 % - Accent2 15 4 3" xfId="585"/>
    <cellStyle name="20 % - Accent2 15 5" xfId="586"/>
    <cellStyle name="20 % - Accent2 15 5 2" xfId="587"/>
    <cellStyle name="20 % - Accent2 15 6" xfId="588"/>
    <cellStyle name="20 % - Accent2 15 7" xfId="589"/>
    <cellStyle name="20 % - Accent2 15 8" xfId="590"/>
    <cellStyle name="20 % - Accent2 16" xfId="591"/>
    <cellStyle name="20 % - Accent2 16 2" xfId="592"/>
    <cellStyle name="20 % - Accent2 16 2 2" xfId="593"/>
    <cellStyle name="20 % - Accent2 16 3" xfId="594"/>
    <cellStyle name="20 % - Accent2 17" xfId="595"/>
    <cellStyle name="20 % - Accent2 17 2" xfId="596"/>
    <cellStyle name="20 % - Accent2 18" xfId="597"/>
    <cellStyle name="20 % - Accent2 19" xfId="598"/>
    <cellStyle name="20 % - Accent2 2" xfId="20"/>
    <cellStyle name="20 % - Accent2 2 2" xfId="599"/>
    <cellStyle name="20 % - Accent2 2 2 2" xfId="600"/>
    <cellStyle name="20 % - Accent2 2 2 3" xfId="601"/>
    <cellStyle name="20 % - Accent2 2 3" xfId="602"/>
    <cellStyle name="20 % - Accent2 2 3 2" xfId="603"/>
    <cellStyle name="20 % - Accent2 2 4" xfId="604"/>
    <cellStyle name="20 % - Accent2 2 4 2" xfId="605"/>
    <cellStyle name="20 % - Accent2 2 5" xfId="606"/>
    <cellStyle name="20 % - Accent2 2 6" xfId="607"/>
    <cellStyle name="20 % - Accent2 2 7" xfId="608"/>
    <cellStyle name="20 % - Accent2 3" xfId="609"/>
    <cellStyle name="20 % - Accent2 3 2" xfId="610"/>
    <cellStyle name="20 % - Accent2 3 2 2" xfId="611"/>
    <cellStyle name="20 % - Accent2 3 2 3" xfId="612"/>
    <cellStyle name="20 % - Accent2 3 3" xfId="613"/>
    <cellStyle name="20 % - Accent2 3 4" xfId="614"/>
    <cellStyle name="20 % - Accent2 3 5" xfId="615"/>
    <cellStyle name="20 % - Accent2 3 6" xfId="616"/>
    <cellStyle name="20 % - Accent2 3 7" xfId="617"/>
    <cellStyle name="20 % - Accent2 4" xfId="618"/>
    <cellStyle name="20 % - Accent2 4 2" xfId="619"/>
    <cellStyle name="20 % - Accent2 4 2 2" xfId="620"/>
    <cellStyle name="20 % - Accent2 4 2 3" xfId="621"/>
    <cellStyle name="20 % - Accent2 4 3" xfId="622"/>
    <cellStyle name="20 % - Accent2 4 4" xfId="623"/>
    <cellStyle name="20 % - Accent2 5" xfId="624"/>
    <cellStyle name="20 % - Accent2 5 2" xfId="625"/>
    <cellStyle name="20 % - Accent2 6" xfId="626"/>
    <cellStyle name="20 % - Accent2 6 2" xfId="627"/>
    <cellStyle name="20 % - Accent2 6 3" xfId="628"/>
    <cellStyle name="20 % - Accent2 6 3 2" xfId="629"/>
    <cellStyle name="20 % - Accent2 6 3 3" xfId="630"/>
    <cellStyle name="20 % - Accent2 7" xfId="631"/>
    <cellStyle name="20 % - Accent2 7 10" xfId="632"/>
    <cellStyle name="20 % - Accent2 7 11" xfId="633"/>
    <cellStyle name="20 % - Accent2 7 2" xfId="634"/>
    <cellStyle name="20 % - Accent2 7 2 10" xfId="635"/>
    <cellStyle name="20 % - Accent2 7 2 11" xfId="636"/>
    <cellStyle name="20 % - Accent2 7 2 12" xfId="637"/>
    <cellStyle name="20 % - Accent2 7 2 2" xfId="638"/>
    <cellStyle name="20 % - Accent2 7 2 2 2" xfId="639"/>
    <cellStyle name="20 % - Accent2 7 2 2 2 2" xfId="640"/>
    <cellStyle name="20 % - Accent2 7 2 2 3" xfId="641"/>
    <cellStyle name="20 % - Accent2 7 2 2 4" xfId="642"/>
    <cellStyle name="20 % - Accent2 7 2 2 5" xfId="643"/>
    <cellStyle name="20 % - Accent2 7 2 2 6" xfId="644"/>
    <cellStyle name="20 % - Accent2 7 2 2 7" xfId="645"/>
    <cellStyle name="20 % - Accent2 7 2 2 8" xfId="646"/>
    <cellStyle name="20 % - Accent2 7 2 2 9" xfId="647"/>
    <cellStyle name="20 % - Accent2 7 2 3" xfId="648"/>
    <cellStyle name="20 % - Accent2 7 2 3 2" xfId="649"/>
    <cellStyle name="20 % - Accent2 7 2 4" xfId="650"/>
    <cellStyle name="20 % - Accent2 7 2 4 2" xfId="651"/>
    <cellStyle name="20 % - Accent2 7 2 5" xfId="652"/>
    <cellStyle name="20 % - Accent2 7 2 5 2" xfId="653"/>
    <cellStyle name="20 % - Accent2 7 2 6" xfId="654"/>
    <cellStyle name="20 % - Accent2 7 2 7" xfId="655"/>
    <cellStyle name="20 % - Accent2 7 2 8" xfId="656"/>
    <cellStyle name="20 % - Accent2 7 2 9" xfId="657"/>
    <cellStyle name="20 % - Accent2 7 3" xfId="658"/>
    <cellStyle name="20 % - Accent2 7 3 10" xfId="659"/>
    <cellStyle name="20 % - Accent2 7 3 2" xfId="660"/>
    <cellStyle name="20 % - Accent2 7 3 2 2" xfId="661"/>
    <cellStyle name="20 % - Accent2 7 3 3" xfId="662"/>
    <cellStyle name="20 % - Accent2 7 3 3 2" xfId="663"/>
    <cellStyle name="20 % - Accent2 7 3 4" xfId="664"/>
    <cellStyle name="20 % - Accent2 7 3 4 2" xfId="665"/>
    <cellStyle name="20 % - Accent2 7 3 5" xfId="666"/>
    <cellStyle name="20 % - Accent2 7 3 6" xfId="667"/>
    <cellStyle name="20 % - Accent2 7 3 7" xfId="668"/>
    <cellStyle name="20 % - Accent2 7 3 8" xfId="669"/>
    <cellStyle name="20 % - Accent2 7 3 9" xfId="670"/>
    <cellStyle name="20 % - Accent2 7 4" xfId="671"/>
    <cellStyle name="20 % - Accent2 7 4 2" xfId="672"/>
    <cellStyle name="20 % - Accent2 7 5" xfId="673"/>
    <cellStyle name="20 % - Accent2 7 5 2" xfId="674"/>
    <cellStyle name="20 % - Accent2 7 6" xfId="675"/>
    <cellStyle name="20 % - Accent2 7 7" xfId="676"/>
    <cellStyle name="20 % - Accent2 7 8" xfId="677"/>
    <cellStyle name="20 % - Accent2 7 9" xfId="678"/>
    <cellStyle name="20 % - Accent2 8" xfId="679"/>
    <cellStyle name="20 % - Accent2 8 10" xfId="680"/>
    <cellStyle name="20 % - Accent2 8 2" xfId="681"/>
    <cellStyle name="20 % - Accent2 8 2 10" xfId="682"/>
    <cellStyle name="20 % - Accent2 8 2 11" xfId="683"/>
    <cellStyle name="20 % - Accent2 8 2 2" xfId="684"/>
    <cellStyle name="20 % - Accent2 8 2 2 2" xfId="685"/>
    <cellStyle name="20 % - Accent2 8 2 3" xfId="686"/>
    <cellStyle name="20 % - Accent2 8 2 3 2" xfId="687"/>
    <cellStyle name="20 % - Accent2 8 2 4" xfId="688"/>
    <cellStyle name="20 % - Accent2 8 2 4 2" xfId="689"/>
    <cellStyle name="20 % - Accent2 8 2 5" xfId="690"/>
    <cellStyle name="20 % - Accent2 8 2 6" xfId="691"/>
    <cellStyle name="20 % - Accent2 8 2 7" xfId="692"/>
    <cellStyle name="20 % - Accent2 8 2 8" xfId="693"/>
    <cellStyle name="20 % - Accent2 8 2 9" xfId="694"/>
    <cellStyle name="20 % - Accent2 8 3" xfId="695"/>
    <cellStyle name="20 % - Accent2 8 3 2" xfId="696"/>
    <cellStyle name="20 % - Accent2 8 4" xfId="697"/>
    <cellStyle name="20 % - Accent2 8 4 2" xfId="698"/>
    <cellStyle name="20 % - Accent2 8 5" xfId="699"/>
    <cellStyle name="20 % - Accent2 8 6" xfId="700"/>
    <cellStyle name="20 % - Accent2 8 7" xfId="701"/>
    <cellStyle name="20 % - Accent2 8 8" xfId="702"/>
    <cellStyle name="20 % - Accent2 8 9" xfId="703"/>
    <cellStyle name="20 % - Accent2 9" xfId="704"/>
    <cellStyle name="20 % - Accent2 9 2" xfId="705"/>
    <cellStyle name="20 % - Accent2 9 2 2" xfId="706"/>
    <cellStyle name="20 % - Accent2 9 3" xfId="707"/>
    <cellStyle name="20 % - Accent2 9 4" xfId="708"/>
    <cellStyle name="20 % - Accent3 10" xfId="709"/>
    <cellStyle name="20 % - Accent3 10 2" xfId="710"/>
    <cellStyle name="20 % - Accent3 10 2 2" xfId="711"/>
    <cellStyle name="20 % - Accent3 11" xfId="712"/>
    <cellStyle name="20 % - Accent3 11 2" xfId="713"/>
    <cellStyle name="20 % - Accent3 11 2 2" xfId="714"/>
    <cellStyle name="20 % - Accent3 11 2 3" xfId="715"/>
    <cellStyle name="20 % - Accent3 11 3" xfId="716"/>
    <cellStyle name="20 % - Accent3 11 4" xfId="717"/>
    <cellStyle name="20 % - Accent3 11 5" xfId="718"/>
    <cellStyle name="20 % - Accent3 12" xfId="719"/>
    <cellStyle name="20 % - Accent3 12 2" xfId="720"/>
    <cellStyle name="20 % - Accent3 12 3" xfId="721"/>
    <cellStyle name="20 % - Accent3 12 4" xfId="722"/>
    <cellStyle name="20 % - Accent3 13" xfId="723"/>
    <cellStyle name="20 % - Accent3 13 2" xfId="724"/>
    <cellStyle name="20 % - Accent3 13 2 2" xfId="725"/>
    <cellStyle name="20 % - Accent3 13 2 2 2" xfId="726"/>
    <cellStyle name="20 % - Accent3 13 2 3" xfId="727"/>
    <cellStyle name="20 % - Accent3 13 2 4" xfId="728"/>
    <cellStyle name="20 % - Accent3 13 2 5" xfId="729"/>
    <cellStyle name="20 % - Accent3 13 3" xfId="730"/>
    <cellStyle name="20 % - Accent3 13 3 2" xfId="731"/>
    <cellStyle name="20 % - Accent3 13 3 2 2" xfId="732"/>
    <cellStyle name="20 % - Accent3 13 3 3" xfId="733"/>
    <cellStyle name="20 % - Accent3 13 3 4" xfId="734"/>
    <cellStyle name="20 % - Accent3 13 3 5" xfId="735"/>
    <cellStyle name="20 % - Accent3 13 4" xfId="736"/>
    <cellStyle name="20 % - Accent3 13 4 2" xfId="737"/>
    <cellStyle name="20 % - Accent3 13 4 3" xfId="738"/>
    <cellStyle name="20 % - Accent3 13 5" xfId="739"/>
    <cellStyle name="20 % - Accent3 13 5 2" xfId="740"/>
    <cellStyle name="20 % - Accent3 13 6" xfId="741"/>
    <cellStyle name="20 % - Accent3 13 7" xfId="742"/>
    <cellStyle name="20 % - Accent3 13 8" xfId="743"/>
    <cellStyle name="20 % - Accent3 14" xfId="744"/>
    <cellStyle name="20 % - Accent3 14 2" xfId="745"/>
    <cellStyle name="20 % - Accent3 14 2 2" xfId="746"/>
    <cellStyle name="20 % - Accent3 14 2 2 2" xfId="747"/>
    <cellStyle name="20 % - Accent3 14 2 3" xfId="748"/>
    <cellStyle name="20 % - Accent3 14 2 4" xfId="749"/>
    <cellStyle name="20 % - Accent3 14 2 5" xfId="750"/>
    <cellStyle name="20 % - Accent3 14 3" xfId="751"/>
    <cellStyle name="20 % - Accent3 14 3 2" xfId="752"/>
    <cellStyle name="20 % - Accent3 14 3 2 2" xfId="753"/>
    <cellStyle name="20 % - Accent3 14 3 3" xfId="754"/>
    <cellStyle name="20 % - Accent3 14 3 4" xfId="755"/>
    <cellStyle name="20 % - Accent3 14 3 5" xfId="756"/>
    <cellStyle name="20 % - Accent3 14 4" xfId="757"/>
    <cellStyle name="20 % - Accent3 14 4 2" xfId="758"/>
    <cellStyle name="20 % - Accent3 14 4 3" xfId="759"/>
    <cellStyle name="20 % - Accent3 14 5" xfId="760"/>
    <cellStyle name="20 % - Accent3 14 5 2" xfId="761"/>
    <cellStyle name="20 % - Accent3 14 6" xfId="762"/>
    <cellStyle name="20 % - Accent3 14 7" xfId="763"/>
    <cellStyle name="20 % - Accent3 14 8" xfId="764"/>
    <cellStyle name="20 % - Accent3 15" xfId="765"/>
    <cellStyle name="20 % - Accent3 15 2" xfId="766"/>
    <cellStyle name="20 % - Accent3 15 2 2" xfId="767"/>
    <cellStyle name="20 % - Accent3 15 2 2 2" xfId="768"/>
    <cellStyle name="20 % - Accent3 15 2 3" xfId="769"/>
    <cellStyle name="20 % - Accent3 15 2 4" xfId="770"/>
    <cellStyle name="20 % - Accent3 15 2 5" xfId="771"/>
    <cellStyle name="20 % - Accent3 15 3" xfId="772"/>
    <cellStyle name="20 % - Accent3 15 3 2" xfId="773"/>
    <cellStyle name="20 % - Accent3 15 3 2 2" xfId="774"/>
    <cellStyle name="20 % - Accent3 15 3 3" xfId="775"/>
    <cellStyle name="20 % - Accent3 15 3 4" xfId="776"/>
    <cellStyle name="20 % - Accent3 15 3 5" xfId="777"/>
    <cellStyle name="20 % - Accent3 15 4" xfId="778"/>
    <cellStyle name="20 % - Accent3 15 4 2" xfId="779"/>
    <cellStyle name="20 % - Accent3 15 4 3" xfId="780"/>
    <cellStyle name="20 % - Accent3 15 5" xfId="781"/>
    <cellStyle name="20 % - Accent3 15 5 2" xfId="782"/>
    <cellStyle name="20 % - Accent3 15 6" xfId="783"/>
    <cellStyle name="20 % - Accent3 15 7" xfId="784"/>
    <cellStyle name="20 % - Accent3 15 8" xfId="785"/>
    <cellStyle name="20 % - Accent3 16" xfId="786"/>
    <cellStyle name="20 % - Accent3 16 2" xfId="787"/>
    <cellStyle name="20 % - Accent3 16 2 2" xfId="788"/>
    <cellStyle name="20 % - Accent3 16 3" xfId="789"/>
    <cellStyle name="20 % - Accent3 17" xfId="790"/>
    <cellStyle name="20 % - Accent3 17 2" xfId="791"/>
    <cellStyle name="20 % - Accent3 18" xfId="792"/>
    <cellStyle name="20 % - Accent3 19" xfId="793"/>
    <cellStyle name="20 % - Accent3 2" xfId="21"/>
    <cellStyle name="20 % - Accent3 2 2" xfId="794"/>
    <cellStyle name="20 % - Accent3 2 2 2" xfId="795"/>
    <cellStyle name="20 % - Accent3 2 2 3" xfId="796"/>
    <cellStyle name="20 % - Accent3 2 3" xfId="797"/>
    <cellStyle name="20 % - Accent3 2 3 2" xfId="798"/>
    <cellStyle name="20 % - Accent3 2 3 2 2" xfId="799"/>
    <cellStyle name="20 % - Accent3 2 3 3" xfId="800"/>
    <cellStyle name="20 % - Accent3 2 4" xfId="801"/>
    <cellStyle name="20 % - Accent3 2 4 2" xfId="802"/>
    <cellStyle name="20 % - Accent3 2 5" xfId="803"/>
    <cellStyle name="20 % - Accent3 2 6" xfId="804"/>
    <cellStyle name="20 % - Accent3 2 7" xfId="805"/>
    <cellStyle name="20 % - Accent3 3" xfId="806"/>
    <cellStyle name="20 % - Accent3 3 2" xfId="807"/>
    <cellStyle name="20 % - Accent3 3 2 2" xfId="808"/>
    <cellStyle name="20 % - Accent3 3 2 3" xfId="809"/>
    <cellStyle name="20 % - Accent3 3 3" xfId="810"/>
    <cellStyle name="20 % - Accent3 3 4" xfId="811"/>
    <cellStyle name="20 % - Accent3 3 5" xfId="812"/>
    <cellStyle name="20 % - Accent3 3 6" xfId="813"/>
    <cellStyle name="20 % - Accent3 3 7" xfId="814"/>
    <cellStyle name="20 % - Accent3 4" xfId="815"/>
    <cellStyle name="20 % - Accent3 4 2" xfId="816"/>
    <cellStyle name="20 % - Accent3 4 2 2" xfId="817"/>
    <cellStyle name="20 % - Accent3 4 2 3" xfId="818"/>
    <cellStyle name="20 % - Accent3 4 3" xfId="819"/>
    <cellStyle name="20 % - Accent3 4 4" xfId="820"/>
    <cellStyle name="20 % - Accent3 5" xfId="821"/>
    <cellStyle name="20 % - Accent3 5 2" xfId="822"/>
    <cellStyle name="20 % - Accent3 6" xfId="823"/>
    <cellStyle name="20 % - Accent3 6 2" xfId="824"/>
    <cellStyle name="20 % - Accent3 6 3" xfId="825"/>
    <cellStyle name="20 % - Accent3 6 3 2" xfId="826"/>
    <cellStyle name="20 % - Accent3 6 3 3" xfId="827"/>
    <cellStyle name="20 % - Accent3 6 3 4" xfId="828"/>
    <cellStyle name="20 % - Accent3 7" xfId="829"/>
    <cellStyle name="20 % - Accent3 7 10" xfId="830"/>
    <cellStyle name="20 % - Accent3 7 11" xfId="831"/>
    <cellStyle name="20 % - Accent3 7 2" xfId="832"/>
    <cellStyle name="20 % - Accent3 7 2 10" xfId="833"/>
    <cellStyle name="20 % - Accent3 7 2 11" xfId="834"/>
    <cellStyle name="20 % - Accent3 7 2 12" xfId="835"/>
    <cellStyle name="20 % - Accent3 7 2 2" xfId="836"/>
    <cellStyle name="20 % - Accent3 7 2 2 2" xfId="837"/>
    <cellStyle name="20 % - Accent3 7 2 2 2 2" xfId="838"/>
    <cellStyle name="20 % - Accent3 7 2 2 3" xfId="839"/>
    <cellStyle name="20 % - Accent3 7 2 2 4" xfId="840"/>
    <cellStyle name="20 % - Accent3 7 2 2 5" xfId="841"/>
    <cellStyle name="20 % - Accent3 7 2 2 6" xfId="842"/>
    <cellStyle name="20 % - Accent3 7 2 2 7" xfId="843"/>
    <cellStyle name="20 % - Accent3 7 2 2 8" xfId="844"/>
    <cellStyle name="20 % - Accent3 7 2 2 9" xfId="845"/>
    <cellStyle name="20 % - Accent3 7 2 3" xfId="846"/>
    <cellStyle name="20 % - Accent3 7 2 3 2" xfId="847"/>
    <cellStyle name="20 % - Accent3 7 2 4" xfId="848"/>
    <cellStyle name="20 % - Accent3 7 2 4 2" xfId="849"/>
    <cellStyle name="20 % - Accent3 7 2 5" xfId="850"/>
    <cellStyle name="20 % - Accent3 7 2 5 2" xfId="851"/>
    <cellStyle name="20 % - Accent3 7 2 6" xfId="852"/>
    <cellStyle name="20 % - Accent3 7 2 7" xfId="853"/>
    <cellStyle name="20 % - Accent3 7 2 8" xfId="854"/>
    <cellStyle name="20 % - Accent3 7 2 9" xfId="855"/>
    <cellStyle name="20 % - Accent3 7 3" xfId="856"/>
    <cellStyle name="20 % - Accent3 7 3 10" xfId="857"/>
    <cellStyle name="20 % - Accent3 7 3 2" xfId="858"/>
    <cellStyle name="20 % - Accent3 7 3 2 2" xfId="859"/>
    <cellStyle name="20 % - Accent3 7 3 3" xfId="860"/>
    <cellStyle name="20 % - Accent3 7 3 3 2" xfId="861"/>
    <cellStyle name="20 % - Accent3 7 3 4" xfId="862"/>
    <cellStyle name="20 % - Accent3 7 3 4 2" xfId="863"/>
    <cellStyle name="20 % - Accent3 7 3 5" xfId="864"/>
    <cellStyle name="20 % - Accent3 7 3 6" xfId="865"/>
    <cellStyle name="20 % - Accent3 7 3 7" xfId="866"/>
    <cellStyle name="20 % - Accent3 7 3 8" xfId="867"/>
    <cellStyle name="20 % - Accent3 7 3 9" xfId="868"/>
    <cellStyle name="20 % - Accent3 7 4" xfId="869"/>
    <cellStyle name="20 % - Accent3 7 4 2" xfId="870"/>
    <cellStyle name="20 % - Accent3 7 5" xfId="871"/>
    <cellStyle name="20 % - Accent3 7 5 2" xfId="872"/>
    <cellStyle name="20 % - Accent3 7 6" xfId="873"/>
    <cellStyle name="20 % - Accent3 7 7" xfId="874"/>
    <cellStyle name="20 % - Accent3 7 8" xfId="875"/>
    <cellStyle name="20 % - Accent3 7 9" xfId="876"/>
    <cellStyle name="20 % - Accent3 8" xfId="877"/>
    <cellStyle name="20 % - Accent3 8 10" xfId="878"/>
    <cellStyle name="20 % - Accent3 8 2" xfId="879"/>
    <cellStyle name="20 % - Accent3 8 2 10" xfId="880"/>
    <cellStyle name="20 % - Accent3 8 2 11" xfId="881"/>
    <cellStyle name="20 % - Accent3 8 2 2" xfId="882"/>
    <cellStyle name="20 % - Accent3 8 2 2 2" xfId="883"/>
    <cellStyle name="20 % - Accent3 8 2 3" xfId="884"/>
    <cellStyle name="20 % - Accent3 8 2 3 2" xfId="885"/>
    <cellStyle name="20 % - Accent3 8 2 4" xfId="886"/>
    <cellStyle name="20 % - Accent3 8 2 4 2" xfId="887"/>
    <cellStyle name="20 % - Accent3 8 2 5" xfId="888"/>
    <cellStyle name="20 % - Accent3 8 2 6" xfId="889"/>
    <cellStyle name="20 % - Accent3 8 2 7" xfId="890"/>
    <cellStyle name="20 % - Accent3 8 2 8" xfId="891"/>
    <cellStyle name="20 % - Accent3 8 2 9" xfId="892"/>
    <cellStyle name="20 % - Accent3 8 3" xfId="893"/>
    <cellStyle name="20 % - Accent3 8 3 2" xfId="894"/>
    <cellStyle name="20 % - Accent3 8 4" xfId="895"/>
    <cellStyle name="20 % - Accent3 8 4 2" xfId="896"/>
    <cellStyle name="20 % - Accent3 8 5" xfId="897"/>
    <cellStyle name="20 % - Accent3 8 6" xfId="898"/>
    <cellStyle name="20 % - Accent3 8 7" xfId="899"/>
    <cellStyle name="20 % - Accent3 8 8" xfId="900"/>
    <cellStyle name="20 % - Accent3 8 9" xfId="901"/>
    <cellStyle name="20 % - Accent3 9" xfId="902"/>
    <cellStyle name="20 % - Accent3 9 2" xfId="903"/>
    <cellStyle name="20 % - Accent3 9 2 2" xfId="904"/>
    <cellStyle name="20 % - Accent3 9 3" xfId="905"/>
    <cellStyle name="20 % - Accent3 9 4" xfId="906"/>
    <cellStyle name="20 % - Accent4 10" xfId="907"/>
    <cellStyle name="20 % - Accent4 10 2" xfId="908"/>
    <cellStyle name="20 % - Accent4 10 2 2" xfId="909"/>
    <cellStyle name="20 % - Accent4 11" xfId="910"/>
    <cellStyle name="20 % - Accent4 11 2" xfId="911"/>
    <cellStyle name="20 % - Accent4 11 2 2" xfId="912"/>
    <cellStyle name="20 % - Accent4 11 2 3" xfId="913"/>
    <cellStyle name="20 % - Accent4 11 3" xfId="914"/>
    <cellStyle name="20 % - Accent4 11 4" xfId="915"/>
    <cellStyle name="20 % - Accent4 11 5" xfId="916"/>
    <cellStyle name="20 % - Accent4 12" xfId="917"/>
    <cellStyle name="20 % - Accent4 12 2" xfId="918"/>
    <cellStyle name="20 % - Accent4 12 3" xfId="919"/>
    <cellStyle name="20 % - Accent4 12 4" xfId="920"/>
    <cellStyle name="20 % - Accent4 13" xfId="921"/>
    <cellStyle name="20 % - Accent4 13 2" xfId="922"/>
    <cellStyle name="20 % - Accent4 13 2 2" xfId="923"/>
    <cellStyle name="20 % - Accent4 13 2 2 2" xfId="924"/>
    <cellStyle name="20 % - Accent4 13 2 3" xfId="925"/>
    <cellStyle name="20 % - Accent4 13 2 4" xfId="926"/>
    <cellStyle name="20 % - Accent4 13 2 5" xfId="927"/>
    <cellStyle name="20 % - Accent4 13 3" xfId="928"/>
    <cellStyle name="20 % - Accent4 13 3 2" xfId="929"/>
    <cellStyle name="20 % - Accent4 13 3 2 2" xfId="930"/>
    <cellStyle name="20 % - Accent4 13 3 3" xfId="931"/>
    <cellStyle name="20 % - Accent4 13 3 4" xfId="932"/>
    <cellStyle name="20 % - Accent4 13 3 5" xfId="933"/>
    <cellStyle name="20 % - Accent4 13 4" xfId="934"/>
    <cellStyle name="20 % - Accent4 13 4 2" xfId="935"/>
    <cellStyle name="20 % - Accent4 13 4 3" xfId="936"/>
    <cellStyle name="20 % - Accent4 13 5" xfId="937"/>
    <cellStyle name="20 % - Accent4 13 5 2" xfId="938"/>
    <cellStyle name="20 % - Accent4 13 6" xfId="939"/>
    <cellStyle name="20 % - Accent4 13 7" xfId="940"/>
    <cellStyle name="20 % - Accent4 13 8" xfId="941"/>
    <cellStyle name="20 % - Accent4 14" xfId="942"/>
    <cellStyle name="20 % - Accent4 14 2" xfId="943"/>
    <cellStyle name="20 % - Accent4 14 2 2" xfId="944"/>
    <cellStyle name="20 % - Accent4 14 2 2 2" xfId="945"/>
    <cellStyle name="20 % - Accent4 14 2 3" xfId="946"/>
    <cellStyle name="20 % - Accent4 14 2 4" xfId="947"/>
    <cellStyle name="20 % - Accent4 14 2 5" xfId="948"/>
    <cellStyle name="20 % - Accent4 14 3" xfId="949"/>
    <cellStyle name="20 % - Accent4 14 3 2" xfId="950"/>
    <cellStyle name="20 % - Accent4 14 3 2 2" xfId="951"/>
    <cellStyle name="20 % - Accent4 14 3 3" xfId="952"/>
    <cellStyle name="20 % - Accent4 14 3 4" xfId="953"/>
    <cellStyle name="20 % - Accent4 14 3 5" xfId="954"/>
    <cellStyle name="20 % - Accent4 14 4" xfId="955"/>
    <cellStyle name="20 % - Accent4 14 4 2" xfId="956"/>
    <cellStyle name="20 % - Accent4 14 4 3" xfId="957"/>
    <cellStyle name="20 % - Accent4 14 5" xfId="958"/>
    <cellStyle name="20 % - Accent4 14 5 2" xfId="959"/>
    <cellStyle name="20 % - Accent4 14 6" xfId="960"/>
    <cellStyle name="20 % - Accent4 14 7" xfId="961"/>
    <cellStyle name="20 % - Accent4 14 8" xfId="962"/>
    <cellStyle name="20 % - Accent4 15" xfId="963"/>
    <cellStyle name="20 % - Accent4 15 2" xfId="964"/>
    <cellStyle name="20 % - Accent4 15 2 2" xfId="965"/>
    <cellStyle name="20 % - Accent4 15 2 2 2" xfId="966"/>
    <cellStyle name="20 % - Accent4 15 2 3" xfId="967"/>
    <cellStyle name="20 % - Accent4 15 2 4" xfId="968"/>
    <cellStyle name="20 % - Accent4 15 2 5" xfId="969"/>
    <cellStyle name="20 % - Accent4 15 3" xfId="970"/>
    <cellStyle name="20 % - Accent4 15 3 2" xfId="971"/>
    <cellStyle name="20 % - Accent4 15 3 2 2" xfId="972"/>
    <cellStyle name="20 % - Accent4 15 3 3" xfId="973"/>
    <cellStyle name="20 % - Accent4 15 3 4" xfId="974"/>
    <cellStyle name="20 % - Accent4 15 3 5" xfId="975"/>
    <cellStyle name="20 % - Accent4 15 4" xfId="976"/>
    <cellStyle name="20 % - Accent4 15 4 2" xfId="977"/>
    <cellStyle name="20 % - Accent4 15 4 3" xfId="978"/>
    <cellStyle name="20 % - Accent4 15 5" xfId="979"/>
    <cellStyle name="20 % - Accent4 15 5 2" xfId="980"/>
    <cellStyle name="20 % - Accent4 15 6" xfId="981"/>
    <cellStyle name="20 % - Accent4 15 7" xfId="982"/>
    <cellStyle name="20 % - Accent4 15 8" xfId="983"/>
    <cellStyle name="20 % - Accent4 16" xfId="984"/>
    <cellStyle name="20 % - Accent4 16 2" xfId="985"/>
    <cellStyle name="20 % - Accent4 16 2 2" xfId="986"/>
    <cellStyle name="20 % - Accent4 16 3" xfId="987"/>
    <cellStyle name="20 % - Accent4 17" xfId="988"/>
    <cellStyle name="20 % - Accent4 17 2" xfId="989"/>
    <cellStyle name="20 % - Accent4 18" xfId="990"/>
    <cellStyle name="20 % - Accent4 19" xfId="991"/>
    <cellStyle name="20 % - Accent4 2" xfId="22"/>
    <cellStyle name="20 % - Accent4 2 2" xfId="992"/>
    <cellStyle name="20 % - Accent4 2 2 2" xfId="993"/>
    <cellStyle name="20 % - Accent4 2 2 3" xfId="994"/>
    <cellStyle name="20 % - Accent4 2 3" xfId="995"/>
    <cellStyle name="20 % - Accent4 2 3 2" xfId="996"/>
    <cellStyle name="20 % - Accent4 2 4" xfId="997"/>
    <cellStyle name="20 % - Accent4 2 4 2" xfId="998"/>
    <cellStyle name="20 % - Accent4 2 5" xfId="999"/>
    <cellStyle name="20 % - Accent4 2 6" xfId="1000"/>
    <cellStyle name="20 % - Accent4 2 7" xfId="1001"/>
    <cellStyle name="20 % - Accent4 3" xfId="1002"/>
    <cellStyle name="20 % - Accent4 3 2" xfId="1003"/>
    <cellStyle name="20 % - Accent4 3 2 2" xfId="1004"/>
    <cellStyle name="20 % - Accent4 3 2 3" xfId="1005"/>
    <cellStyle name="20 % - Accent4 3 3" xfId="1006"/>
    <cellStyle name="20 % - Accent4 3 4" xfId="1007"/>
    <cellStyle name="20 % - Accent4 3 5" xfId="1008"/>
    <cellStyle name="20 % - Accent4 3 6" xfId="1009"/>
    <cellStyle name="20 % - Accent4 3 7" xfId="1010"/>
    <cellStyle name="20 % - Accent4 4" xfId="1011"/>
    <cellStyle name="20 % - Accent4 4 2" xfId="1012"/>
    <cellStyle name="20 % - Accent4 4 2 2" xfId="1013"/>
    <cellStyle name="20 % - Accent4 4 2 3" xfId="1014"/>
    <cellStyle name="20 % - Accent4 4 3" xfId="1015"/>
    <cellStyle name="20 % - Accent4 4 4" xfId="1016"/>
    <cellStyle name="20 % - Accent4 5" xfId="1017"/>
    <cellStyle name="20 % - Accent4 5 2" xfId="1018"/>
    <cellStyle name="20 % - Accent4 6" xfId="1019"/>
    <cellStyle name="20 % - Accent4 6 2" xfId="1020"/>
    <cellStyle name="20 % - Accent4 6 3" xfId="1021"/>
    <cellStyle name="20 % - Accent4 6 3 2" xfId="1022"/>
    <cellStyle name="20 % - Accent4 6 3 3" xfId="1023"/>
    <cellStyle name="20 % - Accent4 7" xfId="1024"/>
    <cellStyle name="20 % - Accent4 7 10" xfId="1025"/>
    <cellStyle name="20 % - Accent4 7 11" xfId="1026"/>
    <cellStyle name="20 % - Accent4 7 2" xfId="1027"/>
    <cellStyle name="20 % - Accent4 7 2 10" xfId="1028"/>
    <cellStyle name="20 % - Accent4 7 2 11" xfId="1029"/>
    <cellStyle name="20 % - Accent4 7 2 12" xfId="1030"/>
    <cellStyle name="20 % - Accent4 7 2 2" xfId="1031"/>
    <cellStyle name="20 % - Accent4 7 2 2 2" xfId="1032"/>
    <cellStyle name="20 % - Accent4 7 2 2 2 2" xfId="1033"/>
    <cellStyle name="20 % - Accent4 7 2 2 3" xfId="1034"/>
    <cellStyle name="20 % - Accent4 7 2 2 4" xfId="1035"/>
    <cellStyle name="20 % - Accent4 7 2 2 5" xfId="1036"/>
    <cellStyle name="20 % - Accent4 7 2 2 6" xfId="1037"/>
    <cellStyle name="20 % - Accent4 7 2 2 7" xfId="1038"/>
    <cellStyle name="20 % - Accent4 7 2 2 8" xfId="1039"/>
    <cellStyle name="20 % - Accent4 7 2 2 9" xfId="1040"/>
    <cellStyle name="20 % - Accent4 7 2 3" xfId="1041"/>
    <cellStyle name="20 % - Accent4 7 2 3 2" xfId="1042"/>
    <cellStyle name="20 % - Accent4 7 2 4" xfId="1043"/>
    <cellStyle name="20 % - Accent4 7 2 4 2" xfId="1044"/>
    <cellStyle name="20 % - Accent4 7 2 5" xfId="1045"/>
    <cellStyle name="20 % - Accent4 7 2 5 2" xfId="1046"/>
    <cellStyle name="20 % - Accent4 7 2 6" xfId="1047"/>
    <cellStyle name="20 % - Accent4 7 2 7" xfId="1048"/>
    <cellStyle name="20 % - Accent4 7 2 8" xfId="1049"/>
    <cellStyle name="20 % - Accent4 7 2 9" xfId="1050"/>
    <cellStyle name="20 % - Accent4 7 3" xfId="1051"/>
    <cellStyle name="20 % - Accent4 7 3 10" xfId="1052"/>
    <cellStyle name="20 % - Accent4 7 3 2" xfId="1053"/>
    <cellStyle name="20 % - Accent4 7 3 2 2" xfId="1054"/>
    <cellStyle name="20 % - Accent4 7 3 3" xfId="1055"/>
    <cellStyle name="20 % - Accent4 7 3 3 2" xfId="1056"/>
    <cellStyle name="20 % - Accent4 7 3 4" xfId="1057"/>
    <cellStyle name="20 % - Accent4 7 3 4 2" xfId="1058"/>
    <cellStyle name="20 % - Accent4 7 3 5" xfId="1059"/>
    <cellStyle name="20 % - Accent4 7 3 6" xfId="1060"/>
    <cellStyle name="20 % - Accent4 7 3 7" xfId="1061"/>
    <cellStyle name="20 % - Accent4 7 3 8" xfId="1062"/>
    <cellStyle name="20 % - Accent4 7 3 9" xfId="1063"/>
    <cellStyle name="20 % - Accent4 7 4" xfId="1064"/>
    <cellStyle name="20 % - Accent4 7 4 2" xfId="1065"/>
    <cellStyle name="20 % - Accent4 7 5" xfId="1066"/>
    <cellStyle name="20 % - Accent4 7 5 2" xfId="1067"/>
    <cellStyle name="20 % - Accent4 7 6" xfId="1068"/>
    <cellStyle name="20 % - Accent4 7 7" xfId="1069"/>
    <cellStyle name="20 % - Accent4 7 8" xfId="1070"/>
    <cellStyle name="20 % - Accent4 7 9" xfId="1071"/>
    <cellStyle name="20 % - Accent4 8" xfId="1072"/>
    <cellStyle name="20 % - Accent4 8 10" xfId="1073"/>
    <cellStyle name="20 % - Accent4 8 2" xfId="1074"/>
    <cellStyle name="20 % - Accent4 8 2 10" xfId="1075"/>
    <cellStyle name="20 % - Accent4 8 2 11" xfId="1076"/>
    <cellStyle name="20 % - Accent4 8 2 2" xfId="1077"/>
    <cellStyle name="20 % - Accent4 8 2 2 2" xfId="1078"/>
    <cellStyle name="20 % - Accent4 8 2 3" xfId="1079"/>
    <cellStyle name="20 % - Accent4 8 2 3 2" xfId="1080"/>
    <cellStyle name="20 % - Accent4 8 2 4" xfId="1081"/>
    <cellStyle name="20 % - Accent4 8 2 4 2" xfId="1082"/>
    <cellStyle name="20 % - Accent4 8 2 5" xfId="1083"/>
    <cellStyle name="20 % - Accent4 8 2 6" xfId="1084"/>
    <cellStyle name="20 % - Accent4 8 2 7" xfId="1085"/>
    <cellStyle name="20 % - Accent4 8 2 8" xfId="1086"/>
    <cellStyle name="20 % - Accent4 8 2 9" xfId="1087"/>
    <cellStyle name="20 % - Accent4 8 3" xfId="1088"/>
    <cellStyle name="20 % - Accent4 8 3 2" xfId="1089"/>
    <cellStyle name="20 % - Accent4 8 4" xfId="1090"/>
    <cellStyle name="20 % - Accent4 8 4 2" xfId="1091"/>
    <cellStyle name="20 % - Accent4 8 5" xfId="1092"/>
    <cellStyle name="20 % - Accent4 8 6" xfId="1093"/>
    <cellStyle name="20 % - Accent4 8 7" xfId="1094"/>
    <cellStyle name="20 % - Accent4 8 8" xfId="1095"/>
    <cellStyle name="20 % - Accent4 8 9" xfId="1096"/>
    <cellStyle name="20 % - Accent4 9" xfId="1097"/>
    <cellStyle name="20 % - Accent4 9 2" xfId="1098"/>
    <cellStyle name="20 % - Accent4 9 2 2" xfId="1099"/>
    <cellStyle name="20 % - Accent4 9 3" xfId="1100"/>
    <cellStyle name="20 % - Accent4 9 4" xfId="1101"/>
    <cellStyle name="20 % - Accent5 10" xfId="1102"/>
    <cellStyle name="20 % - Accent5 10 2" xfId="1103"/>
    <cellStyle name="20 % - Accent5 11" xfId="1104"/>
    <cellStyle name="20 % - Accent5 11 2" xfId="1105"/>
    <cellStyle name="20 % - Accent5 12" xfId="1106"/>
    <cellStyle name="20 % - Accent5 13" xfId="1107"/>
    <cellStyle name="20 % - Accent5 13 2" xfId="1108"/>
    <cellStyle name="20 % - Accent5 13 2 2" xfId="1109"/>
    <cellStyle name="20 % - Accent5 13 2 3" xfId="1110"/>
    <cellStyle name="20 % - Accent5 13 2 4" xfId="1111"/>
    <cellStyle name="20 % - Accent5 13 3" xfId="1112"/>
    <cellStyle name="20 % - Accent5 13 3 2" xfId="1113"/>
    <cellStyle name="20 % - Accent5 13 3 3" xfId="1114"/>
    <cellStyle name="20 % - Accent5 13 4" xfId="1115"/>
    <cellStyle name="20 % - Accent5 13 5" xfId="1116"/>
    <cellStyle name="20 % - Accent5 13 6" xfId="1117"/>
    <cellStyle name="20 % - Accent5 14" xfId="1118"/>
    <cellStyle name="20 % - Accent5 14 2" xfId="1119"/>
    <cellStyle name="20 % - Accent5 14 2 2" xfId="1120"/>
    <cellStyle name="20 % - Accent5 14 2 3" xfId="1121"/>
    <cellStyle name="20 % - Accent5 14 2 4" xfId="1122"/>
    <cellStyle name="20 % - Accent5 14 3" xfId="1123"/>
    <cellStyle name="20 % - Accent5 14 3 2" xfId="1124"/>
    <cellStyle name="20 % - Accent5 14 4" xfId="1125"/>
    <cellStyle name="20 % - Accent5 14 5" xfId="1126"/>
    <cellStyle name="20 % - Accent5 14 6" xfId="1127"/>
    <cellStyle name="20 % - Accent5 15" xfId="1128"/>
    <cellStyle name="20 % - Accent5 15 2" xfId="1129"/>
    <cellStyle name="20 % - Accent5 15 3" xfId="1130"/>
    <cellStyle name="20 % - Accent5 15 4" xfId="1131"/>
    <cellStyle name="20 % - Accent5 16" xfId="1132"/>
    <cellStyle name="20 % - Accent5 16 2" xfId="1133"/>
    <cellStyle name="20 % - Accent5 17" xfId="1134"/>
    <cellStyle name="20 % - Accent5 18" xfId="1135"/>
    <cellStyle name="20 % - Accent5 19" xfId="1136"/>
    <cellStyle name="20 % - Accent5 2" xfId="23"/>
    <cellStyle name="20 % - Accent5 2 2" xfId="1137"/>
    <cellStyle name="20 % - Accent5 2 2 2" xfId="1138"/>
    <cellStyle name="20 % - Accent5 2 2 3" xfId="1139"/>
    <cellStyle name="20 % - Accent5 2 3" xfId="1140"/>
    <cellStyle name="20 % - Accent5 2 4" xfId="1141"/>
    <cellStyle name="20 % - Accent5 2 5" xfId="1142"/>
    <cellStyle name="20 % - Accent5 2 6" xfId="1143"/>
    <cellStyle name="20 % - Accent5 2 7" xfId="1144"/>
    <cellStyle name="20 % - Accent5 3" xfId="1145"/>
    <cellStyle name="20 % - Accent5 3 2" xfId="1146"/>
    <cellStyle name="20 % - Accent5 3 2 2" xfId="1147"/>
    <cellStyle name="20 % - Accent5 3 2 3" xfId="1148"/>
    <cellStyle name="20 % - Accent5 3 3" xfId="1149"/>
    <cellStyle name="20 % - Accent5 3 4" xfId="1150"/>
    <cellStyle name="20 % - Accent5 3 5" xfId="1151"/>
    <cellStyle name="20 % - Accent5 3 6" xfId="1152"/>
    <cellStyle name="20 % - Accent5 3 7" xfId="1153"/>
    <cellStyle name="20 % - Accent5 4" xfId="1154"/>
    <cellStyle name="20 % - Accent5 4 2" xfId="1155"/>
    <cellStyle name="20 % - Accent5 4 2 2" xfId="1156"/>
    <cellStyle name="20 % - Accent5 4 2 3" xfId="1157"/>
    <cellStyle name="20 % - Accent5 4 3" xfId="1158"/>
    <cellStyle name="20 % - Accent5 4 4" xfId="1159"/>
    <cellStyle name="20 % - Accent5 5" xfId="1160"/>
    <cellStyle name="20 % - Accent5 5 2" xfId="1161"/>
    <cellStyle name="20 % - Accent5 6" xfId="1162"/>
    <cellStyle name="20 % - Accent5 6 10" xfId="1163"/>
    <cellStyle name="20 % - Accent5 6 11" xfId="1164"/>
    <cellStyle name="20 % - Accent5 6 2" xfId="1165"/>
    <cellStyle name="20 % - Accent5 6 2 10" xfId="1166"/>
    <cellStyle name="20 % - Accent5 6 2 11" xfId="1167"/>
    <cellStyle name="20 % - Accent5 6 2 12" xfId="1168"/>
    <cellStyle name="20 % - Accent5 6 2 2" xfId="1169"/>
    <cellStyle name="20 % - Accent5 6 2 2 2" xfId="1170"/>
    <cellStyle name="20 % - Accent5 6 2 2 2 2" xfId="1171"/>
    <cellStyle name="20 % - Accent5 6 2 2 3" xfId="1172"/>
    <cellStyle name="20 % - Accent5 6 2 2 4" xfId="1173"/>
    <cellStyle name="20 % - Accent5 6 2 2 5" xfId="1174"/>
    <cellStyle name="20 % - Accent5 6 2 2 6" xfId="1175"/>
    <cellStyle name="20 % - Accent5 6 2 2 7" xfId="1176"/>
    <cellStyle name="20 % - Accent5 6 2 2 8" xfId="1177"/>
    <cellStyle name="20 % - Accent5 6 2 2 9" xfId="1178"/>
    <cellStyle name="20 % - Accent5 6 2 3" xfId="1179"/>
    <cellStyle name="20 % - Accent5 6 2 3 2" xfId="1180"/>
    <cellStyle name="20 % - Accent5 6 2 4" xfId="1181"/>
    <cellStyle name="20 % - Accent5 6 2 4 2" xfId="1182"/>
    <cellStyle name="20 % - Accent5 6 2 5" xfId="1183"/>
    <cellStyle name="20 % - Accent5 6 2 5 2" xfId="1184"/>
    <cellStyle name="20 % - Accent5 6 2 6" xfId="1185"/>
    <cellStyle name="20 % - Accent5 6 2 7" xfId="1186"/>
    <cellStyle name="20 % - Accent5 6 2 8" xfId="1187"/>
    <cellStyle name="20 % - Accent5 6 2 9" xfId="1188"/>
    <cellStyle name="20 % - Accent5 6 3" xfId="1189"/>
    <cellStyle name="20 % - Accent5 6 3 10" xfId="1190"/>
    <cellStyle name="20 % - Accent5 6 3 2" xfId="1191"/>
    <cellStyle name="20 % - Accent5 6 3 2 2" xfId="1192"/>
    <cellStyle name="20 % - Accent5 6 3 3" xfId="1193"/>
    <cellStyle name="20 % - Accent5 6 3 3 2" xfId="1194"/>
    <cellStyle name="20 % - Accent5 6 3 4" xfId="1195"/>
    <cellStyle name="20 % - Accent5 6 3 4 2" xfId="1196"/>
    <cellStyle name="20 % - Accent5 6 3 5" xfId="1197"/>
    <cellStyle name="20 % - Accent5 6 3 6" xfId="1198"/>
    <cellStyle name="20 % - Accent5 6 3 7" xfId="1199"/>
    <cellStyle name="20 % - Accent5 6 3 8" xfId="1200"/>
    <cellStyle name="20 % - Accent5 6 3 9" xfId="1201"/>
    <cellStyle name="20 % - Accent5 6 4" xfId="1202"/>
    <cellStyle name="20 % - Accent5 6 4 2" xfId="1203"/>
    <cellStyle name="20 % - Accent5 6 5" xfId="1204"/>
    <cellStyle name="20 % - Accent5 6 5 2" xfId="1205"/>
    <cellStyle name="20 % - Accent5 6 6" xfId="1206"/>
    <cellStyle name="20 % - Accent5 6 7" xfId="1207"/>
    <cellStyle name="20 % - Accent5 6 8" xfId="1208"/>
    <cellStyle name="20 % - Accent5 6 9" xfId="1209"/>
    <cellStyle name="20 % - Accent5 7" xfId="1210"/>
    <cellStyle name="20 % - Accent5 7 10" xfId="1211"/>
    <cellStyle name="20 % - Accent5 7 2" xfId="1212"/>
    <cellStyle name="20 % - Accent5 7 2 10" xfId="1213"/>
    <cellStyle name="20 % - Accent5 7 2 11" xfId="1214"/>
    <cellStyle name="20 % - Accent5 7 2 2" xfId="1215"/>
    <cellStyle name="20 % - Accent5 7 2 2 2" xfId="1216"/>
    <cellStyle name="20 % - Accent5 7 2 3" xfId="1217"/>
    <cellStyle name="20 % - Accent5 7 2 3 2" xfId="1218"/>
    <cellStyle name="20 % - Accent5 7 2 4" xfId="1219"/>
    <cellStyle name="20 % - Accent5 7 2 4 2" xfId="1220"/>
    <cellStyle name="20 % - Accent5 7 2 5" xfId="1221"/>
    <cellStyle name="20 % - Accent5 7 2 6" xfId="1222"/>
    <cellStyle name="20 % - Accent5 7 2 7" xfId="1223"/>
    <cellStyle name="20 % - Accent5 7 2 8" xfId="1224"/>
    <cellStyle name="20 % - Accent5 7 2 9" xfId="1225"/>
    <cellStyle name="20 % - Accent5 7 3" xfId="1226"/>
    <cellStyle name="20 % - Accent5 7 3 2" xfId="1227"/>
    <cellStyle name="20 % - Accent5 7 4" xfId="1228"/>
    <cellStyle name="20 % - Accent5 7 4 2" xfId="1229"/>
    <cellStyle name="20 % - Accent5 7 5" xfId="1230"/>
    <cellStyle name="20 % - Accent5 7 6" xfId="1231"/>
    <cellStyle name="20 % - Accent5 7 7" xfId="1232"/>
    <cellStyle name="20 % - Accent5 7 8" xfId="1233"/>
    <cellStyle name="20 % - Accent5 7 9" xfId="1234"/>
    <cellStyle name="20 % - Accent5 8" xfId="1235"/>
    <cellStyle name="20 % - Accent5 8 2" xfId="1236"/>
    <cellStyle name="20 % - Accent5 8 2 2" xfId="1237"/>
    <cellStyle name="20 % - Accent5 8 3" xfId="1238"/>
    <cellStyle name="20 % - Accent5 8 4" xfId="1239"/>
    <cellStyle name="20 % - Accent5 9" xfId="1240"/>
    <cellStyle name="20 % - Accent5 9 2" xfId="1241"/>
    <cellStyle name="20 % - Accent5 9 2 2" xfId="1242"/>
    <cellStyle name="20 % - Accent6 10" xfId="1243"/>
    <cellStyle name="20 % - Accent6 10 2" xfId="1244"/>
    <cellStyle name="20 % - Accent6 10 2 2" xfId="1245"/>
    <cellStyle name="20 % - Accent6 11" xfId="1246"/>
    <cellStyle name="20 % - Accent6 11 2" xfId="1247"/>
    <cellStyle name="20 % - Accent6 11 2 2" xfId="1248"/>
    <cellStyle name="20 % - Accent6 11 2 3" xfId="1249"/>
    <cellStyle name="20 % - Accent6 11 3" xfId="1250"/>
    <cellStyle name="20 % - Accent6 11 4" xfId="1251"/>
    <cellStyle name="20 % - Accent6 11 5" xfId="1252"/>
    <cellStyle name="20 % - Accent6 12" xfId="1253"/>
    <cellStyle name="20 % - Accent6 12 2" xfId="1254"/>
    <cellStyle name="20 % - Accent6 12 3" xfId="1255"/>
    <cellStyle name="20 % - Accent6 12 4" xfId="1256"/>
    <cellStyle name="20 % - Accent6 13" xfId="1257"/>
    <cellStyle name="20 % - Accent6 13 2" xfId="1258"/>
    <cellStyle name="20 % - Accent6 13 2 2" xfId="1259"/>
    <cellStyle name="20 % - Accent6 13 2 2 2" xfId="1260"/>
    <cellStyle name="20 % - Accent6 13 2 3" xfId="1261"/>
    <cellStyle name="20 % - Accent6 13 2 4" xfId="1262"/>
    <cellStyle name="20 % - Accent6 13 2 5" xfId="1263"/>
    <cellStyle name="20 % - Accent6 13 3" xfId="1264"/>
    <cellStyle name="20 % - Accent6 13 3 2" xfId="1265"/>
    <cellStyle name="20 % - Accent6 13 3 2 2" xfId="1266"/>
    <cellStyle name="20 % - Accent6 13 3 3" xfId="1267"/>
    <cellStyle name="20 % - Accent6 13 3 4" xfId="1268"/>
    <cellStyle name="20 % - Accent6 13 3 5" xfId="1269"/>
    <cellStyle name="20 % - Accent6 13 4" xfId="1270"/>
    <cellStyle name="20 % - Accent6 13 4 2" xfId="1271"/>
    <cellStyle name="20 % - Accent6 13 4 3" xfId="1272"/>
    <cellStyle name="20 % - Accent6 13 5" xfId="1273"/>
    <cellStyle name="20 % - Accent6 13 5 2" xfId="1274"/>
    <cellStyle name="20 % - Accent6 13 6" xfId="1275"/>
    <cellStyle name="20 % - Accent6 13 7" xfId="1276"/>
    <cellStyle name="20 % - Accent6 13 8" xfId="1277"/>
    <cellStyle name="20 % - Accent6 14" xfId="1278"/>
    <cellStyle name="20 % - Accent6 14 2" xfId="1279"/>
    <cellStyle name="20 % - Accent6 14 2 2" xfId="1280"/>
    <cellStyle name="20 % - Accent6 14 2 2 2" xfId="1281"/>
    <cellStyle name="20 % - Accent6 14 2 3" xfId="1282"/>
    <cellStyle name="20 % - Accent6 14 2 4" xfId="1283"/>
    <cellStyle name="20 % - Accent6 14 2 5" xfId="1284"/>
    <cellStyle name="20 % - Accent6 14 3" xfId="1285"/>
    <cellStyle name="20 % - Accent6 14 3 2" xfId="1286"/>
    <cellStyle name="20 % - Accent6 14 3 2 2" xfId="1287"/>
    <cellStyle name="20 % - Accent6 14 3 3" xfId="1288"/>
    <cellStyle name="20 % - Accent6 14 3 4" xfId="1289"/>
    <cellStyle name="20 % - Accent6 14 3 5" xfId="1290"/>
    <cellStyle name="20 % - Accent6 14 4" xfId="1291"/>
    <cellStyle name="20 % - Accent6 14 4 2" xfId="1292"/>
    <cellStyle name="20 % - Accent6 14 4 3" xfId="1293"/>
    <cellStyle name="20 % - Accent6 14 5" xfId="1294"/>
    <cellStyle name="20 % - Accent6 14 5 2" xfId="1295"/>
    <cellStyle name="20 % - Accent6 14 6" xfId="1296"/>
    <cellStyle name="20 % - Accent6 14 7" xfId="1297"/>
    <cellStyle name="20 % - Accent6 14 8" xfId="1298"/>
    <cellStyle name="20 % - Accent6 15" xfId="1299"/>
    <cellStyle name="20 % - Accent6 15 2" xfId="1300"/>
    <cellStyle name="20 % - Accent6 15 2 2" xfId="1301"/>
    <cellStyle name="20 % - Accent6 15 2 2 2" xfId="1302"/>
    <cellStyle name="20 % - Accent6 15 2 3" xfId="1303"/>
    <cellStyle name="20 % - Accent6 15 2 4" xfId="1304"/>
    <cellStyle name="20 % - Accent6 15 2 5" xfId="1305"/>
    <cellStyle name="20 % - Accent6 15 3" xfId="1306"/>
    <cellStyle name="20 % - Accent6 15 3 2" xfId="1307"/>
    <cellStyle name="20 % - Accent6 15 3 2 2" xfId="1308"/>
    <cellStyle name="20 % - Accent6 15 3 3" xfId="1309"/>
    <cellStyle name="20 % - Accent6 15 3 4" xfId="1310"/>
    <cellStyle name="20 % - Accent6 15 3 5" xfId="1311"/>
    <cellStyle name="20 % - Accent6 15 4" xfId="1312"/>
    <cellStyle name="20 % - Accent6 15 4 2" xfId="1313"/>
    <cellStyle name="20 % - Accent6 15 4 3" xfId="1314"/>
    <cellStyle name="20 % - Accent6 15 5" xfId="1315"/>
    <cellStyle name="20 % - Accent6 15 5 2" xfId="1316"/>
    <cellStyle name="20 % - Accent6 15 6" xfId="1317"/>
    <cellStyle name="20 % - Accent6 15 7" xfId="1318"/>
    <cellStyle name="20 % - Accent6 15 8" xfId="1319"/>
    <cellStyle name="20 % - Accent6 16" xfId="1320"/>
    <cellStyle name="20 % - Accent6 16 2" xfId="1321"/>
    <cellStyle name="20 % - Accent6 16 2 2" xfId="1322"/>
    <cellStyle name="20 % - Accent6 16 3" xfId="1323"/>
    <cellStyle name="20 % - Accent6 17" xfId="1324"/>
    <cellStyle name="20 % - Accent6 17 2" xfId="1325"/>
    <cellStyle name="20 % - Accent6 18" xfId="1326"/>
    <cellStyle name="20 % - Accent6 19" xfId="1327"/>
    <cellStyle name="20 % - Accent6 2" xfId="24"/>
    <cellStyle name="20 % - Accent6 2 2" xfId="1328"/>
    <cellStyle name="20 % - Accent6 2 2 2" xfId="1329"/>
    <cellStyle name="20 % - Accent6 2 2 3" xfId="1330"/>
    <cellStyle name="20 % - Accent6 2 3" xfId="1331"/>
    <cellStyle name="20 % - Accent6 2 3 2" xfId="1332"/>
    <cellStyle name="20 % - Accent6 2 3 2 2" xfId="1333"/>
    <cellStyle name="20 % - Accent6 2 3 3" xfId="1334"/>
    <cellStyle name="20 % - Accent6 2 4" xfId="1335"/>
    <cellStyle name="20 % - Accent6 2 4 2" xfId="1336"/>
    <cellStyle name="20 % - Accent6 2 5" xfId="1337"/>
    <cellStyle name="20 % - Accent6 2 6" xfId="1338"/>
    <cellStyle name="20 % - Accent6 2 7" xfId="1339"/>
    <cellStyle name="20 % - Accent6 3" xfId="1340"/>
    <cellStyle name="20 % - Accent6 3 2" xfId="1341"/>
    <cellStyle name="20 % - Accent6 3 2 2" xfId="1342"/>
    <cellStyle name="20 % - Accent6 3 2 3" xfId="1343"/>
    <cellStyle name="20 % - Accent6 3 3" xfId="1344"/>
    <cellStyle name="20 % - Accent6 3 4" xfId="1345"/>
    <cellStyle name="20 % - Accent6 3 5" xfId="1346"/>
    <cellStyle name="20 % - Accent6 3 6" xfId="1347"/>
    <cellStyle name="20 % - Accent6 3 7" xfId="1348"/>
    <cellStyle name="20 % - Accent6 4" xfId="1349"/>
    <cellStyle name="20 % - Accent6 4 2" xfId="1350"/>
    <cellStyle name="20 % - Accent6 4 2 2" xfId="1351"/>
    <cellStyle name="20 % - Accent6 4 2 3" xfId="1352"/>
    <cellStyle name="20 % - Accent6 4 3" xfId="1353"/>
    <cellStyle name="20 % - Accent6 4 4" xfId="1354"/>
    <cellStyle name="20 % - Accent6 5" xfId="1355"/>
    <cellStyle name="20 % - Accent6 5 2" xfId="1356"/>
    <cellStyle name="20 % - Accent6 6" xfId="1357"/>
    <cellStyle name="20 % - Accent6 6 2" xfId="1358"/>
    <cellStyle name="20 % - Accent6 6 3" xfId="1359"/>
    <cellStyle name="20 % - Accent6 6 3 2" xfId="1360"/>
    <cellStyle name="20 % - Accent6 6 3 3" xfId="1361"/>
    <cellStyle name="20 % - Accent6 6 3 4" xfId="1362"/>
    <cellStyle name="20 % - Accent6 7" xfId="1363"/>
    <cellStyle name="20 % - Accent6 7 10" xfId="1364"/>
    <cellStyle name="20 % - Accent6 7 11" xfId="1365"/>
    <cellStyle name="20 % - Accent6 7 2" xfId="1366"/>
    <cellStyle name="20 % - Accent6 7 2 10" xfId="1367"/>
    <cellStyle name="20 % - Accent6 7 2 11" xfId="1368"/>
    <cellStyle name="20 % - Accent6 7 2 12" xfId="1369"/>
    <cellStyle name="20 % - Accent6 7 2 2" xfId="1370"/>
    <cellStyle name="20 % - Accent6 7 2 2 2" xfId="1371"/>
    <cellStyle name="20 % - Accent6 7 2 2 2 2" xfId="1372"/>
    <cellStyle name="20 % - Accent6 7 2 2 3" xfId="1373"/>
    <cellStyle name="20 % - Accent6 7 2 2 4" xfId="1374"/>
    <cellStyle name="20 % - Accent6 7 2 2 5" xfId="1375"/>
    <cellStyle name="20 % - Accent6 7 2 2 6" xfId="1376"/>
    <cellStyle name="20 % - Accent6 7 2 2 7" xfId="1377"/>
    <cellStyle name="20 % - Accent6 7 2 2 8" xfId="1378"/>
    <cellStyle name="20 % - Accent6 7 2 2 9" xfId="1379"/>
    <cellStyle name="20 % - Accent6 7 2 3" xfId="1380"/>
    <cellStyle name="20 % - Accent6 7 2 3 2" xfId="1381"/>
    <cellStyle name="20 % - Accent6 7 2 4" xfId="1382"/>
    <cellStyle name="20 % - Accent6 7 2 4 2" xfId="1383"/>
    <cellStyle name="20 % - Accent6 7 2 5" xfId="1384"/>
    <cellStyle name="20 % - Accent6 7 2 5 2" xfId="1385"/>
    <cellStyle name="20 % - Accent6 7 2 6" xfId="1386"/>
    <cellStyle name="20 % - Accent6 7 2 7" xfId="1387"/>
    <cellStyle name="20 % - Accent6 7 2 8" xfId="1388"/>
    <cellStyle name="20 % - Accent6 7 2 9" xfId="1389"/>
    <cellStyle name="20 % - Accent6 7 3" xfId="1390"/>
    <cellStyle name="20 % - Accent6 7 3 10" xfId="1391"/>
    <cellStyle name="20 % - Accent6 7 3 2" xfId="1392"/>
    <cellStyle name="20 % - Accent6 7 3 2 2" xfId="1393"/>
    <cellStyle name="20 % - Accent6 7 3 3" xfId="1394"/>
    <cellStyle name="20 % - Accent6 7 3 3 2" xfId="1395"/>
    <cellStyle name="20 % - Accent6 7 3 4" xfId="1396"/>
    <cellStyle name="20 % - Accent6 7 3 4 2" xfId="1397"/>
    <cellStyle name="20 % - Accent6 7 3 5" xfId="1398"/>
    <cellStyle name="20 % - Accent6 7 3 6" xfId="1399"/>
    <cellStyle name="20 % - Accent6 7 3 7" xfId="1400"/>
    <cellStyle name="20 % - Accent6 7 3 8" xfId="1401"/>
    <cellStyle name="20 % - Accent6 7 3 9" xfId="1402"/>
    <cellStyle name="20 % - Accent6 7 4" xfId="1403"/>
    <cellStyle name="20 % - Accent6 7 4 2" xfId="1404"/>
    <cellStyle name="20 % - Accent6 7 5" xfId="1405"/>
    <cellStyle name="20 % - Accent6 7 5 2" xfId="1406"/>
    <cellStyle name="20 % - Accent6 7 6" xfId="1407"/>
    <cellStyle name="20 % - Accent6 7 7" xfId="1408"/>
    <cellStyle name="20 % - Accent6 7 8" xfId="1409"/>
    <cellStyle name="20 % - Accent6 7 9" xfId="1410"/>
    <cellStyle name="20 % - Accent6 8" xfId="1411"/>
    <cellStyle name="20 % - Accent6 8 10" xfId="1412"/>
    <cellStyle name="20 % - Accent6 8 2" xfId="1413"/>
    <cellStyle name="20 % - Accent6 8 2 10" xfId="1414"/>
    <cellStyle name="20 % - Accent6 8 2 11" xfId="1415"/>
    <cellStyle name="20 % - Accent6 8 2 2" xfId="1416"/>
    <cellStyle name="20 % - Accent6 8 2 2 2" xfId="1417"/>
    <cellStyle name="20 % - Accent6 8 2 3" xfId="1418"/>
    <cellStyle name="20 % - Accent6 8 2 3 2" xfId="1419"/>
    <cellStyle name="20 % - Accent6 8 2 4" xfId="1420"/>
    <cellStyle name="20 % - Accent6 8 2 4 2" xfId="1421"/>
    <cellStyle name="20 % - Accent6 8 2 5" xfId="1422"/>
    <cellStyle name="20 % - Accent6 8 2 6" xfId="1423"/>
    <cellStyle name="20 % - Accent6 8 2 7" xfId="1424"/>
    <cellStyle name="20 % - Accent6 8 2 8" xfId="1425"/>
    <cellStyle name="20 % - Accent6 8 2 9" xfId="1426"/>
    <cellStyle name="20 % - Accent6 8 3" xfId="1427"/>
    <cellStyle name="20 % - Accent6 8 3 2" xfId="1428"/>
    <cellStyle name="20 % - Accent6 8 4" xfId="1429"/>
    <cellStyle name="20 % - Accent6 8 4 2" xfId="1430"/>
    <cellStyle name="20 % - Accent6 8 5" xfId="1431"/>
    <cellStyle name="20 % - Accent6 8 6" xfId="1432"/>
    <cellStyle name="20 % - Accent6 8 7" xfId="1433"/>
    <cellStyle name="20 % - Accent6 8 8" xfId="1434"/>
    <cellStyle name="20 % - Accent6 8 9" xfId="1435"/>
    <cellStyle name="20 % - Accent6 9" xfId="1436"/>
    <cellStyle name="20 % - Accent6 9 2" xfId="1437"/>
    <cellStyle name="20 % - Accent6 9 2 2" xfId="1438"/>
    <cellStyle name="20 % - Accent6 9 3" xfId="1439"/>
    <cellStyle name="20 % - Accent6 9 4" xfId="1440"/>
    <cellStyle name="20% - 1. jelölőszín" xfId="1441"/>
    <cellStyle name="20% - 2. jelölőszín" xfId="1442"/>
    <cellStyle name="20% - 3. jelölőszín" xfId="1443"/>
    <cellStyle name="20% - 4. jelölőszín" xfId="1444"/>
    <cellStyle name="20% - 5. jelölőszín" xfId="1445"/>
    <cellStyle name="20% - 6. jelölőszín" xfId="1446"/>
    <cellStyle name="20% - Accent1" xfId="1447"/>
    <cellStyle name="20% - Accent1 2" xfId="1448"/>
    <cellStyle name="20% - Accent1 2 2" xfId="1449"/>
    <cellStyle name="20% - Accent1 2 3" xfId="1450"/>
    <cellStyle name="20% - Accent1 3" xfId="1451"/>
    <cellStyle name="20% - Accent1 4" xfId="1452"/>
    <cellStyle name="20% - Accent2" xfId="1453"/>
    <cellStyle name="20% - Accent2 2" xfId="1454"/>
    <cellStyle name="20% - Accent2 2 2" xfId="1455"/>
    <cellStyle name="20% - Accent2 2 3" xfId="1456"/>
    <cellStyle name="20% - Accent2 3" xfId="1457"/>
    <cellStyle name="20% - Accent2 4" xfId="1458"/>
    <cellStyle name="20% - Accent3" xfId="1459"/>
    <cellStyle name="20% - Accent3 2" xfId="1460"/>
    <cellStyle name="20% - Accent3 2 2" xfId="1461"/>
    <cellStyle name="20% - Accent3 2 3" xfId="1462"/>
    <cellStyle name="20% - Accent3 3" xfId="1463"/>
    <cellStyle name="20% - Accent3 4" xfId="1464"/>
    <cellStyle name="20% - Accent4" xfId="1465"/>
    <cellStyle name="20% - Accent4 2" xfId="1466"/>
    <cellStyle name="20% - Accent4 2 2" xfId="1467"/>
    <cellStyle name="20% - Accent4 2 3" xfId="1468"/>
    <cellStyle name="20% - Accent4 3" xfId="1469"/>
    <cellStyle name="20% - Accent4 4" xfId="1470"/>
    <cellStyle name="20% - Accent5" xfId="1471"/>
    <cellStyle name="20% - Accent5 2" xfId="1472"/>
    <cellStyle name="20% - Accent5 2 2" xfId="1473"/>
    <cellStyle name="20% - Accent5 2 3" xfId="1474"/>
    <cellStyle name="20% - Accent5 3" xfId="1475"/>
    <cellStyle name="20% - Accent5 4" xfId="1476"/>
    <cellStyle name="20% - Accent6" xfId="1477"/>
    <cellStyle name="20% - Accent6 2" xfId="1478"/>
    <cellStyle name="20% - Accent6 2 2" xfId="1479"/>
    <cellStyle name="20% - Accent6 2 3" xfId="1480"/>
    <cellStyle name="20% - Accent6 3" xfId="1481"/>
    <cellStyle name="20% - Accent6 4" xfId="1482"/>
    <cellStyle name="20% - akcent 1" xfId="1483"/>
    <cellStyle name="20% - akcent 2" xfId="1484"/>
    <cellStyle name="20% - akcent 3" xfId="1485"/>
    <cellStyle name="20% - akcent 4" xfId="1486"/>
    <cellStyle name="20% - akcent 5" xfId="1487"/>
    <cellStyle name="20% - akcent 6" xfId="1488"/>
    <cellStyle name="20% - Akzent1" xfId="1489"/>
    <cellStyle name="20% - Akzent1 2" xfId="1490"/>
    <cellStyle name="20% - Akzent1 2 2" xfId="1491"/>
    <cellStyle name="20% - Akzent1 2 2 2" xfId="1492"/>
    <cellStyle name="20% - Akzent1 2 3" xfId="1493"/>
    <cellStyle name="20% - Akzent1 3" xfId="1494"/>
    <cellStyle name="20% - Akzent1 3 2" xfId="1495"/>
    <cellStyle name="20% - Akzent1 3 2 2" xfId="1496"/>
    <cellStyle name="20% - Akzent1 3 3" xfId="1497"/>
    <cellStyle name="20% - Akzent1 4" xfId="1498"/>
    <cellStyle name="20% - Akzent1 4 2" xfId="1499"/>
    <cellStyle name="20% - Akzent1 4 2 2" xfId="1500"/>
    <cellStyle name="20% - Akzent1 4 3" xfId="1501"/>
    <cellStyle name="20% - Akzent1 5" xfId="1502"/>
    <cellStyle name="20% - Akzent1 5 2" xfId="1503"/>
    <cellStyle name="20% - Akzent1 5 2 2" xfId="1504"/>
    <cellStyle name="20% - Akzent1 5 3" xfId="1505"/>
    <cellStyle name="20% - Akzent1 6" xfId="1506"/>
    <cellStyle name="20% - Akzent1 6 2" xfId="1507"/>
    <cellStyle name="20% - Akzent1 6 2 2" xfId="1508"/>
    <cellStyle name="20% - Akzent1 6 3" xfId="1509"/>
    <cellStyle name="20% - Akzent1 7" xfId="1510"/>
    <cellStyle name="20% - Akzent1 8" xfId="1511"/>
    <cellStyle name="20% - Akzent1 8 2" xfId="1512"/>
    <cellStyle name="20% - Akzent1 9" xfId="1513"/>
    <cellStyle name="20% - Akzent1_XY Diagramm 1 jg.ms" xfId="1514"/>
    <cellStyle name="20% - Akzent2" xfId="1515"/>
    <cellStyle name="20% - Akzent2 2" xfId="1516"/>
    <cellStyle name="20% - Akzent2 2 2" xfId="1517"/>
    <cellStyle name="20% - Akzent2 2 2 2" xfId="1518"/>
    <cellStyle name="20% - Akzent2 2 3" xfId="1519"/>
    <cellStyle name="20% - Akzent2 3" xfId="1520"/>
    <cellStyle name="20% - Akzent2 3 2" xfId="1521"/>
    <cellStyle name="20% - Akzent2 3 2 2" xfId="1522"/>
    <cellStyle name="20% - Akzent2 3 3" xfId="1523"/>
    <cellStyle name="20% - Akzent2 4" xfId="1524"/>
    <cellStyle name="20% - Akzent2 4 2" xfId="1525"/>
    <cellStyle name="20% - Akzent2 4 2 2" xfId="1526"/>
    <cellStyle name="20% - Akzent2 4 3" xfId="1527"/>
    <cellStyle name="20% - Akzent2 5" xfId="1528"/>
    <cellStyle name="20% - Akzent2 5 2" xfId="1529"/>
    <cellStyle name="20% - Akzent2 5 2 2" xfId="1530"/>
    <cellStyle name="20% - Akzent2 5 3" xfId="1531"/>
    <cellStyle name="20% - Akzent2 6" xfId="1532"/>
    <cellStyle name="20% - Akzent2 6 2" xfId="1533"/>
    <cellStyle name="20% - Akzent2 6 2 2" xfId="1534"/>
    <cellStyle name="20% - Akzent2 6 3" xfId="1535"/>
    <cellStyle name="20% - Akzent2 7" xfId="1536"/>
    <cellStyle name="20% - Akzent2 8" xfId="1537"/>
    <cellStyle name="20% - Akzent2 8 2" xfId="1538"/>
    <cellStyle name="20% - Akzent2 9" xfId="1539"/>
    <cellStyle name="20% - Akzent2_XY Diagramm 1 jg.ms" xfId="1540"/>
    <cellStyle name="20% - Akzent3" xfId="1541"/>
    <cellStyle name="20% - Akzent3 2" xfId="1542"/>
    <cellStyle name="20% - Akzent3 2 2" xfId="1543"/>
    <cellStyle name="20% - Akzent3 2 2 2" xfId="1544"/>
    <cellStyle name="20% - Akzent3 2 3" xfId="1545"/>
    <cellStyle name="20% - Akzent3 3" xfId="1546"/>
    <cellStyle name="20% - Akzent3 3 2" xfId="1547"/>
    <cellStyle name="20% - Akzent3 3 2 2" xfId="1548"/>
    <cellStyle name="20% - Akzent3 3 3" xfId="1549"/>
    <cellStyle name="20% - Akzent3 4" xfId="1550"/>
    <cellStyle name="20% - Akzent3 4 2" xfId="1551"/>
    <cellStyle name="20% - Akzent3 4 2 2" xfId="1552"/>
    <cellStyle name="20% - Akzent3 4 3" xfId="1553"/>
    <cellStyle name="20% - Akzent3 5" xfId="1554"/>
    <cellStyle name="20% - Akzent3 5 2" xfId="1555"/>
    <cellStyle name="20% - Akzent3 5 2 2" xfId="1556"/>
    <cellStyle name="20% - Akzent3 5 3" xfId="1557"/>
    <cellStyle name="20% - Akzent3 6" xfId="1558"/>
    <cellStyle name="20% - Akzent3 6 2" xfId="1559"/>
    <cellStyle name="20% - Akzent3 6 2 2" xfId="1560"/>
    <cellStyle name="20% - Akzent3 6 3" xfId="1561"/>
    <cellStyle name="20% - Akzent3 7" xfId="1562"/>
    <cellStyle name="20% - Akzent3 8" xfId="1563"/>
    <cellStyle name="20% - Akzent3 8 2" xfId="1564"/>
    <cellStyle name="20% - Akzent3 9" xfId="1565"/>
    <cellStyle name="20% - Akzent3_XY Diagramm 1 jg.ms" xfId="1566"/>
    <cellStyle name="20% - Akzent4" xfId="1567"/>
    <cellStyle name="20% - Akzent4 2" xfId="1568"/>
    <cellStyle name="20% - Akzent4 2 2" xfId="1569"/>
    <cellStyle name="20% - Akzent4 2 2 2" xfId="1570"/>
    <cellStyle name="20% - Akzent4 2 3" xfId="1571"/>
    <cellStyle name="20% - Akzent4 3" xfId="1572"/>
    <cellStyle name="20% - Akzent4 3 2" xfId="1573"/>
    <cellStyle name="20% - Akzent4 3 2 2" xfId="1574"/>
    <cellStyle name="20% - Akzent4 3 3" xfId="1575"/>
    <cellStyle name="20% - Akzent4 4" xfId="1576"/>
    <cellStyle name="20% - Akzent4 4 2" xfId="1577"/>
    <cellStyle name="20% - Akzent4 4 2 2" xfId="1578"/>
    <cellStyle name="20% - Akzent4 4 3" xfId="1579"/>
    <cellStyle name="20% - Akzent4 5" xfId="1580"/>
    <cellStyle name="20% - Akzent4 5 2" xfId="1581"/>
    <cellStyle name="20% - Akzent4 5 2 2" xfId="1582"/>
    <cellStyle name="20% - Akzent4 5 3" xfId="1583"/>
    <cellStyle name="20% - Akzent4 6" xfId="1584"/>
    <cellStyle name="20% - Akzent4 6 2" xfId="1585"/>
    <cellStyle name="20% - Akzent4 6 2 2" xfId="1586"/>
    <cellStyle name="20% - Akzent4 6 3" xfId="1587"/>
    <cellStyle name="20% - Akzent4 7" xfId="1588"/>
    <cellStyle name="20% - Akzent4 8" xfId="1589"/>
    <cellStyle name="20% - Akzent4 8 2" xfId="1590"/>
    <cellStyle name="20% - Akzent4 9" xfId="1591"/>
    <cellStyle name="20% - Akzent4_XY Diagramm 1 jg.ms" xfId="1592"/>
    <cellStyle name="20% - Akzent5" xfId="1593"/>
    <cellStyle name="20% - Akzent5 2" xfId="1594"/>
    <cellStyle name="20% - Akzent5 2 2" xfId="1595"/>
    <cellStyle name="20% - Akzent5 2 2 2" xfId="1596"/>
    <cellStyle name="20% - Akzent5 2 3" xfId="1597"/>
    <cellStyle name="20% - Akzent5 3" xfId="1598"/>
    <cellStyle name="20% - Akzent5 3 2" xfId="1599"/>
    <cellStyle name="20% - Akzent5 3 2 2" xfId="1600"/>
    <cellStyle name="20% - Akzent5 3 3" xfId="1601"/>
    <cellStyle name="20% - Akzent5 4" xfId="1602"/>
    <cellStyle name="20% - Akzent5 4 2" xfId="1603"/>
    <cellStyle name="20% - Akzent5 4 2 2" xfId="1604"/>
    <cellStyle name="20% - Akzent5 4 3" xfId="1605"/>
    <cellStyle name="20% - Akzent5 5" xfId="1606"/>
    <cellStyle name="20% - Akzent5 5 2" xfId="1607"/>
    <cellStyle name="20% - Akzent5 5 2 2" xfId="1608"/>
    <cellStyle name="20% - Akzent5 5 3" xfId="1609"/>
    <cellStyle name="20% - Akzent5 6" xfId="1610"/>
    <cellStyle name="20% - Akzent5 6 2" xfId="1611"/>
    <cellStyle name="20% - Akzent5 6 2 2" xfId="1612"/>
    <cellStyle name="20% - Akzent5 6 3" xfId="1613"/>
    <cellStyle name="20% - Akzent5 7" xfId="1614"/>
    <cellStyle name="20% - Akzent5 8" xfId="1615"/>
    <cellStyle name="20% - Akzent5 8 2" xfId="1616"/>
    <cellStyle name="20% - Akzent5 9" xfId="1617"/>
    <cellStyle name="20% - Akzent5_XY Diagramm 1 jg.ms" xfId="1618"/>
    <cellStyle name="20% - Akzent6" xfId="1619"/>
    <cellStyle name="20% - Akzent6 2" xfId="1620"/>
    <cellStyle name="20% - Akzent6 2 2" xfId="1621"/>
    <cellStyle name="20% - Akzent6 2 2 2" xfId="1622"/>
    <cellStyle name="20% - Akzent6 2 3" xfId="1623"/>
    <cellStyle name="20% - Akzent6 3" xfId="1624"/>
    <cellStyle name="20% - Akzent6 3 2" xfId="1625"/>
    <cellStyle name="20% - Akzent6 3 2 2" xfId="1626"/>
    <cellStyle name="20% - Akzent6 3 3" xfId="1627"/>
    <cellStyle name="20% - Akzent6 4" xfId="1628"/>
    <cellStyle name="20% - Akzent6 4 2" xfId="1629"/>
    <cellStyle name="20% - Akzent6 4 2 2" xfId="1630"/>
    <cellStyle name="20% - Akzent6 4 3" xfId="1631"/>
    <cellStyle name="20% - Akzent6 5" xfId="1632"/>
    <cellStyle name="20% - Akzent6 5 2" xfId="1633"/>
    <cellStyle name="20% - Akzent6 5 2 2" xfId="1634"/>
    <cellStyle name="20% - Akzent6 5 3" xfId="1635"/>
    <cellStyle name="20% - Akzent6 6" xfId="1636"/>
    <cellStyle name="20% - Akzent6 6 2" xfId="1637"/>
    <cellStyle name="20% - Akzent6 6 2 2" xfId="1638"/>
    <cellStyle name="20% - Akzent6 6 3" xfId="1639"/>
    <cellStyle name="20% - Akzent6 7" xfId="1640"/>
    <cellStyle name="20% - Akzent6 8" xfId="1641"/>
    <cellStyle name="20% - Akzent6 8 2" xfId="1642"/>
    <cellStyle name="20% - Akzent6 9" xfId="1643"/>
    <cellStyle name="20% - Akzent6_XY Diagramm 1 jg.ms" xfId="1644"/>
    <cellStyle name="20% - Cor1" xfId="1645"/>
    <cellStyle name="20% - Cor1 2" xfId="1646"/>
    <cellStyle name="20% - Cor1 2 2" xfId="1647"/>
    <cellStyle name="20% - Cor1 3" xfId="1648"/>
    <cellStyle name="20% - Cor2" xfId="1649"/>
    <cellStyle name="20% - Cor2 2" xfId="1650"/>
    <cellStyle name="20% - Cor2 2 2" xfId="1651"/>
    <cellStyle name="20% - Cor2 3" xfId="1652"/>
    <cellStyle name="20% - Cor3" xfId="1653"/>
    <cellStyle name="20% - Cor3 2" xfId="1654"/>
    <cellStyle name="20% - Cor3 2 2" xfId="1655"/>
    <cellStyle name="20% - Cor3 3" xfId="1656"/>
    <cellStyle name="20% - Cor4" xfId="1657"/>
    <cellStyle name="20% - Cor4 2" xfId="1658"/>
    <cellStyle name="20% - Cor4 2 2" xfId="1659"/>
    <cellStyle name="20% - Cor4 3" xfId="1660"/>
    <cellStyle name="20% - Cor5" xfId="1661"/>
    <cellStyle name="20% - Cor5 2" xfId="1662"/>
    <cellStyle name="20% - Cor5 2 2" xfId="1663"/>
    <cellStyle name="20% - Cor5 3" xfId="1664"/>
    <cellStyle name="20% - Cor6" xfId="1665"/>
    <cellStyle name="20% - Cor6 2" xfId="1666"/>
    <cellStyle name="20% - Cor6 2 2" xfId="1667"/>
    <cellStyle name="20% - Cor6 3" xfId="1668"/>
    <cellStyle name="2mitP" xfId="1669"/>
    <cellStyle name="2ohneP" xfId="1670"/>
    <cellStyle name="2x indented GHG Textfiels" xfId="25"/>
    <cellStyle name="2x indented GHG Textfiels 2" xfId="197"/>
    <cellStyle name="2x indented GHG Textfiels 2 2" xfId="1671"/>
    <cellStyle name="2x indented GHG Textfiels 2 2 2" xfId="1672"/>
    <cellStyle name="2x indented GHG Textfiels 3" xfId="1673"/>
    <cellStyle name="2x indented GHG Textfiels 3 2" xfId="1674"/>
    <cellStyle name="2x indented GHG Textfiels 3 2 2" xfId="1675"/>
    <cellStyle name="2x indented GHG Textfiels 3 2 2 2" xfId="1676"/>
    <cellStyle name="2x indented GHG Textfiels 3 3" xfId="1677"/>
    <cellStyle name="2x indented GHG Textfiels 3 3 2" xfId="1678"/>
    <cellStyle name="2x indented GHG Textfiels 3 3 2 2" xfId="1679"/>
    <cellStyle name="2x indented GHG Textfiels 3 3 3" xfId="1680"/>
    <cellStyle name="2x indented GHG Textfiels 3 3 3 2" xfId="1681"/>
    <cellStyle name="2x indented GHG Textfiels 3 3 4" xfId="1682"/>
    <cellStyle name="2x indented GHG Textfiels 3 3 4 2" xfId="1683"/>
    <cellStyle name="2x indented GHG Textfiels 3 3 5" xfId="1684"/>
    <cellStyle name="2x indented GHG Textfiels 3 4" xfId="1685"/>
    <cellStyle name="3mitP" xfId="1686"/>
    <cellStyle name="3mitP 2" xfId="1687"/>
    <cellStyle name="3ohneP" xfId="1688"/>
    <cellStyle name="3ohneP 2" xfId="1689"/>
    <cellStyle name="40 % - Akzent1" xfId="1690"/>
    <cellStyle name="40 % - Akzent1 2" xfId="1691"/>
    <cellStyle name="40 % - Akzent1 3" xfId="1692"/>
    <cellStyle name="40 % - Akzent2" xfId="1693"/>
    <cellStyle name="40 % - Akzent2 2" xfId="1694"/>
    <cellStyle name="40 % - Akzent2 3" xfId="1695"/>
    <cellStyle name="40 % - Akzent3" xfId="1696"/>
    <cellStyle name="40 % - Akzent3 2" xfId="1697"/>
    <cellStyle name="40 % - Akzent3 3" xfId="1698"/>
    <cellStyle name="40 % - Akzent4" xfId="1699"/>
    <cellStyle name="40 % - Akzent4 2" xfId="1700"/>
    <cellStyle name="40 % - Akzent4 3" xfId="1701"/>
    <cellStyle name="40 % - Akzent5" xfId="1702"/>
    <cellStyle name="40 % - Akzent5 2" xfId="1703"/>
    <cellStyle name="40 % - Akzent5 3" xfId="1704"/>
    <cellStyle name="40 % - Akzent6" xfId="1705"/>
    <cellStyle name="40 % - Akzent6 2" xfId="1706"/>
    <cellStyle name="40 % - Akzent6 3" xfId="1707"/>
    <cellStyle name="40 % - Accent1 10" xfId="1708"/>
    <cellStyle name="40 % - Accent1 10 2" xfId="1709"/>
    <cellStyle name="40 % - Accent1 10 2 2" xfId="1710"/>
    <cellStyle name="40 % - Accent1 11" xfId="1711"/>
    <cellStyle name="40 % - Accent1 11 2" xfId="1712"/>
    <cellStyle name="40 % - Accent1 11 2 2" xfId="1713"/>
    <cellStyle name="40 % - Accent1 11 2 3" xfId="1714"/>
    <cellStyle name="40 % - Accent1 11 3" xfId="1715"/>
    <cellStyle name="40 % - Accent1 11 4" xfId="1716"/>
    <cellStyle name="40 % - Accent1 11 5" xfId="1717"/>
    <cellStyle name="40 % - Accent1 12" xfId="1718"/>
    <cellStyle name="40 % - Accent1 12 2" xfId="1719"/>
    <cellStyle name="40 % - Accent1 12 3" xfId="1720"/>
    <cellStyle name="40 % - Accent1 12 4" xfId="1721"/>
    <cellStyle name="40 % - Accent1 13" xfId="1722"/>
    <cellStyle name="40 % - Accent1 13 2" xfId="1723"/>
    <cellStyle name="40 % - Accent1 13 2 2" xfId="1724"/>
    <cellStyle name="40 % - Accent1 13 2 2 2" xfId="1725"/>
    <cellStyle name="40 % - Accent1 13 2 3" xfId="1726"/>
    <cellStyle name="40 % - Accent1 13 2 4" xfId="1727"/>
    <cellStyle name="40 % - Accent1 13 2 5" xfId="1728"/>
    <cellStyle name="40 % - Accent1 13 3" xfId="1729"/>
    <cellStyle name="40 % - Accent1 13 3 2" xfId="1730"/>
    <cellStyle name="40 % - Accent1 13 3 2 2" xfId="1731"/>
    <cellStyle name="40 % - Accent1 13 3 3" xfId="1732"/>
    <cellStyle name="40 % - Accent1 13 3 4" xfId="1733"/>
    <cellStyle name="40 % - Accent1 13 3 5" xfId="1734"/>
    <cellStyle name="40 % - Accent1 13 4" xfId="1735"/>
    <cellStyle name="40 % - Accent1 13 4 2" xfId="1736"/>
    <cellStyle name="40 % - Accent1 13 4 3" xfId="1737"/>
    <cellStyle name="40 % - Accent1 13 5" xfId="1738"/>
    <cellStyle name="40 % - Accent1 13 5 2" xfId="1739"/>
    <cellStyle name="40 % - Accent1 13 6" xfId="1740"/>
    <cellStyle name="40 % - Accent1 13 7" xfId="1741"/>
    <cellStyle name="40 % - Accent1 13 8" xfId="1742"/>
    <cellStyle name="40 % - Accent1 14" xfId="1743"/>
    <cellStyle name="40 % - Accent1 14 2" xfId="1744"/>
    <cellStyle name="40 % - Accent1 14 2 2" xfId="1745"/>
    <cellStyle name="40 % - Accent1 14 2 2 2" xfId="1746"/>
    <cellStyle name="40 % - Accent1 14 2 3" xfId="1747"/>
    <cellStyle name="40 % - Accent1 14 2 4" xfId="1748"/>
    <cellStyle name="40 % - Accent1 14 2 5" xfId="1749"/>
    <cellStyle name="40 % - Accent1 14 3" xfId="1750"/>
    <cellStyle name="40 % - Accent1 14 3 2" xfId="1751"/>
    <cellStyle name="40 % - Accent1 14 3 2 2" xfId="1752"/>
    <cellStyle name="40 % - Accent1 14 3 3" xfId="1753"/>
    <cellStyle name="40 % - Accent1 14 3 4" xfId="1754"/>
    <cellStyle name="40 % - Accent1 14 3 5" xfId="1755"/>
    <cellStyle name="40 % - Accent1 14 4" xfId="1756"/>
    <cellStyle name="40 % - Accent1 14 4 2" xfId="1757"/>
    <cellStyle name="40 % - Accent1 14 4 3" xfId="1758"/>
    <cellStyle name="40 % - Accent1 14 5" xfId="1759"/>
    <cellStyle name="40 % - Accent1 14 5 2" xfId="1760"/>
    <cellStyle name="40 % - Accent1 14 6" xfId="1761"/>
    <cellStyle name="40 % - Accent1 14 7" xfId="1762"/>
    <cellStyle name="40 % - Accent1 14 8" xfId="1763"/>
    <cellStyle name="40 % - Accent1 15" xfId="1764"/>
    <cellStyle name="40 % - Accent1 15 2" xfId="1765"/>
    <cellStyle name="40 % - Accent1 15 2 2" xfId="1766"/>
    <cellStyle name="40 % - Accent1 15 2 2 2" xfId="1767"/>
    <cellStyle name="40 % - Accent1 15 2 3" xfId="1768"/>
    <cellStyle name="40 % - Accent1 15 2 4" xfId="1769"/>
    <cellStyle name="40 % - Accent1 15 2 5" xfId="1770"/>
    <cellStyle name="40 % - Accent1 15 3" xfId="1771"/>
    <cellStyle name="40 % - Accent1 15 3 2" xfId="1772"/>
    <cellStyle name="40 % - Accent1 15 3 2 2" xfId="1773"/>
    <cellStyle name="40 % - Accent1 15 3 3" xfId="1774"/>
    <cellStyle name="40 % - Accent1 15 3 4" xfId="1775"/>
    <cellStyle name="40 % - Accent1 15 3 5" xfId="1776"/>
    <cellStyle name="40 % - Accent1 15 4" xfId="1777"/>
    <cellStyle name="40 % - Accent1 15 4 2" xfId="1778"/>
    <cellStyle name="40 % - Accent1 15 4 3" xfId="1779"/>
    <cellStyle name="40 % - Accent1 15 5" xfId="1780"/>
    <cellStyle name="40 % - Accent1 15 5 2" xfId="1781"/>
    <cellStyle name="40 % - Accent1 15 6" xfId="1782"/>
    <cellStyle name="40 % - Accent1 15 7" xfId="1783"/>
    <cellStyle name="40 % - Accent1 15 8" xfId="1784"/>
    <cellStyle name="40 % - Accent1 16" xfId="1785"/>
    <cellStyle name="40 % - Accent1 16 2" xfId="1786"/>
    <cellStyle name="40 % - Accent1 16 2 2" xfId="1787"/>
    <cellStyle name="40 % - Accent1 16 3" xfId="1788"/>
    <cellStyle name="40 % - Accent1 17" xfId="1789"/>
    <cellStyle name="40 % - Accent1 17 2" xfId="1790"/>
    <cellStyle name="40 % - Accent1 18" xfId="1791"/>
    <cellStyle name="40 % - Accent1 19" xfId="1792"/>
    <cellStyle name="40 % - Accent1 2" xfId="26"/>
    <cellStyle name="40 % - Accent1 2 2" xfId="1793"/>
    <cellStyle name="40 % - Accent1 2 2 2" xfId="1794"/>
    <cellStyle name="40 % - Accent1 2 2 3" xfId="1795"/>
    <cellStyle name="40 % - Accent1 2 3" xfId="1796"/>
    <cellStyle name="40 % - Accent1 2 3 2" xfId="1797"/>
    <cellStyle name="40 % - Accent1 2 4" xfId="1798"/>
    <cellStyle name="40 % - Accent1 2 4 2" xfId="1799"/>
    <cellStyle name="40 % - Accent1 2 5" xfId="1800"/>
    <cellStyle name="40 % - Accent1 2 6" xfId="1801"/>
    <cellStyle name="40 % - Accent1 2 7" xfId="1802"/>
    <cellStyle name="40 % - Accent1 3" xfId="1803"/>
    <cellStyle name="40 % - Accent1 3 2" xfId="1804"/>
    <cellStyle name="40 % - Accent1 3 2 2" xfId="1805"/>
    <cellStyle name="40 % - Accent1 3 2 3" xfId="1806"/>
    <cellStyle name="40 % - Accent1 3 3" xfId="1807"/>
    <cellStyle name="40 % - Accent1 3 4" xfId="1808"/>
    <cellStyle name="40 % - Accent1 3 5" xfId="1809"/>
    <cellStyle name="40 % - Accent1 3 6" xfId="1810"/>
    <cellStyle name="40 % - Accent1 3 7" xfId="1811"/>
    <cellStyle name="40 % - Accent1 4" xfId="1812"/>
    <cellStyle name="40 % - Accent1 4 2" xfId="1813"/>
    <cellStyle name="40 % - Accent1 4 2 2" xfId="1814"/>
    <cellStyle name="40 % - Accent1 4 2 3" xfId="1815"/>
    <cellStyle name="40 % - Accent1 4 3" xfId="1816"/>
    <cellStyle name="40 % - Accent1 4 4" xfId="1817"/>
    <cellStyle name="40 % - Accent1 5" xfId="1818"/>
    <cellStyle name="40 % - Accent1 5 2" xfId="1819"/>
    <cellStyle name="40 % - Accent1 6" xfId="1820"/>
    <cellStyle name="40 % - Accent1 6 2" xfId="1821"/>
    <cellStyle name="40 % - Accent1 6 3" xfId="1822"/>
    <cellStyle name="40 % - Accent1 6 3 2" xfId="1823"/>
    <cellStyle name="40 % - Accent1 6 3 3" xfId="1824"/>
    <cellStyle name="40 % - Accent1 6 3 4" xfId="1825"/>
    <cellStyle name="40 % - Accent1 6 4" xfId="1826"/>
    <cellStyle name="40 % - Accent1 6 4 2" xfId="1827"/>
    <cellStyle name="40 % - Accent1 6 5" xfId="1828"/>
    <cellStyle name="40 % - Accent1 7" xfId="1829"/>
    <cellStyle name="40 % - Accent1 7 10" xfId="1830"/>
    <cellStyle name="40 % - Accent1 7 11" xfId="1831"/>
    <cellStyle name="40 % - Accent1 7 2" xfId="1832"/>
    <cellStyle name="40 % - Accent1 7 2 10" xfId="1833"/>
    <cellStyle name="40 % - Accent1 7 2 11" xfId="1834"/>
    <cellStyle name="40 % - Accent1 7 2 12" xfId="1835"/>
    <cellStyle name="40 % - Accent1 7 2 2" xfId="1836"/>
    <cellStyle name="40 % - Accent1 7 2 2 2" xfId="1837"/>
    <cellStyle name="40 % - Accent1 7 2 2 2 2" xfId="1838"/>
    <cellStyle name="40 % - Accent1 7 2 2 3" xfId="1839"/>
    <cellStyle name="40 % - Accent1 7 2 2 4" xfId="1840"/>
    <cellStyle name="40 % - Accent1 7 2 2 5" xfId="1841"/>
    <cellStyle name="40 % - Accent1 7 2 2 6" xfId="1842"/>
    <cellStyle name="40 % - Accent1 7 2 2 7" xfId="1843"/>
    <cellStyle name="40 % - Accent1 7 2 2 8" xfId="1844"/>
    <cellStyle name="40 % - Accent1 7 2 2 9" xfId="1845"/>
    <cellStyle name="40 % - Accent1 7 2 3" xfId="1846"/>
    <cellStyle name="40 % - Accent1 7 2 3 2" xfId="1847"/>
    <cellStyle name="40 % - Accent1 7 2 4" xfId="1848"/>
    <cellStyle name="40 % - Accent1 7 2 4 2" xfId="1849"/>
    <cellStyle name="40 % - Accent1 7 2 5" xfId="1850"/>
    <cellStyle name="40 % - Accent1 7 2 5 2" xfId="1851"/>
    <cellStyle name="40 % - Accent1 7 2 6" xfId="1852"/>
    <cellStyle name="40 % - Accent1 7 2 7" xfId="1853"/>
    <cellStyle name="40 % - Accent1 7 2 8" xfId="1854"/>
    <cellStyle name="40 % - Accent1 7 2 9" xfId="1855"/>
    <cellStyle name="40 % - Accent1 7 3" xfId="1856"/>
    <cellStyle name="40 % - Accent1 7 3 10" xfId="1857"/>
    <cellStyle name="40 % - Accent1 7 3 2" xfId="1858"/>
    <cellStyle name="40 % - Accent1 7 3 2 2" xfId="1859"/>
    <cellStyle name="40 % - Accent1 7 3 3" xfId="1860"/>
    <cellStyle name="40 % - Accent1 7 3 3 2" xfId="1861"/>
    <cellStyle name="40 % - Accent1 7 3 4" xfId="1862"/>
    <cellStyle name="40 % - Accent1 7 3 4 2" xfId="1863"/>
    <cellStyle name="40 % - Accent1 7 3 5" xfId="1864"/>
    <cellStyle name="40 % - Accent1 7 3 6" xfId="1865"/>
    <cellStyle name="40 % - Accent1 7 3 7" xfId="1866"/>
    <cellStyle name="40 % - Accent1 7 3 8" xfId="1867"/>
    <cellStyle name="40 % - Accent1 7 3 9" xfId="1868"/>
    <cellStyle name="40 % - Accent1 7 4" xfId="1869"/>
    <cellStyle name="40 % - Accent1 7 4 2" xfId="1870"/>
    <cellStyle name="40 % - Accent1 7 5" xfId="1871"/>
    <cellStyle name="40 % - Accent1 7 5 2" xfId="1872"/>
    <cellStyle name="40 % - Accent1 7 6" xfId="1873"/>
    <cellStyle name="40 % - Accent1 7 7" xfId="1874"/>
    <cellStyle name="40 % - Accent1 7 8" xfId="1875"/>
    <cellStyle name="40 % - Accent1 7 9" xfId="1876"/>
    <cellStyle name="40 % - Accent1 8" xfId="1877"/>
    <cellStyle name="40 % - Accent1 8 10" xfId="1878"/>
    <cellStyle name="40 % - Accent1 8 2" xfId="1879"/>
    <cellStyle name="40 % - Accent1 8 2 10" xfId="1880"/>
    <cellStyle name="40 % - Accent1 8 2 11" xfId="1881"/>
    <cellStyle name="40 % - Accent1 8 2 2" xfId="1882"/>
    <cellStyle name="40 % - Accent1 8 2 2 2" xfId="1883"/>
    <cellStyle name="40 % - Accent1 8 2 3" xfId="1884"/>
    <cellStyle name="40 % - Accent1 8 2 3 2" xfId="1885"/>
    <cellStyle name="40 % - Accent1 8 2 4" xfId="1886"/>
    <cellStyle name="40 % - Accent1 8 2 4 2" xfId="1887"/>
    <cellStyle name="40 % - Accent1 8 2 5" xfId="1888"/>
    <cellStyle name="40 % - Accent1 8 2 6" xfId="1889"/>
    <cellStyle name="40 % - Accent1 8 2 7" xfId="1890"/>
    <cellStyle name="40 % - Accent1 8 2 8" xfId="1891"/>
    <cellStyle name="40 % - Accent1 8 2 9" xfId="1892"/>
    <cellStyle name="40 % - Accent1 8 3" xfId="1893"/>
    <cellStyle name="40 % - Accent1 8 3 2" xfId="1894"/>
    <cellStyle name="40 % - Accent1 8 4" xfId="1895"/>
    <cellStyle name="40 % - Accent1 8 4 2" xfId="1896"/>
    <cellStyle name="40 % - Accent1 8 5" xfId="1897"/>
    <cellStyle name="40 % - Accent1 8 6" xfId="1898"/>
    <cellStyle name="40 % - Accent1 8 7" xfId="1899"/>
    <cellStyle name="40 % - Accent1 8 8" xfId="1900"/>
    <cellStyle name="40 % - Accent1 8 9" xfId="1901"/>
    <cellStyle name="40 % - Accent1 9" xfId="1902"/>
    <cellStyle name="40 % - Accent1 9 2" xfId="1903"/>
    <cellStyle name="40 % - Accent1 9 2 2" xfId="1904"/>
    <cellStyle name="40 % - Accent1 9 3" xfId="1905"/>
    <cellStyle name="40 % - Accent1 9 4" xfId="1906"/>
    <cellStyle name="40 % - Accent2 10" xfId="1907"/>
    <cellStyle name="40 % - Accent2 10 2" xfId="1908"/>
    <cellStyle name="40 % - Accent2 11" xfId="1909"/>
    <cellStyle name="40 % - Accent2 11 2" xfId="1910"/>
    <cellStyle name="40 % - Accent2 12" xfId="1911"/>
    <cellStyle name="40 % - Accent2 13" xfId="1912"/>
    <cellStyle name="40 % - Accent2 13 2" xfId="1913"/>
    <cellStyle name="40 % - Accent2 13 2 2" xfId="1914"/>
    <cellStyle name="40 % - Accent2 13 2 3" xfId="1915"/>
    <cellStyle name="40 % - Accent2 13 2 4" xfId="1916"/>
    <cellStyle name="40 % - Accent2 13 3" xfId="1917"/>
    <cellStyle name="40 % - Accent2 13 3 2" xfId="1918"/>
    <cellStyle name="40 % - Accent2 13 3 3" xfId="1919"/>
    <cellStyle name="40 % - Accent2 13 4" xfId="1920"/>
    <cellStyle name="40 % - Accent2 13 5" xfId="1921"/>
    <cellStyle name="40 % - Accent2 13 6" xfId="1922"/>
    <cellStyle name="40 % - Accent2 14" xfId="1923"/>
    <cellStyle name="40 % - Accent2 14 2" xfId="1924"/>
    <cellStyle name="40 % - Accent2 14 2 2" xfId="1925"/>
    <cellStyle name="40 % - Accent2 14 2 3" xfId="1926"/>
    <cellStyle name="40 % - Accent2 14 2 4" xfId="1927"/>
    <cellStyle name="40 % - Accent2 14 3" xfId="1928"/>
    <cellStyle name="40 % - Accent2 14 3 2" xfId="1929"/>
    <cellStyle name="40 % - Accent2 14 4" xfId="1930"/>
    <cellStyle name="40 % - Accent2 14 5" xfId="1931"/>
    <cellStyle name="40 % - Accent2 14 6" xfId="1932"/>
    <cellStyle name="40 % - Accent2 15" xfId="1933"/>
    <cellStyle name="40 % - Accent2 15 2" xfId="1934"/>
    <cellStyle name="40 % - Accent2 15 3" xfId="1935"/>
    <cellStyle name="40 % - Accent2 15 4" xfId="1936"/>
    <cellStyle name="40 % - Accent2 16" xfId="1937"/>
    <cellStyle name="40 % - Accent2 16 2" xfId="1938"/>
    <cellStyle name="40 % - Accent2 17" xfId="1939"/>
    <cellStyle name="40 % - Accent2 18" xfId="1940"/>
    <cellStyle name="40 % - Accent2 19" xfId="1941"/>
    <cellStyle name="40 % - Accent2 2" xfId="27"/>
    <cellStyle name="40 % - Accent2 2 2" xfId="1942"/>
    <cellStyle name="40 % - Accent2 2 2 2" xfId="1943"/>
    <cellStyle name="40 % - Accent2 2 2 3" xfId="1944"/>
    <cellStyle name="40 % - Accent2 2 3" xfId="1945"/>
    <cellStyle name="40 % - Accent2 2 4" xfId="1946"/>
    <cellStyle name="40 % - Accent2 2 5" xfId="1947"/>
    <cellStyle name="40 % - Accent2 2 6" xfId="1948"/>
    <cellStyle name="40 % - Accent2 2 7" xfId="1949"/>
    <cellStyle name="40 % - Accent2 3" xfId="1950"/>
    <cellStyle name="40 % - Accent2 3 2" xfId="1951"/>
    <cellStyle name="40 % - Accent2 3 2 2" xfId="1952"/>
    <cellStyle name="40 % - Accent2 3 2 3" xfId="1953"/>
    <cellStyle name="40 % - Accent2 3 3" xfId="1954"/>
    <cellStyle name="40 % - Accent2 3 4" xfId="1955"/>
    <cellStyle name="40 % - Accent2 3 5" xfId="1956"/>
    <cellStyle name="40 % - Accent2 3 6" xfId="1957"/>
    <cellStyle name="40 % - Accent2 3 7" xfId="1958"/>
    <cellStyle name="40 % - Accent2 4" xfId="1959"/>
    <cellStyle name="40 % - Accent2 4 2" xfId="1960"/>
    <cellStyle name="40 % - Accent2 4 2 2" xfId="1961"/>
    <cellStyle name="40 % - Accent2 4 2 3" xfId="1962"/>
    <cellStyle name="40 % - Accent2 4 3" xfId="1963"/>
    <cellStyle name="40 % - Accent2 4 4" xfId="1964"/>
    <cellStyle name="40 % - Accent2 5" xfId="1965"/>
    <cellStyle name="40 % - Accent2 5 2" xfId="1966"/>
    <cellStyle name="40 % - Accent2 6" xfId="1967"/>
    <cellStyle name="40 % - Accent2 6 10" xfId="1968"/>
    <cellStyle name="40 % - Accent2 6 11" xfId="1969"/>
    <cellStyle name="40 % - Accent2 6 2" xfId="1970"/>
    <cellStyle name="40 % - Accent2 6 2 10" xfId="1971"/>
    <cellStyle name="40 % - Accent2 6 2 11" xfId="1972"/>
    <cellStyle name="40 % - Accent2 6 2 12" xfId="1973"/>
    <cellStyle name="40 % - Accent2 6 2 2" xfId="1974"/>
    <cellStyle name="40 % - Accent2 6 2 2 2" xfId="1975"/>
    <cellStyle name="40 % - Accent2 6 2 2 2 2" xfId="1976"/>
    <cellStyle name="40 % - Accent2 6 2 2 3" xfId="1977"/>
    <cellStyle name="40 % - Accent2 6 2 2 4" xfId="1978"/>
    <cellStyle name="40 % - Accent2 6 2 2 5" xfId="1979"/>
    <cellStyle name="40 % - Accent2 6 2 2 6" xfId="1980"/>
    <cellStyle name="40 % - Accent2 6 2 2 7" xfId="1981"/>
    <cellStyle name="40 % - Accent2 6 2 2 8" xfId="1982"/>
    <cellStyle name="40 % - Accent2 6 2 2 9" xfId="1983"/>
    <cellStyle name="40 % - Accent2 6 2 3" xfId="1984"/>
    <cellStyle name="40 % - Accent2 6 2 3 2" xfId="1985"/>
    <cellStyle name="40 % - Accent2 6 2 4" xfId="1986"/>
    <cellStyle name="40 % - Accent2 6 2 4 2" xfId="1987"/>
    <cellStyle name="40 % - Accent2 6 2 5" xfId="1988"/>
    <cellStyle name="40 % - Accent2 6 2 5 2" xfId="1989"/>
    <cellStyle name="40 % - Accent2 6 2 6" xfId="1990"/>
    <cellStyle name="40 % - Accent2 6 2 7" xfId="1991"/>
    <cellStyle name="40 % - Accent2 6 2 8" xfId="1992"/>
    <cellStyle name="40 % - Accent2 6 2 9" xfId="1993"/>
    <cellStyle name="40 % - Accent2 6 3" xfId="1994"/>
    <cellStyle name="40 % - Accent2 6 3 10" xfId="1995"/>
    <cellStyle name="40 % - Accent2 6 3 2" xfId="1996"/>
    <cellStyle name="40 % - Accent2 6 3 2 2" xfId="1997"/>
    <cellStyle name="40 % - Accent2 6 3 3" xfId="1998"/>
    <cellStyle name="40 % - Accent2 6 3 3 2" xfId="1999"/>
    <cellStyle name="40 % - Accent2 6 3 4" xfId="2000"/>
    <cellStyle name="40 % - Accent2 6 3 4 2" xfId="2001"/>
    <cellStyle name="40 % - Accent2 6 3 5" xfId="2002"/>
    <cellStyle name="40 % - Accent2 6 3 6" xfId="2003"/>
    <cellStyle name="40 % - Accent2 6 3 7" xfId="2004"/>
    <cellStyle name="40 % - Accent2 6 3 8" xfId="2005"/>
    <cellStyle name="40 % - Accent2 6 3 9" xfId="2006"/>
    <cellStyle name="40 % - Accent2 6 4" xfId="2007"/>
    <cellStyle name="40 % - Accent2 6 4 2" xfId="2008"/>
    <cellStyle name="40 % - Accent2 6 5" xfId="2009"/>
    <cellStyle name="40 % - Accent2 6 5 2" xfId="2010"/>
    <cellStyle name="40 % - Accent2 6 6" xfId="2011"/>
    <cellStyle name="40 % - Accent2 6 7" xfId="2012"/>
    <cellStyle name="40 % - Accent2 6 8" xfId="2013"/>
    <cellStyle name="40 % - Accent2 6 9" xfId="2014"/>
    <cellStyle name="40 % - Accent2 7" xfId="2015"/>
    <cellStyle name="40 % - Accent2 7 10" xfId="2016"/>
    <cellStyle name="40 % - Accent2 7 2" xfId="2017"/>
    <cellStyle name="40 % - Accent2 7 2 10" xfId="2018"/>
    <cellStyle name="40 % - Accent2 7 2 11" xfId="2019"/>
    <cellStyle name="40 % - Accent2 7 2 2" xfId="2020"/>
    <cellStyle name="40 % - Accent2 7 2 2 2" xfId="2021"/>
    <cellStyle name="40 % - Accent2 7 2 3" xfId="2022"/>
    <cellStyle name="40 % - Accent2 7 2 3 2" xfId="2023"/>
    <cellStyle name="40 % - Accent2 7 2 4" xfId="2024"/>
    <cellStyle name="40 % - Accent2 7 2 4 2" xfId="2025"/>
    <cellStyle name="40 % - Accent2 7 2 5" xfId="2026"/>
    <cellStyle name="40 % - Accent2 7 2 6" xfId="2027"/>
    <cellStyle name="40 % - Accent2 7 2 7" xfId="2028"/>
    <cellStyle name="40 % - Accent2 7 2 8" xfId="2029"/>
    <cellStyle name="40 % - Accent2 7 2 9" xfId="2030"/>
    <cellStyle name="40 % - Accent2 7 3" xfId="2031"/>
    <cellStyle name="40 % - Accent2 7 3 2" xfId="2032"/>
    <cellStyle name="40 % - Accent2 7 4" xfId="2033"/>
    <cellStyle name="40 % - Accent2 7 4 2" xfId="2034"/>
    <cellStyle name="40 % - Accent2 7 5" xfId="2035"/>
    <cellStyle name="40 % - Accent2 7 6" xfId="2036"/>
    <cellStyle name="40 % - Accent2 7 7" xfId="2037"/>
    <cellStyle name="40 % - Accent2 7 8" xfId="2038"/>
    <cellStyle name="40 % - Accent2 7 9" xfId="2039"/>
    <cellStyle name="40 % - Accent2 8" xfId="2040"/>
    <cellStyle name="40 % - Accent2 8 2" xfId="2041"/>
    <cellStyle name="40 % - Accent2 8 2 2" xfId="2042"/>
    <cellStyle name="40 % - Accent2 8 3" xfId="2043"/>
    <cellStyle name="40 % - Accent2 8 4" xfId="2044"/>
    <cellStyle name="40 % - Accent2 9" xfId="2045"/>
    <cellStyle name="40 % - Accent2 9 2" xfId="2046"/>
    <cellStyle name="40 % - Accent2 9 2 2" xfId="2047"/>
    <cellStyle name="40 % - Accent3 10" xfId="2048"/>
    <cellStyle name="40 % - Accent3 10 2" xfId="2049"/>
    <cellStyle name="40 % - Accent3 10 2 2" xfId="2050"/>
    <cellStyle name="40 % - Accent3 11" xfId="2051"/>
    <cellStyle name="40 % - Accent3 11 2" xfId="2052"/>
    <cellStyle name="40 % - Accent3 11 2 2" xfId="2053"/>
    <cellStyle name="40 % - Accent3 11 2 3" xfId="2054"/>
    <cellStyle name="40 % - Accent3 11 3" xfId="2055"/>
    <cellStyle name="40 % - Accent3 11 4" xfId="2056"/>
    <cellStyle name="40 % - Accent3 11 5" xfId="2057"/>
    <cellStyle name="40 % - Accent3 12" xfId="2058"/>
    <cellStyle name="40 % - Accent3 12 2" xfId="2059"/>
    <cellStyle name="40 % - Accent3 12 3" xfId="2060"/>
    <cellStyle name="40 % - Accent3 12 4" xfId="2061"/>
    <cellStyle name="40 % - Accent3 13" xfId="2062"/>
    <cellStyle name="40 % - Accent3 13 2" xfId="2063"/>
    <cellStyle name="40 % - Accent3 13 2 2" xfId="2064"/>
    <cellStyle name="40 % - Accent3 13 2 2 2" xfId="2065"/>
    <cellStyle name="40 % - Accent3 13 2 3" xfId="2066"/>
    <cellStyle name="40 % - Accent3 13 2 4" xfId="2067"/>
    <cellStyle name="40 % - Accent3 13 2 5" xfId="2068"/>
    <cellStyle name="40 % - Accent3 13 3" xfId="2069"/>
    <cellStyle name="40 % - Accent3 13 3 2" xfId="2070"/>
    <cellStyle name="40 % - Accent3 13 3 2 2" xfId="2071"/>
    <cellStyle name="40 % - Accent3 13 3 3" xfId="2072"/>
    <cellStyle name="40 % - Accent3 13 3 4" xfId="2073"/>
    <cellStyle name="40 % - Accent3 13 3 5" xfId="2074"/>
    <cellStyle name="40 % - Accent3 13 4" xfId="2075"/>
    <cellStyle name="40 % - Accent3 13 4 2" xfId="2076"/>
    <cellStyle name="40 % - Accent3 13 4 3" xfId="2077"/>
    <cellStyle name="40 % - Accent3 13 5" xfId="2078"/>
    <cellStyle name="40 % - Accent3 13 5 2" xfId="2079"/>
    <cellStyle name="40 % - Accent3 13 6" xfId="2080"/>
    <cellStyle name="40 % - Accent3 13 7" xfId="2081"/>
    <cellStyle name="40 % - Accent3 13 8" xfId="2082"/>
    <cellStyle name="40 % - Accent3 14" xfId="2083"/>
    <cellStyle name="40 % - Accent3 14 2" xfId="2084"/>
    <cellStyle name="40 % - Accent3 14 2 2" xfId="2085"/>
    <cellStyle name="40 % - Accent3 14 2 2 2" xfId="2086"/>
    <cellStyle name="40 % - Accent3 14 2 3" xfId="2087"/>
    <cellStyle name="40 % - Accent3 14 2 4" xfId="2088"/>
    <cellStyle name="40 % - Accent3 14 2 5" xfId="2089"/>
    <cellStyle name="40 % - Accent3 14 3" xfId="2090"/>
    <cellStyle name="40 % - Accent3 14 3 2" xfId="2091"/>
    <cellStyle name="40 % - Accent3 14 3 2 2" xfId="2092"/>
    <cellStyle name="40 % - Accent3 14 3 3" xfId="2093"/>
    <cellStyle name="40 % - Accent3 14 3 4" xfId="2094"/>
    <cellStyle name="40 % - Accent3 14 3 5" xfId="2095"/>
    <cellStyle name="40 % - Accent3 14 4" xfId="2096"/>
    <cellStyle name="40 % - Accent3 14 4 2" xfId="2097"/>
    <cellStyle name="40 % - Accent3 14 4 3" xfId="2098"/>
    <cellStyle name="40 % - Accent3 14 5" xfId="2099"/>
    <cellStyle name="40 % - Accent3 14 5 2" xfId="2100"/>
    <cellStyle name="40 % - Accent3 14 6" xfId="2101"/>
    <cellStyle name="40 % - Accent3 14 7" xfId="2102"/>
    <cellStyle name="40 % - Accent3 14 8" xfId="2103"/>
    <cellStyle name="40 % - Accent3 15" xfId="2104"/>
    <cellStyle name="40 % - Accent3 15 2" xfId="2105"/>
    <cellStyle name="40 % - Accent3 15 2 2" xfId="2106"/>
    <cellStyle name="40 % - Accent3 15 2 2 2" xfId="2107"/>
    <cellStyle name="40 % - Accent3 15 2 3" xfId="2108"/>
    <cellStyle name="40 % - Accent3 15 2 4" xfId="2109"/>
    <cellStyle name="40 % - Accent3 15 2 5" xfId="2110"/>
    <cellStyle name="40 % - Accent3 15 3" xfId="2111"/>
    <cellStyle name="40 % - Accent3 15 3 2" xfId="2112"/>
    <cellStyle name="40 % - Accent3 15 3 2 2" xfId="2113"/>
    <cellStyle name="40 % - Accent3 15 3 3" xfId="2114"/>
    <cellStyle name="40 % - Accent3 15 3 4" xfId="2115"/>
    <cellStyle name="40 % - Accent3 15 3 5" xfId="2116"/>
    <cellStyle name="40 % - Accent3 15 4" xfId="2117"/>
    <cellStyle name="40 % - Accent3 15 4 2" xfId="2118"/>
    <cellStyle name="40 % - Accent3 15 4 3" xfId="2119"/>
    <cellStyle name="40 % - Accent3 15 5" xfId="2120"/>
    <cellStyle name="40 % - Accent3 15 5 2" xfId="2121"/>
    <cellStyle name="40 % - Accent3 15 6" xfId="2122"/>
    <cellStyle name="40 % - Accent3 15 7" xfId="2123"/>
    <cellStyle name="40 % - Accent3 15 8" xfId="2124"/>
    <cellStyle name="40 % - Accent3 16" xfId="2125"/>
    <cellStyle name="40 % - Accent3 16 2" xfId="2126"/>
    <cellStyle name="40 % - Accent3 16 2 2" xfId="2127"/>
    <cellStyle name="40 % - Accent3 16 3" xfId="2128"/>
    <cellStyle name="40 % - Accent3 17" xfId="2129"/>
    <cellStyle name="40 % - Accent3 17 2" xfId="2130"/>
    <cellStyle name="40 % - Accent3 18" xfId="2131"/>
    <cellStyle name="40 % - Accent3 19" xfId="2132"/>
    <cellStyle name="40 % - Accent3 2" xfId="28"/>
    <cellStyle name="40 % - Accent3 2 2" xfId="2133"/>
    <cellStyle name="40 % - Accent3 2 2 2" xfId="2134"/>
    <cellStyle name="40 % - Accent3 2 2 3" xfId="2135"/>
    <cellStyle name="40 % - Accent3 2 3" xfId="2136"/>
    <cellStyle name="40 % - Accent3 2 3 2" xfId="2137"/>
    <cellStyle name="40 % - Accent3 2 3 2 2" xfId="2138"/>
    <cellStyle name="40 % - Accent3 2 3 3" xfId="2139"/>
    <cellStyle name="40 % - Accent3 2 4" xfId="2140"/>
    <cellStyle name="40 % - Accent3 2 4 2" xfId="2141"/>
    <cellStyle name="40 % - Accent3 2 5" xfId="2142"/>
    <cellStyle name="40 % - Accent3 2 6" xfId="2143"/>
    <cellStyle name="40 % - Accent3 2 7" xfId="2144"/>
    <cellStyle name="40 % - Accent3 3" xfId="2145"/>
    <cellStyle name="40 % - Accent3 3 2" xfId="2146"/>
    <cellStyle name="40 % - Accent3 3 2 2" xfId="2147"/>
    <cellStyle name="40 % - Accent3 3 2 3" xfId="2148"/>
    <cellStyle name="40 % - Accent3 3 3" xfId="2149"/>
    <cellStyle name="40 % - Accent3 3 4" xfId="2150"/>
    <cellStyle name="40 % - Accent3 3 5" xfId="2151"/>
    <cellStyle name="40 % - Accent3 3 6" xfId="2152"/>
    <cellStyle name="40 % - Accent3 3 7" xfId="2153"/>
    <cellStyle name="40 % - Accent3 4" xfId="2154"/>
    <cellStyle name="40 % - Accent3 4 2" xfId="2155"/>
    <cellStyle name="40 % - Accent3 4 2 2" xfId="2156"/>
    <cellStyle name="40 % - Accent3 4 2 3" xfId="2157"/>
    <cellStyle name="40 % - Accent3 4 3" xfId="2158"/>
    <cellStyle name="40 % - Accent3 4 4" xfId="2159"/>
    <cellStyle name="40 % - Accent3 5" xfId="2160"/>
    <cellStyle name="40 % - Accent3 5 2" xfId="2161"/>
    <cellStyle name="40 % - Accent3 6" xfId="2162"/>
    <cellStyle name="40 % - Accent3 6 2" xfId="2163"/>
    <cellStyle name="40 % - Accent3 6 3" xfId="2164"/>
    <cellStyle name="40 % - Accent3 6 3 2" xfId="2165"/>
    <cellStyle name="40 % - Accent3 6 3 3" xfId="2166"/>
    <cellStyle name="40 % - Accent3 6 3 4" xfId="2167"/>
    <cellStyle name="40 % - Accent3 6 4" xfId="2168"/>
    <cellStyle name="40 % - Accent3 6 4 2" xfId="2169"/>
    <cellStyle name="40 % - Accent3 6 5" xfId="2170"/>
    <cellStyle name="40 % - Accent3 7" xfId="2171"/>
    <cellStyle name="40 % - Accent3 7 10" xfId="2172"/>
    <cellStyle name="40 % - Accent3 7 11" xfId="2173"/>
    <cellStyle name="40 % - Accent3 7 2" xfId="2174"/>
    <cellStyle name="40 % - Accent3 7 2 10" xfId="2175"/>
    <cellStyle name="40 % - Accent3 7 2 11" xfId="2176"/>
    <cellStyle name="40 % - Accent3 7 2 12" xfId="2177"/>
    <cellStyle name="40 % - Accent3 7 2 2" xfId="2178"/>
    <cellStyle name="40 % - Accent3 7 2 2 2" xfId="2179"/>
    <cellStyle name="40 % - Accent3 7 2 2 2 2" xfId="2180"/>
    <cellStyle name="40 % - Accent3 7 2 2 3" xfId="2181"/>
    <cellStyle name="40 % - Accent3 7 2 2 4" xfId="2182"/>
    <cellStyle name="40 % - Accent3 7 2 2 5" xfId="2183"/>
    <cellStyle name="40 % - Accent3 7 2 2 6" xfId="2184"/>
    <cellStyle name="40 % - Accent3 7 2 2 7" xfId="2185"/>
    <cellStyle name="40 % - Accent3 7 2 2 8" xfId="2186"/>
    <cellStyle name="40 % - Accent3 7 2 2 9" xfId="2187"/>
    <cellStyle name="40 % - Accent3 7 2 3" xfId="2188"/>
    <cellStyle name="40 % - Accent3 7 2 3 2" xfId="2189"/>
    <cellStyle name="40 % - Accent3 7 2 4" xfId="2190"/>
    <cellStyle name="40 % - Accent3 7 2 4 2" xfId="2191"/>
    <cellStyle name="40 % - Accent3 7 2 5" xfId="2192"/>
    <cellStyle name="40 % - Accent3 7 2 5 2" xfId="2193"/>
    <cellStyle name="40 % - Accent3 7 2 6" xfId="2194"/>
    <cellStyle name="40 % - Accent3 7 2 7" xfId="2195"/>
    <cellStyle name="40 % - Accent3 7 2 8" xfId="2196"/>
    <cellStyle name="40 % - Accent3 7 2 9" xfId="2197"/>
    <cellStyle name="40 % - Accent3 7 3" xfId="2198"/>
    <cellStyle name="40 % - Accent3 7 3 10" xfId="2199"/>
    <cellStyle name="40 % - Accent3 7 3 2" xfId="2200"/>
    <cellStyle name="40 % - Accent3 7 3 2 2" xfId="2201"/>
    <cellStyle name="40 % - Accent3 7 3 3" xfId="2202"/>
    <cellStyle name="40 % - Accent3 7 3 3 2" xfId="2203"/>
    <cellStyle name="40 % - Accent3 7 3 4" xfId="2204"/>
    <cellStyle name="40 % - Accent3 7 3 4 2" xfId="2205"/>
    <cellStyle name="40 % - Accent3 7 3 5" xfId="2206"/>
    <cellStyle name="40 % - Accent3 7 3 6" xfId="2207"/>
    <cellStyle name="40 % - Accent3 7 3 7" xfId="2208"/>
    <cellStyle name="40 % - Accent3 7 3 8" xfId="2209"/>
    <cellStyle name="40 % - Accent3 7 3 9" xfId="2210"/>
    <cellStyle name="40 % - Accent3 7 4" xfId="2211"/>
    <cellStyle name="40 % - Accent3 7 4 2" xfId="2212"/>
    <cellStyle name="40 % - Accent3 7 5" xfId="2213"/>
    <cellStyle name="40 % - Accent3 7 5 2" xfId="2214"/>
    <cellStyle name="40 % - Accent3 7 6" xfId="2215"/>
    <cellStyle name="40 % - Accent3 7 7" xfId="2216"/>
    <cellStyle name="40 % - Accent3 7 8" xfId="2217"/>
    <cellStyle name="40 % - Accent3 7 9" xfId="2218"/>
    <cellStyle name="40 % - Accent3 8" xfId="2219"/>
    <cellStyle name="40 % - Accent3 8 10" xfId="2220"/>
    <cellStyle name="40 % - Accent3 8 2" xfId="2221"/>
    <cellStyle name="40 % - Accent3 8 2 10" xfId="2222"/>
    <cellStyle name="40 % - Accent3 8 2 11" xfId="2223"/>
    <cellStyle name="40 % - Accent3 8 2 2" xfId="2224"/>
    <cellStyle name="40 % - Accent3 8 2 2 2" xfId="2225"/>
    <cellStyle name="40 % - Accent3 8 2 3" xfId="2226"/>
    <cellStyle name="40 % - Accent3 8 2 3 2" xfId="2227"/>
    <cellStyle name="40 % - Accent3 8 2 4" xfId="2228"/>
    <cellStyle name="40 % - Accent3 8 2 4 2" xfId="2229"/>
    <cellStyle name="40 % - Accent3 8 2 5" xfId="2230"/>
    <cellStyle name="40 % - Accent3 8 2 6" xfId="2231"/>
    <cellStyle name="40 % - Accent3 8 2 7" xfId="2232"/>
    <cellStyle name="40 % - Accent3 8 2 8" xfId="2233"/>
    <cellStyle name="40 % - Accent3 8 2 9" xfId="2234"/>
    <cellStyle name="40 % - Accent3 8 3" xfId="2235"/>
    <cellStyle name="40 % - Accent3 8 3 2" xfId="2236"/>
    <cellStyle name="40 % - Accent3 8 4" xfId="2237"/>
    <cellStyle name="40 % - Accent3 8 4 2" xfId="2238"/>
    <cellStyle name="40 % - Accent3 8 5" xfId="2239"/>
    <cellStyle name="40 % - Accent3 8 6" xfId="2240"/>
    <cellStyle name="40 % - Accent3 8 7" xfId="2241"/>
    <cellStyle name="40 % - Accent3 8 8" xfId="2242"/>
    <cellStyle name="40 % - Accent3 8 9" xfId="2243"/>
    <cellStyle name="40 % - Accent3 9" xfId="2244"/>
    <cellStyle name="40 % - Accent3 9 2" xfId="2245"/>
    <cellStyle name="40 % - Accent3 9 2 2" xfId="2246"/>
    <cellStyle name="40 % - Accent3 9 3" xfId="2247"/>
    <cellStyle name="40 % - Accent3 9 4" xfId="2248"/>
    <cellStyle name="40 % - Accent4 10" xfId="2249"/>
    <cellStyle name="40 % - Accent4 10 2" xfId="2250"/>
    <cellStyle name="40 % - Accent4 10 2 2" xfId="2251"/>
    <cellStyle name="40 % - Accent4 11" xfId="2252"/>
    <cellStyle name="40 % - Accent4 11 2" xfId="2253"/>
    <cellStyle name="40 % - Accent4 11 2 2" xfId="2254"/>
    <cellStyle name="40 % - Accent4 11 2 3" xfId="2255"/>
    <cellStyle name="40 % - Accent4 11 3" xfId="2256"/>
    <cellStyle name="40 % - Accent4 11 4" xfId="2257"/>
    <cellStyle name="40 % - Accent4 11 5" xfId="2258"/>
    <cellStyle name="40 % - Accent4 12" xfId="2259"/>
    <cellStyle name="40 % - Accent4 12 2" xfId="2260"/>
    <cellStyle name="40 % - Accent4 12 3" xfId="2261"/>
    <cellStyle name="40 % - Accent4 12 4" xfId="2262"/>
    <cellStyle name="40 % - Accent4 13" xfId="2263"/>
    <cellStyle name="40 % - Accent4 13 2" xfId="2264"/>
    <cellStyle name="40 % - Accent4 13 2 2" xfId="2265"/>
    <cellStyle name="40 % - Accent4 13 2 2 2" xfId="2266"/>
    <cellStyle name="40 % - Accent4 13 2 3" xfId="2267"/>
    <cellStyle name="40 % - Accent4 13 2 4" xfId="2268"/>
    <cellStyle name="40 % - Accent4 13 2 5" xfId="2269"/>
    <cellStyle name="40 % - Accent4 13 3" xfId="2270"/>
    <cellStyle name="40 % - Accent4 13 3 2" xfId="2271"/>
    <cellStyle name="40 % - Accent4 13 3 2 2" xfId="2272"/>
    <cellStyle name="40 % - Accent4 13 3 3" xfId="2273"/>
    <cellStyle name="40 % - Accent4 13 3 4" xfId="2274"/>
    <cellStyle name="40 % - Accent4 13 3 5" xfId="2275"/>
    <cellStyle name="40 % - Accent4 13 4" xfId="2276"/>
    <cellStyle name="40 % - Accent4 13 4 2" xfId="2277"/>
    <cellStyle name="40 % - Accent4 13 4 3" xfId="2278"/>
    <cellStyle name="40 % - Accent4 13 5" xfId="2279"/>
    <cellStyle name="40 % - Accent4 13 5 2" xfId="2280"/>
    <cellStyle name="40 % - Accent4 13 6" xfId="2281"/>
    <cellStyle name="40 % - Accent4 13 7" xfId="2282"/>
    <cellStyle name="40 % - Accent4 13 8" xfId="2283"/>
    <cellStyle name="40 % - Accent4 14" xfId="2284"/>
    <cellStyle name="40 % - Accent4 14 2" xfId="2285"/>
    <cellStyle name="40 % - Accent4 14 2 2" xfId="2286"/>
    <cellStyle name="40 % - Accent4 14 2 2 2" xfId="2287"/>
    <cellStyle name="40 % - Accent4 14 2 3" xfId="2288"/>
    <cellStyle name="40 % - Accent4 14 2 4" xfId="2289"/>
    <cellStyle name="40 % - Accent4 14 2 5" xfId="2290"/>
    <cellStyle name="40 % - Accent4 14 3" xfId="2291"/>
    <cellStyle name="40 % - Accent4 14 3 2" xfId="2292"/>
    <cellStyle name="40 % - Accent4 14 3 2 2" xfId="2293"/>
    <cellStyle name="40 % - Accent4 14 3 3" xfId="2294"/>
    <cellStyle name="40 % - Accent4 14 3 4" xfId="2295"/>
    <cellStyle name="40 % - Accent4 14 3 5" xfId="2296"/>
    <cellStyle name="40 % - Accent4 14 4" xfId="2297"/>
    <cellStyle name="40 % - Accent4 14 4 2" xfId="2298"/>
    <cellStyle name="40 % - Accent4 14 4 3" xfId="2299"/>
    <cellStyle name="40 % - Accent4 14 5" xfId="2300"/>
    <cellStyle name="40 % - Accent4 14 5 2" xfId="2301"/>
    <cellStyle name="40 % - Accent4 14 6" xfId="2302"/>
    <cellStyle name="40 % - Accent4 14 7" xfId="2303"/>
    <cellStyle name="40 % - Accent4 14 8" xfId="2304"/>
    <cellStyle name="40 % - Accent4 15" xfId="2305"/>
    <cellStyle name="40 % - Accent4 15 2" xfId="2306"/>
    <cellStyle name="40 % - Accent4 15 2 2" xfId="2307"/>
    <cellStyle name="40 % - Accent4 15 2 2 2" xfId="2308"/>
    <cellStyle name="40 % - Accent4 15 2 3" xfId="2309"/>
    <cellStyle name="40 % - Accent4 15 2 4" xfId="2310"/>
    <cellStyle name="40 % - Accent4 15 2 5" xfId="2311"/>
    <cellStyle name="40 % - Accent4 15 3" xfId="2312"/>
    <cellStyle name="40 % - Accent4 15 3 2" xfId="2313"/>
    <cellStyle name="40 % - Accent4 15 3 2 2" xfId="2314"/>
    <cellStyle name="40 % - Accent4 15 3 3" xfId="2315"/>
    <cellStyle name="40 % - Accent4 15 3 4" xfId="2316"/>
    <cellStyle name="40 % - Accent4 15 3 5" xfId="2317"/>
    <cellStyle name="40 % - Accent4 15 4" xfId="2318"/>
    <cellStyle name="40 % - Accent4 15 4 2" xfId="2319"/>
    <cellStyle name="40 % - Accent4 15 4 3" xfId="2320"/>
    <cellStyle name="40 % - Accent4 15 5" xfId="2321"/>
    <cellStyle name="40 % - Accent4 15 5 2" xfId="2322"/>
    <cellStyle name="40 % - Accent4 15 6" xfId="2323"/>
    <cellStyle name="40 % - Accent4 15 7" xfId="2324"/>
    <cellStyle name="40 % - Accent4 15 8" xfId="2325"/>
    <cellStyle name="40 % - Accent4 16" xfId="2326"/>
    <cellStyle name="40 % - Accent4 16 2" xfId="2327"/>
    <cellStyle name="40 % - Accent4 16 2 2" xfId="2328"/>
    <cellStyle name="40 % - Accent4 16 3" xfId="2329"/>
    <cellStyle name="40 % - Accent4 17" xfId="2330"/>
    <cellStyle name="40 % - Accent4 17 2" xfId="2331"/>
    <cellStyle name="40 % - Accent4 18" xfId="2332"/>
    <cellStyle name="40 % - Accent4 19" xfId="2333"/>
    <cellStyle name="40 % - Accent4 2" xfId="29"/>
    <cellStyle name="40 % - Accent4 2 2" xfId="2334"/>
    <cellStyle name="40 % - Accent4 2 2 2" xfId="2335"/>
    <cellStyle name="40 % - Accent4 2 2 3" xfId="2336"/>
    <cellStyle name="40 % - Accent4 2 3" xfId="2337"/>
    <cellStyle name="40 % - Accent4 2 3 2" xfId="2338"/>
    <cellStyle name="40 % - Accent4 2 4" xfId="2339"/>
    <cellStyle name="40 % - Accent4 2 4 2" xfId="2340"/>
    <cellStyle name="40 % - Accent4 2 5" xfId="2341"/>
    <cellStyle name="40 % - Accent4 2 6" xfId="2342"/>
    <cellStyle name="40 % - Accent4 2 7" xfId="2343"/>
    <cellStyle name="40 % - Accent4 3" xfId="2344"/>
    <cellStyle name="40 % - Accent4 3 2" xfId="2345"/>
    <cellStyle name="40 % - Accent4 3 2 2" xfId="2346"/>
    <cellStyle name="40 % - Accent4 3 2 3" xfId="2347"/>
    <cellStyle name="40 % - Accent4 3 3" xfId="2348"/>
    <cellStyle name="40 % - Accent4 3 4" xfId="2349"/>
    <cellStyle name="40 % - Accent4 3 5" xfId="2350"/>
    <cellStyle name="40 % - Accent4 3 6" xfId="2351"/>
    <cellStyle name="40 % - Accent4 3 7" xfId="2352"/>
    <cellStyle name="40 % - Accent4 4" xfId="2353"/>
    <cellStyle name="40 % - Accent4 4 2" xfId="2354"/>
    <cellStyle name="40 % - Accent4 4 2 2" xfId="2355"/>
    <cellStyle name="40 % - Accent4 4 2 3" xfId="2356"/>
    <cellStyle name="40 % - Accent4 4 3" xfId="2357"/>
    <cellStyle name="40 % - Accent4 4 4" xfId="2358"/>
    <cellStyle name="40 % - Accent4 5" xfId="2359"/>
    <cellStyle name="40 % - Accent4 5 2" xfId="2360"/>
    <cellStyle name="40 % - Accent4 6" xfId="2361"/>
    <cellStyle name="40 % - Accent4 6 2" xfId="2362"/>
    <cellStyle name="40 % - Accent4 6 3" xfId="2363"/>
    <cellStyle name="40 % - Accent4 6 3 2" xfId="2364"/>
    <cellStyle name="40 % - Accent4 6 3 3" xfId="2365"/>
    <cellStyle name="40 % - Accent4 6 3 4" xfId="2366"/>
    <cellStyle name="40 % - Accent4 6 4" xfId="2367"/>
    <cellStyle name="40 % - Accent4 6 4 2" xfId="2368"/>
    <cellStyle name="40 % - Accent4 6 5" xfId="2369"/>
    <cellStyle name="40 % - Accent4 7" xfId="2370"/>
    <cellStyle name="40 % - Accent4 7 10" xfId="2371"/>
    <cellStyle name="40 % - Accent4 7 11" xfId="2372"/>
    <cellStyle name="40 % - Accent4 7 2" xfId="2373"/>
    <cellStyle name="40 % - Accent4 7 2 10" xfId="2374"/>
    <cellStyle name="40 % - Accent4 7 2 11" xfId="2375"/>
    <cellStyle name="40 % - Accent4 7 2 12" xfId="2376"/>
    <cellStyle name="40 % - Accent4 7 2 2" xfId="2377"/>
    <cellStyle name="40 % - Accent4 7 2 2 2" xfId="2378"/>
    <cellStyle name="40 % - Accent4 7 2 2 2 2" xfId="2379"/>
    <cellStyle name="40 % - Accent4 7 2 2 3" xfId="2380"/>
    <cellStyle name="40 % - Accent4 7 2 2 4" xfId="2381"/>
    <cellStyle name="40 % - Accent4 7 2 2 5" xfId="2382"/>
    <cellStyle name="40 % - Accent4 7 2 2 6" xfId="2383"/>
    <cellStyle name="40 % - Accent4 7 2 2 7" xfId="2384"/>
    <cellStyle name="40 % - Accent4 7 2 2 8" xfId="2385"/>
    <cellStyle name="40 % - Accent4 7 2 2 9" xfId="2386"/>
    <cellStyle name="40 % - Accent4 7 2 3" xfId="2387"/>
    <cellStyle name="40 % - Accent4 7 2 3 2" xfId="2388"/>
    <cellStyle name="40 % - Accent4 7 2 4" xfId="2389"/>
    <cellStyle name="40 % - Accent4 7 2 4 2" xfId="2390"/>
    <cellStyle name="40 % - Accent4 7 2 5" xfId="2391"/>
    <cellStyle name="40 % - Accent4 7 2 5 2" xfId="2392"/>
    <cellStyle name="40 % - Accent4 7 2 6" xfId="2393"/>
    <cellStyle name="40 % - Accent4 7 2 7" xfId="2394"/>
    <cellStyle name="40 % - Accent4 7 2 8" xfId="2395"/>
    <cellStyle name="40 % - Accent4 7 2 9" xfId="2396"/>
    <cellStyle name="40 % - Accent4 7 3" xfId="2397"/>
    <cellStyle name="40 % - Accent4 7 3 10" xfId="2398"/>
    <cellStyle name="40 % - Accent4 7 3 2" xfId="2399"/>
    <cellStyle name="40 % - Accent4 7 3 2 2" xfId="2400"/>
    <cellStyle name="40 % - Accent4 7 3 3" xfId="2401"/>
    <cellStyle name="40 % - Accent4 7 3 3 2" xfId="2402"/>
    <cellStyle name="40 % - Accent4 7 3 4" xfId="2403"/>
    <cellStyle name="40 % - Accent4 7 3 4 2" xfId="2404"/>
    <cellStyle name="40 % - Accent4 7 3 5" xfId="2405"/>
    <cellStyle name="40 % - Accent4 7 3 6" xfId="2406"/>
    <cellStyle name="40 % - Accent4 7 3 7" xfId="2407"/>
    <cellStyle name="40 % - Accent4 7 3 8" xfId="2408"/>
    <cellStyle name="40 % - Accent4 7 3 9" xfId="2409"/>
    <cellStyle name="40 % - Accent4 7 4" xfId="2410"/>
    <cellStyle name="40 % - Accent4 7 4 2" xfId="2411"/>
    <cellStyle name="40 % - Accent4 7 5" xfId="2412"/>
    <cellStyle name="40 % - Accent4 7 5 2" xfId="2413"/>
    <cellStyle name="40 % - Accent4 7 6" xfId="2414"/>
    <cellStyle name="40 % - Accent4 7 7" xfId="2415"/>
    <cellStyle name="40 % - Accent4 7 8" xfId="2416"/>
    <cellStyle name="40 % - Accent4 7 9" xfId="2417"/>
    <cellStyle name="40 % - Accent4 8" xfId="2418"/>
    <cellStyle name="40 % - Accent4 8 10" xfId="2419"/>
    <cellStyle name="40 % - Accent4 8 2" xfId="2420"/>
    <cellStyle name="40 % - Accent4 8 2 10" xfId="2421"/>
    <cellStyle name="40 % - Accent4 8 2 11" xfId="2422"/>
    <cellStyle name="40 % - Accent4 8 2 2" xfId="2423"/>
    <cellStyle name="40 % - Accent4 8 2 2 2" xfId="2424"/>
    <cellStyle name="40 % - Accent4 8 2 3" xfId="2425"/>
    <cellStyle name="40 % - Accent4 8 2 3 2" xfId="2426"/>
    <cellStyle name="40 % - Accent4 8 2 4" xfId="2427"/>
    <cellStyle name="40 % - Accent4 8 2 4 2" xfId="2428"/>
    <cellStyle name="40 % - Accent4 8 2 5" xfId="2429"/>
    <cellStyle name="40 % - Accent4 8 2 6" xfId="2430"/>
    <cellStyle name="40 % - Accent4 8 2 7" xfId="2431"/>
    <cellStyle name="40 % - Accent4 8 2 8" xfId="2432"/>
    <cellStyle name="40 % - Accent4 8 2 9" xfId="2433"/>
    <cellStyle name="40 % - Accent4 8 3" xfId="2434"/>
    <cellStyle name="40 % - Accent4 8 3 2" xfId="2435"/>
    <cellStyle name="40 % - Accent4 8 4" xfId="2436"/>
    <cellStyle name="40 % - Accent4 8 4 2" xfId="2437"/>
    <cellStyle name="40 % - Accent4 8 5" xfId="2438"/>
    <cellStyle name="40 % - Accent4 8 6" xfId="2439"/>
    <cellStyle name="40 % - Accent4 8 7" xfId="2440"/>
    <cellStyle name="40 % - Accent4 8 8" xfId="2441"/>
    <cellStyle name="40 % - Accent4 8 9" xfId="2442"/>
    <cellStyle name="40 % - Accent4 9" xfId="2443"/>
    <cellStyle name="40 % - Accent4 9 2" xfId="2444"/>
    <cellStyle name="40 % - Accent4 9 2 2" xfId="2445"/>
    <cellStyle name="40 % - Accent4 9 3" xfId="2446"/>
    <cellStyle name="40 % - Accent4 9 4" xfId="2447"/>
    <cellStyle name="40 % - Accent5 10" xfId="2448"/>
    <cellStyle name="40 % - Accent5 10 2" xfId="2449"/>
    <cellStyle name="40 % - Accent5 10 2 2" xfId="2450"/>
    <cellStyle name="40 % - Accent5 11" xfId="2451"/>
    <cellStyle name="40 % - Accent5 11 2" xfId="2452"/>
    <cellStyle name="40 % - Accent5 11 2 2" xfId="2453"/>
    <cellStyle name="40 % - Accent5 11 2 3" xfId="2454"/>
    <cellStyle name="40 % - Accent5 11 3" xfId="2455"/>
    <cellStyle name="40 % - Accent5 11 4" xfId="2456"/>
    <cellStyle name="40 % - Accent5 11 5" xfId="2457"/>
    <cellStyle name="40 % - Accent5 12" xfId="2458"/>
    <cellStyle name="40 % - Accent5 12 2" xfId="2459"/>
    <cellStyle name="40 % - Accent5 12 3" xfId="2460"/>
    <cellStyle name="40 % - Accent5 12 4" xfId="2461"/>
    <cellStyle name="40 % - Accent5 13" xfId="2462"/>
    <cellStyle name="40 % - Accent5 13 2" xfId="2463"/>
    <cellStyle name="40 % - Accent5 13 2 2" xfId="2464"/>
    <cellStyle name="40 % - Accent5 13 2 2 2" xfId="2465"/>
    <cellStyle name="40 % - Accent5 13 2 3" xfId="2466"/>
    <cellStyle name="40 % - Accent5 13 2 4" xfId="2467"/>
    <cellStyle name="40 % - Accent5 13 2 5" xfId="2468"/>
    <cellStyle name="40 % - Accent5 13 3" xfId="2469"/>
    <cellStyle name="40 % - Accent5 13 3 2" xfId="2470"/>
    <cellStyle name="40 % - Accent5 13 3 2 2" xfId="2471"/>
    <cellStyle name="40 % - Accent5 13 3 3" xfId="2472"/>
    <cellStyle name="40 % - Accent5 13 3 4" xfId="2473"/>
    <cellStyle name="40 % - Accent5 13 3 5" xfId="2474"/>
    <cellStyle name="40 % - Accent5 13 4" xfId="2475"/>
    <cellStyle name="40 % - Accent5 13 4 2" xfId="2476"/>
    <cellStyle name="40 % - Accent5 13 4 3" xfId="2477"/>
    <cellStyle name="40 % - Accent5 13 5" xfId="2478"/>
    <cellStyle name="40 % - Accent5 13 5 2" xfId="2479"/>
    <cellStyle name="40 % - Accent5 13 6" xfId="2480"/>
    <cellStyle name="40 % - Accent5 13 7" xfId="2481"/>
    <cellStyle name="40 % - Accent5 13 8" xfId="2482"/>
    <cellStyle name="40 % - Accent5 14" xfId="2483"/>
    <cellStyle name="40 % - Accent5 14 2" xfId="2484"/>
    <cellStyle name="40 % - Accent5 14 2 2" xfId="2485"/>
    <cellStyle name="40 % - Accent5 14 2 2 2" xfId="2486"/>
    <cellStyle name="40 % - Accent5 14 2 3" xfId="2487"/>
    <cellStyle name="40 % - Accent5 14 2 4" xfId="2488"/>
    <cellStyle name="40 % - Accent5 14 2 5" xfId="2489"/>
    <cellStyle name="40 % - Accent5 14 3" xfId="2490"/>
    <cellStyle name="40 % - Accent5 14 3 2" xfId="2491"/>
    <cellStyle name="40 % - Accent5 14 3 2 2" xfId="2492"/>
    <cellStyle name="40 % - Accent5 14 3 3" xfId="2493"/>
    <cellStyle name="40 % - Accent5 14 3 4" xfId="2494"/>
    <cellStyle name="40 % - Accent5 14 3 5" xfId="2495"/>
    <cellStyle name="40 % - Accent5 14 4" xfId="2496"/>
    <cellStyle name="40 % - Accent5 14 4 2" xfId="2497"/>
    <cellStyle name="40 % - Accent5 14 4 3" xfId="2498"/>
    <cellStyle name="40 % - Accent5 14 5" xfId="2499"/>
    <cellStyle name="40 % - Accent5 14 5 2" xfId="2500"/>
    <cellStyle name="40 % - Accent5 14 6" xfId="2501"/>
    <cellStyle name="40 % - Accent5 14 7" xfId="2502"/>
    <cellStyle name="40 % - Accent5 14 8" xfId="2503"/>
    <cellStyle name="40 % - Accent5 15" xfId="2504"/>
    <cellStyle name="40 % - Accent5 15 2" xfId="2505"/>
    <cellStyle name="40 % - Accent5 15 2 2" xfId="2506"/>
    <cellStyle name="40 % - Accent5 15 2 2 2" xfId="2507"/>
    <cellStyle name="40 % - Accent5 15 2 3" xfId="2508"/>
    <cellStyle name="40 % - Accent5 15 2 4" xfId="2509"/>
    <cellStyle name="40 % - Accent5 15 2 5" xfId="2510"/>
    <cellStyle name="40 % - Accent5 15 3" xfId="2511"/>
    <cellStyle name="40 % - Accent5 15 3 2" xfId="2512"/>
    <cellStyle name="40 % - Accent5 15 3 2 2" xfId="2513"/>
    <cellStyle name="40 % - Accent5 15 3 3" xfId="2514"/>
    <cellStyle name="40 % - Accent5 15 3 4" xfId="2515"/>
    <cellStyle name="40 % - Accent5 15 3 5" xfId="2516"/>
    <cellStyle name="40 % - Accent5 15 4" xfId="2517"/>
    <cellStyle name="40 % - Accent5 15 4 2" xfId="2518"/>
    <cellStyle name="40 % - Accent5 15 4 3" xfId="2519"/>
    <cellStyle name="40 % - Accent5 15 5" xfId="2520"/>
    <cellStyle name="40 % - Accent5 15 5 2" xfId="2521"/>
    <cellStyle name="40 % - Accent5 15 6" xfId="2522"/>
    <cellStyle name="40 % - Accent5 15 7" xfId="2523"/>
    <cellStyle name="40 % - Accent5 15 8" xfId="2524"/>
    <cellStyle name="40 % - Accent5 16" xfId="2525"/>
    <cellStyle name="40 % - Accent5 16 2" xfId="2526"/>
    <cellStyle name="40 % - Accent5 16 2 2" xfId="2527"/>
    <cellStyle name="40 % - Accent5 16 3" xfId="2528"/>
    <cellStyle name="40 % - Accent5 17" xfId="2529"/>
    <cellStyle name="40 % - Accent5 17 2" xfId="2530"/>
    <cellStyle name="40 % - Accent5 18" xfId="2531"/>
    <cellStyle name="40 % - Accent5 19" xfId="2532"/>
    <cellStyle name="40 % - Accent5 2" xfId="30"/>
    <cellStyle name="40 % - Accent5 2 2" xfId="2533"/>
    <cellStyle name="40 % - Accent5 2 2 2" xfId="2534"/>
    <cellStyle name="40 % - Accent5 2 2 3" xfId="2535"/>
    <cellStyle name="40 % - Accent5 2 3" xfId="2536"/>
    <cellStyle name="40 % - Accent5 2 3 2" xfId="2537"/>
    <cellStyle name="40 % - Accent5 2 4" xfId="2538"/>
    <cellStyle name="40 % - Accent5 2 4 2" xfId="2539"/>
    <cellStyle name="40 % - Accent5 2 5" xfId="2540"/>
    <cellStyle name="40 % - Accent5 2 6" xfId="2541"/>
    <cellStyle name="40 % - Accent5 2 7" xfId="2542"/>
    <cellStyle name="40 % - Accent5 3" xfId="2543"/>
    <cellStyle name="40 % - Accent5 3 2" xfId="2544"/>
    <cellStyle name="40 % - Accent5 3 2 2" xfId="2545"/>
    <cellStyle name="40 % - Accent5 3 2 3" xfId="2546"/>
    <cellStyle name="40 % - Accent5 3 3" xfId="2547"/>
    <cellStyle name="40 % - Accent5 3 4" xfId="2548"/>
    <cellStyle name="40 % - Accent5 3 5" xfId="2549"/>
    <cellStyle name="40 % - Accent5 3 6" xfId="2550"/>
    <cellStyle name="40 % - Accent5 3 7" xfId="2551"/>
    <cellStyle name="40 % - Accent5 4" xfId="2552"/>
    <cellStyle name="40 % - Accent5 4 2" xfId="2553"/>
    <cellStyle name="40 % - Accent5 4 2 2" xfId="2554"/>
    <cellStyle name="40 % - Accent5 4 2 3" xfId="2555"/>
    <cellStyle name="40 % - Accent5 4 3" xfId="2556"/>
    <cellStyle name="40 % - Accent5 4 4" xfId="2557"/>
    <cellStyle name="40 % - Accent5 5" xfId="2558"/>
    <cellStyle name="40 % - Accent5 5 2" xfId="2559"/>
    <cellStyle name="40 % - Accent5 6" xfId="2560"/>
    <cellStyle name="40 % - Accent5 6 2" xfId="2561"/>
    <cellStyle name="40 % - Accent5 6 3" xfId="2562"/>
    <cellStyle name="40 % - Accent5 6 3 2" xfId="2563"/>
    <cellStyle name="40 % - Accent5 6 3 3" xfId="2564"/>
    <cellStyle name="40 % - Accent5 7" xfId="2565"/>
    <cellStyle name="40 % - Accent5 7 10" xfId="2566"/>
    <cellStyle name="40 % - Accent5 7 11" xfId="2567"/>
    <cellStyle name="40 % - Accent5 7 2" xfId="2568"/>
    <cellStyle name="40 % - Accent5 7 2 10" xfId="2569"/>
    <cellStyle name="40 % - Accent5 7 2 11" xfId="2570"/>
    <cellStyle name="40 % - Accent5 7 2 12" xfId="2571"/>
    <cellStyle name="40 % - Accent5 7 2 2" xfId="2572"/>
    <cellStyle name="40 % - Accent5 7 2 2 2" xfId="2573"/>
    <cellStyle name="40 % - Accent5 7 2 2 2 2" xfId="2574"/>
    <cellStyle name="40 % - Accent5 7 2 2 3" xfId="2575"/>
    <cellStyle name="40 % - Accent5 7 2 2 4" xfId="2576"/>
    <cellStyle name="40 % - Accent5 7 2 2 5" xfId="2577"/>
    <cellStyle name="40 % - Accent5 7 2 2 6" xfId="2578"/>
    <cellStyle name="40 % - Accent5 7 2 2 7" xfId="2579"/>
    <cellStyle name="40 % - Accent5 7 2 2 8" xfId="2580"/>
    <cellStyle name="40 % - Accent5 7 2 2 9" xfId="2581"/>
    <cellStyle name="40 % - Accent5 7 2 3" xfId="2582"/>
    <cellStyle name="40 % - Accent5 7 2 3 2" xfId="2583"/>
    <cellStyle name="40 % - Accent5 7 2 4" xfId="2584"/>
    <cellStyle name="40 % - Accent5 7 2 4 2" xfId="2585"/>
    <cellStyle name="40 % - Accent5 7 2 5" xfId="2586"/>
    <cellStyle name="40 % - Accent5 7 2 5 2" xfId="2587"/>
    <cellStyle name="40 % - Accent5 7 2 6" xfId="2588"/>
    <cellStyle name="40 % - Accent5 7 2 7" xfId="2589"/>
    <cellStyle name="40 % - Accent5 7 2 8" xfId="2590"/>
    <cellStyle name="40 % - Accent5 7 2 9" xfId="2591"/>
    <cellStyle name="40 % - Accent5 7 3" xfId="2592"/>
    <cellStyle name="40 % - Accent5 7 3 10" xfId="2593"/>
    <cellStyle name="40 % - Accent5 7 3 2" xfId="2594"/>
    <cellStyle name="40 % - Accent5 7 3 2 2" xfId="2595"/>
    <cellStyle name="40 % - Accent5 7 3 3" xfId="2596"/>
    <cellStyle name="40 % - Accent5 7 3 3 2" xfId="2597"/>
    <cellStyle name="40 % - Accent5 7 3 4" xfId="2598"/>
    <cellStyle name="40 % - Accent5 7 3 4 2" xfId="2599"/>
    <cellStyle name="40 % - Accent5 7 3 5" xfId="2600"/>
    <cellStyle name="40 % - Accent5 7 3 6" xfId="2601"/>
    <cellStyle name="40 % - Accent5 7 3 7" xfId="2602"/>
    <cellStyle name="40 % - Accent5 7 3 8" xfId="2603"/>
    <cellStyle name="40 % - Accent5 7 3 9" xfId="2604"/>
    <cellStyle name="40 % - Accent5 7 4" xfId="2605"/>
    <cellStyle name="40 % - Accent5 7 4 2" xfId="2606"/>
    <cellStyle name="40 % - Accent5 7 5" xfId="2607"/>
    <cellStyle name="40 % - Accent5 7 5 2" xfId="2608"/>
    <cellStyle name="40 % - Accent5 7 6" xfId="2609"/>
    <cellStyle name="40 % - Accent5 7 7" xfId="2610"/>
    <cellStyle name="40 % - Accent5 7 8" xfId="2611"/>
    <cellStyle name="40 % - Accent5 7 9" xfId="2612"/>
    <cellStyle name="40 % - Accent5 8" xfId="2613"/>
    <cellStyle name="40 % - Accent5 8 10" xfId="2614"/>
    <cellStyle name="40 % - Accent5 8 2" xfId="2615"/>
    <cellStyle name="40 % - Accent5 8 2 10" xfId="2616"/>
    <cellStyle name="40 % - Accent5 8 2 11" xfId="2617"/>
    <cellStyle name="40 % - Accent5 8 2 2" xfId="2618"/>
    <cellStyle name="40 % - Accent5 8 2 2 2" xfId="2619"/>
    <cellStyle name="40 % - Accent5 8 2 3" xfId="2620"/>
    <cellStyle name="40 % - Accent5 8 2 3 2" xfId="2621"/>
    <cellStyle name="40 % - Accent5 8 2 4" xfId="2622"/>
    <cellStyle name="40 % - Accent5 8 2 4 2" xfId="2623"/>
    <cellStyle name="40 % - Accent5 8 2 5" xfId="2624"/>
    <cellStyle name="40 % - Accent5 8 2 6" xfId="2625"/>
    <cellStyle name="40 % - Accent5 8 2 7" xfId="2626"/>
    <cellStyle name="40 % - Accent5 8 2 8" xfId="2627"/>
    <cellStyle name="40 % - Accent5 8 2 9" xfId="2628"/>
    <cellStyle name="40 % - Accent5 8 3" xfId="2629"/>
    <cellStyle name="40 % - Accent5 8 3 2" xfId="2630"/>
    <cellStyle name="40 % - Accent5 8 4" xfId="2631"/>
    <cellStyle name="40 % - Accent5 8 4 2" xfId="2632"/>
    <cellStyle name="40 % - Accent5 8 5" xfId="2633"/>
    <cellStyle name="40 % - Accent5 8 6" xfId="2634"/>
    <cellStyle name="40 % - Accent5 8 7" xfId="2635"/>
    <cellStyle name="40 % - Accent5 8 8" xfId="2636"/>
    <cellStyle name="40 % - Accent5 8 9" xfId="2637"/>
    <cellStyle name="40 % - Accent5 9" xfId="2638"/>
    <cellStyle name="40 % - Accent5 9 2" xfId="2639"/>
    <cellStyle name="40 % - Accent5 9 2 2" xfId="2640"/>
    <cellStyle name="40 % - Accent5 9 3" xfId="2641"/>
    <cellStyle name="40 % - Accent5 9 4" xfId="2642"/>
    <cellStyle name="40 % - Accent6 10" xfId="2643"/>
    <cellStyle name="40 % - Accent6 10 2" xfId="2644"/>
    <cellStyle name="40 % - Accent6 10 2 2" xfId="2645"/>
    <cellStyle name="40 % - Accent6 11" xfId="2646"/>
    <cellStyle name="40 % - Accent6 11 2" xfId="2647"/>
    <cellStyle name="40 % - Accent6 11 2 2" xfId="2648"/>
    <cellStyle name="40 % - Accent6 11 2 3" xfId="2649"/>
    <cellStyle name="40 % - Accent6 11 3" xfId="2650"/>
    <cellStyle name="40 % - Accent6 11 4" xfId="2651"/>
    <cellStyle name="40 % - Accent6 11 5" xfId="2652"/>
    <cellStyle name="40 % - Accent6 12" xfId="2653"/>
    <cellStyle name="40 % - Accent6 12 2" xfId="2654"/>
    <cellStyle name="40 % - Accent6 12 3" xfId="2655"/>
    <cellStyle name="40 % - Accent6 12 4" xfId="2656"/>
    <cellStyle name="40 % - Accent6 13" xfId="2657"/>
    <cellStyle name="40 % - Accent6 13 2" xfId="2658"/>
    <cellStyle name="40 % - Accent6 13 2 2" xfId="2659"/>
    <cellStyle name="40 % - Accent6 13 2 2 2" xfId="2660"/>
    <cellStyle name="40 % - Accent6 13 2 3" xfId="2661"/>
    <cellStyle name="40 % - Accent6 13 2 4" xfId="2662"/>
    <cellStyle name="40 % - Accent6 13 2 5" xfId="2663"/>
    <cellStyle name="40 % - Accent6 13 3" xfId="2664"/>
    <cellStyle name="40 % - Accent6 13 3 2" xfId="2665"/>
    <cellStyle name="40 % - Accent6 13 3 2 2" xfId="2666"/>
    <cellStyle name="40 % - Accent6 13 3 3" xfId="2667"/>
    <cellStyle name="40 % - Accent6 13 3 4" xfId="2668"/>
    <cellStyle name="40 % - Accent6 13 3 5" xfId="2669"/>
    <cellStyle name="40 % - Accent6 13 4" xfId="2670"/>
    <cellStyle name="40 % - Accent6 13 4 2" xfId="2671"/>
    <cellStyle name="40 % - Accent6 13 4 3" xfId="2672"/>
    <cellStyle name="40 % - Accent6 13 5" xfId="2673"/>
    <cellStyle name="40 % - Accent6 13 5 2" xfId="2674"/>
    <cellStyle name="40 % - Accent6 13 6" xfId="2675"/>
    <cellStyle name="40 % - Accent6 13 7" xfId="2676"/>
    <cellStyle name="40 % - Accent6 13 8" xfId="2677"/>
    <cellStyle name="40 % - Accent6 14" xfId="2678"/>
    <cellStyle name="40 % - Accent6 14 2" xfId="2679"/>
    <cellStyle name="40 % - Accent6 14 2 2" xfId="2680"/>
    <cellStyle name="40 % - Accent6 14 2 2 2" xfId="2681"/>
    <cellStyle name="40 % - Accent6 14 2 3" xfId="2682"/>
    <cellStyle name="40 % - Accent6 14 2 4" xfId="2683"/>
    <cellStyle name="40 % - Accent6 14 2 5" xfId="2684"/>
    <cellStyle name="40 % - Accent6 14 3" xfId="2685"/>
    <cellStyle name="40 % - Accent6 14 3 2" xfId="2686"/>
    <cellStyle name="40 % - Accent6 14 3 2 2" xfId="2687"/>
    <cellStyle name="40 % - Accent6 14 3 3" xfId="2688"/>
    <cellStyle name="40 % - Accent6 14 3 4" xfId="2689"/>
    <cellStyle name="40 % - Accent6 14 3 5" xfId="2690"/>
    <cellStyle name="40 % - Accent6 14 4" xfId="2691"/>
    <cellStyle name="40 % - Accent6 14 4 2" xfId="2692"/>
    <cellStyle name="40 % - Accent6 14 4 3" xfId="2693"/>
    <cellStyle name="40 % - Accent6 14 5" xfId="2694"/>
    <cellStyle name="40 % - Accent6 14 5 2" xfId="2695"/>
    <cellStyle name="40 % - Accent6 14 6" xfId="2696"/>
    <cellStyle name="40 % - Accent6 14 7" xfId="2697"/>
    <cellStyle name="40 % - Accent6 14 8" xfId="2698"/>
    <cellStyle name="40 % - Accent6 15" xfId="2699"/>
    <cellStyle name="40 % - Accent6 15 2" xfId="2700"/>
    <cellStyle name="40 % - Accent6 15 2 2" xfId="2701"/>
    <cellStyle name="40 % - Accent6 15 2 2 2" xfId="2702"/>
    <cellStyle name="40 % - Accent6 15 2 3" xfId="2703"/>
    <cellStyle name="40 % - Accent6 15 2 4" xfId="2704"/>
    <cellStyle name="40 % - Accent6 15 2 5" xfId="2705"/>
    <cellStyle name="40 % - Accent6 15 3" xfId="2706"/>
    <cellStyle name="40 % - Accent6 15 3 2" xfId="2707"/>
    <cellStyle name="40 % - Accent6 15 3 2 2" xfId="2708"/>
    <cellStyle name="40 % - Accent6 15 3 3" xfId="2709"/>
    <cellStyle name="40 % - Accent6 15 3 4" xfId="2710"/>
    <cellStyle name="40 % - Accent6 15 3 5" xfId="2711"/>
    <cellStyle name="40 % - Accent6 15 4" xfId="2712"/>
    <cellStyle name="40 % - Accent6 15 4 2" xfId="2713"/>
    <cellStyle name="40 % - Accent6 15 4 3" xfId="2714"/>
    <cellStyle name="40 % - Accent6 15 5" xfId="2715"/>
    <cellStyle name="40 % - Accent6 15 5 2" xfId="2716"/>
    <cellStyle name="40 % - Accent6 15 6" xfId="2717"/>
    <cellStyle name="40 % - Accent6 15 7" xfId="2718"/>
    <cellStyle name="40 % - Accent6 15 8" xfId="2719"/>
    <cellStyle name="40 % - Accent6 16" xfId="2720"/>
    <cellStyle name="40 % - Accent6 16 2" xfId="2721"/>
    <cellStyle name="40 % - Accent6 16 2 2" xfId="2722"/>
    <cellStyle name="40 % - Accent6 16 3" xfId="2723"/>
    <cellStyle name="40 % - Accent6 17" xfId="2724"/>
    <cellStyle name="40 % - Accent6 17 2" xfId="2725"/>
    <cellStyle name="40 % - Accent6 18" xfId="2726"/>
    <cellStyle name="40 % - Accent6 19" xfId="2727"/>
    <cellStyle name="40 % - Accent6 2" xfId="31"/>
    <cellStyle name="40 % - Accent6 2 2" xfId="2728"/>
    <cellStyle name="40 % - Accent6 2 2 2" xfId="2729"/>
    <cellStyle name="40 % - Accent6 2 2 3" xfId="2730"/>
    <cellStyle name="40 % - Accent6 2 3" xfId="2731"/>
    <cellStyle name="40 % - Accent6 2 3 2" xfId="2732"/>
    <cellStyle name="40 % - Accent6 2 4" xfId="2733"/>
    <cellStyle name="40 % - Accent6 2 4 2" xfId="2734"/>
    <cellStyle name="40 % - Accent6 2 5" xfId="2735"/>
    <cellStyle name="40 % - Accent6 2 6" xfId="2736"/>
    <cellStyle name="40 % - Accent6 2 7" xfId="2737"/>
    <cellStyle name="40 % - Accent6 3" xfId="2738"/>
    <cellStyle name="40 % - Accent6 3 2" xfId="2739"/>
    <cellStyle name="40 % - Accent6 3 2 2" xfId="2740"/>
    <cellStyle name="40 % - Accent6 3 2 3" xfId="2741"/>
    <cellStyle name="40 % - Accent6 3 3" xfId="2742"/>
    <cellStyle name="40 % - Accent6 3 4" xfId="2743"/>
    <cellStyle name="40 % - Accent6 3 5" xfId="2744"/>
    <cellStyle name="40 % - Accent6 3 6" xfId="2745"/>
    <cellStyle name="40 % - Accent6 3 7" xfId="2746"/>
    <cellStyle name="40 % - Accent6 4" xfId="2747"/>
    <cellStyle name="40 % - Accent6 4 2" xfId="2748"/>
    <cellStyle name="40 % - Accent6 4 2 2" xfId="2749"/>
    <cellStyle name="40 % - Accent6 4 2 3" xfId="2750"/>
    <cellStyle name="40 % - Accent6 4 3" xfId="2751"/>
    <cellStyle name="40 % - Accent6 4 4" xfId="2752"/>
    <cellStyle name="40 % - Accent6 5" xfId="2753"/>
    <cellStyle name="40 % - Accent6 5 2" xfId="2754"/>
    <cellStyle name="40 % - Accent6 6" xfId="2755"/>
    <cellStyle name="40 % - Accent6 6 2" xfId="2756"/>
    <cellStyle name="40 % - Accent6 6 3" xfId="2757"/>
    <cellStyle name="40 % - Accent6 6 3 2" xfId="2758"/>
    <cellStyle name="40 % - Accent6 6 3 3" xfId="2759"/>
    <cellStyle name="40 % - Accent6 6 3 4" xfId="2760"/>
    <cellStyle name="40 % - Accent6 6 4" xfId="2761"/>
    <cellStyle name="40 % - Accent6 6 4 2" xfId="2762"/>
    <cellStyle name="40 % - Accent6 6 5" xfId="2763"/>
    <cellStyle name="40 % - Accent6 7" xfId="2764"/>
    <cellStyle name="40 % - Accent6 7 10" xfId="2765"/>
    <cellStyle name="40 % - Accent6 7 11" xfId="2766"/>
    <cellStyle name="40 % - Accent6 7 2" xfId="2767"/>
    <cellStyle name="40 % - Accent6 7 2 10" xfId="2768"/>
    <cellStyle name="40 % - Accent6 7 2 11" xfId="2769"/>
    <cellStyle name="40 % - Accent6 7 2 12" xfId="2770"/>
    <cellStyle name="40 % - Accent6 7 2 2" xfId="2771"/>
    <cellStyle name="40 % - Accent6 7 2 2 2" xfId="2772"/>
    <cellStyle name="40 % - Accent6 7 2 2 2 2" xfId="2773"/>
    <cellStyle name="40 % - Accent6 7 2 2 3" xfId="2774"/>
    <cellStyle name="40 % - Accent6 7 2 2 4" xfId="2775"/>
    <cellStyle name="40 % - Accent6 7 2 2 5" xfId="2776"/>
    <cellStyle name="40 % - Accent6 7 2 2 6" xfId="2777"/>
    <cellStyle name="40 % - Accent6 7 2 2 7" xfId="2778"/>
    <cellStyle name="40 % - Accent6 7 2 2 8" xfId="2779"/>
    <cellStyle name="40 % - Accent6 7 2 2 9" xfId="2780"/>
    <cellStyle name="40 % - Accent6 7 2 3" xfId="2781"/>
    <cellStyle name="40 % - Accent6 7 2 3 2" xfId="2782"/>
    <cellStyle name="40 % - Accent6 7 2 4" xfId="2783"/>
    <cellStyle name="40 % - Accent6 7 2 4 2" xfId="2784"/>
    <cellStyle name="40 % - Accent6 7 2 5" xfId="2785"/>
    <cellStyle name="40 % - Accent6 7 2 5 2" xfId="2786"/>
    <cellStyle name="40 % - Accent6 7 2 6" xfId="2787"/>
    <cellStyle name="40 % - Accent6 7 2 7" xfId="2788"/>
    <cellStyle name="40 % - Accent6 7 2 8" xfId="2789"/>
    <cellStyle name="40 % - Accent6 7 2 9" xfId="2790"/>
    <cellStyle name="40 % - Accent6 7 3" xfId="2791"/>
    <cellStyle name="40 % - Accent6 7 3 10" xfId="2792"/>
    <cellStyle name="40 % - Accent6 7 3 2" xfId="2793"/>
    <cellStyle name="40 % - Accent6 7 3 2 2" xfId="2794"/>
    <cellStyle name="40 % - Accent6 7 3 3" xfId="2795"/>
    <cellStyle name="40 % - Accent6 7 3 3 2" xfId="2796"/>
    <cellStyle name="40 % - Accent6 7 3 4" xfId="2797"/>
    <cellStyle name="40 % - Accent6 7 3 4 2" xfId="2798"/>
    <cellStyle name="40 % - Accent6 7 3 5" xfId="2799"/>
    <cellStyle name="40 % - Accent6 7 3 6" xfId="2800"/>
    <cellStyle name="40 % - Accent6 7 3 7" xfId="2801"/>
    <cellStyle name="40 % - Accent6 7 3 8" xfId="2802"/>
    <cellStyle name="40 % - Accent6 7 3 9" xfId="2803"/>
    <cellStyle name="40 % - Accent6 7 4" xfId="2804"/>
    <cellStyle name="40 % - Accent6 7 4 2" xfId="2805"/>
    <cellStyle name="40 % - Accent6 7 5" xfId="2806"/>
    <cellStyle name="40 % - Accent6 7 5 2" xfId="2807"/>
    <cellStyle name="40 % - Accent6 7 6" xfId="2808"/>
    <cellStyle name="40 % - Accent6 7 7" xfId="2809"/>
    <cellStyle name="40 % - Accent6 7 8" xfId="2810"/>
    <cellStyle name="40 % - Accent6 7 9" xfId="2811"/>
    <cellStyle name="40 % - Accent6 8" xfId="2812"/>
    <cellStyle name="40 % - Accent6 8 10" xfId="2813"/>
    <cellStyle name="40 % - Accent6 8 2" xfId="2814"/>
    <cellStyle name="40 % - Accent6 8 2 10" xfId="2815"/>
    <cellStyle name="40 % - Accent6 8 2 11" xfId="2816"/>
    <cellStyle name="40 % - Accent6 8 2 2" xfId="2817"/>
    <cellStyle name="40 % - Accent6 8 2 2 2" xfId="2818"/>
    <cellStyle name="40 % - Accent6 8 2 3" xfId="2819"/>
    <cellStyle name="40 % - Accent6 8 2 3 2" xfId="2820"/>
    <cellStyle name="40 % - Accent6 8 2 4" xfId="2821"/>
    <cellStyle name="40 % - Accent6 8 2 4 2" xfId="2822"/>
    <cellStyle name="40 % - Accent6 8 2 5" xfId="2823"/>
    <cellStyle name="40 % - Accent6 8 2 6" xfId="2824"/>
    <cellStyle name="40 % - Accent6 8 2 7" xfId="2825"/>
    <cellStyle name="40 % - Accent6 8 2 8" xfId="2826"/>
    <cellStyle name="40 % - Accent6 8 2 9" xfId="2827"/>
    <cellStyle name="40 % - Accent6 8 3" xfId="2828"/>
    <cellStyle name="40 % - Accent6 8 3 2" xfId="2829"/>
    <cellStyle name="40 % - Accent6 8 4" xfId="2830"/>
    <cellStyle name="40 % - Accent6 8 4 2" xfId="2831"/>
    <cellStyle name="40 % - Accent6 8 5" xfId="2832"/>
    <cellStyle name="40 % - Accent6 8 6" xfId="2833"/>
    <cellStyle name="40 % - Accent6 8 7" xfId="2834"/>
    <cellStyle name="40 % - Accent6 8 8" xfId="2835"/>
    <cellStyle name="40 % - Accent6 8 9" xfId="2836"/>
    <cellStyle name="40 % - Accent6 9" xfId="2837"/>
    <cellStyle name="40 % - Accent6 9 2" xfId="2838"/>
    <cellStyle name="40 % - Accent6 9 2 2" xfId="2839"/>
    <cellStyle name="40 % - Accent6 9 3" xfId="2840"/>
    <cellStyle name="40 % - Accent6 9 4" xfId="2841"/>
    <cellStyle name="40% - 1. jelölőszín" xfId="2842"/>
    <cellStyle name="40% - 2. jelölőszín" xfId="2843"/>
    <cellStyle name="40% - 3. jelölőszín" xfId="2844"/>
    <cellStyle name="40% - 4. jelölőszín" xfId="2845"/>
    <cellStyle name="40% - 5. jelölőszín" xfId="2846"/>
    <cellStyle name="40% - 6. jelölőszín" xfId="2847"/>
    <cellStyle name="40% - Accent1" xfId="2848"/>
    <cellStyle name="40% - Accent1 2" xfId="2849"/>
    <cellStyle name="40% - Accent1 2 2" xfId="2850"/>
    <cellStyle name="40% - Accent1 2 3" xfId="2851"/>
    <cellStyle name="40% - Accent1 3" xfId="2852"/>
    <cellStyle name="40% - Accent1 4" xfId="2853"/>
    <cellStyle name="40% - Accent2" xfId="2854"/>
    <cellStyle name="40% - Accent2 2" xfId="2855"/>
    <cellStyle name="40% - Accent2 2 2" xfId="2856"/>
    <cellStyle name="40% - Accent2 2 3" xfId="2857"/>
    <cellStyle name="40% - Accent2 3" xfId="2858"/>
    <cellStyle name="40% - Accent2 4" xfId="2859"/>
    <cellStyle name="40% - Accent3" xfId="2860"/>
    <cellStyle name="40% - Accent3 2" xfId="2861"/>
    <cellStyle name="40% - Accent3 2 2" xfId="2862"/>
    <cellStyle name="40% - Accent3 2 3" xfId="2863"/>
    <cellStyle name="40% - Accent3 3" xfId="2864"/>
    <cellStyle name="40% - Accent3 4" xfId="2865"/>
    <cellStyle name="40% - Accent4" xfId="2866"/>
    <cellStyle name="40% - Accent4 2" xfId="2867"/>
    <cellStyle name="40% - Accent4 2 2" xfId="2868"/>
    <cellStyle name="40% - Accent4 2 3" xfId="2869"/>
    <cellStyle name="40% - Accent4 3" xfId="2870"/>
    <cellStyle name="40% - Accent4 4" xfId="2871"/>
    <cellStyle name="40% - Accent5" xfId="2872"/>
    <cellStyle name="40% - Accent5 2" xfId="2873"/>
    <cellStyle name="40% - Accent5 2 2" xfId="2874"/>
    <cellStyle name="40% - Accent5 2 3" xfId="2875"/>
    <cellStyle name="40% - Accent5 3" xfId="2876"/>
    <cellStyle name="40% - Accent5 4" xfId="2877"/>
    <cellStyle name="40% - Accent6" xfId="2878"/>
    <cellStyle name="40% - Accent6 2" xfId="2879"/>
    <cellStyle name="40% - Accent6 2 2" xfId="2880"/>
    <cellStyle name="40% - Accent6 2 3" xfId="2881"/>
    <cellStyle name="40% - Accent6 3" xfId="2882"/>
    <cellStyle name="40% - Accent6 4" xfId="2883"/>
    <cellStyle name="40% - akcent 1" xfId="2884"/>
    <cellStyle name="40% - akcent 2" xfId="2885"/>
    <cellStyle name="40% - akcent 3" xfId="2886"/>
    <cellStyle name="40% - akcent 4" xfId="2887"/>
    <cellStyle name="40% - akcent 5" xfId="2888"/>
    <cellStyle name="40% - akcent 6" xfId="2889"/>
    <cellStyle name="40% - Akzent1" xfId="2890"/>
    <cellStyle name="40% - Akzent1 2" xfId="2891"/>
    <cellStyle name="40% - Akzent1 2 2" xfId="2892"/>
    <cellStyle name="40% - Akzent1 2 2 2" xfId="2893"/>
    <cellStyle name="40% - Akzent1 2 3" xfId="2894"/>
    <cellStyle name="40% - Akzent1 3" xfId="2895"/>
    <cellStyle name="40% - Akzent1 3 2" xfId="2896"/>
    <cellStyle name="40% - Akzent1 3 2 2" xfId="2897"/>
    <cellStyle name="40% - Akzent1 3 3" xfId="2898"/>
    <cellStyle name="40% - Akzent1 4" xfId="2899"/>
    <cellStyle name="40% - Akzent1 4 2" xfId="2900"/>
    <cellStyle name="40% - Akzent1 4 2 2" xfId="2901"/>
    <cellStyle name="40% - Akzent1 4 3" xfId="2902"/>
    <cellStyle name="40% - Akzent1 5" xfId="2903"/>
    <cellStyle name="40% - Akzent1 5 2" xfId="2904"/>
    <cellStyle name="40% - Akzent1 5 2 2" xfId="2905"/>
    <cellStyle name="40% - Akzent1 5 3" xfId="2906"/>
    <cellStyle name="40% - Akzent1 6" xfId="2907"/>
    <cellStyle name="40% - Akzent1 6 2" xfId="2908"/>
    <cellStyle name="40% - Akzent1 6 2 2" xfId="2909"/>
    <cellStyle name="40% - Akzent1 6 3" xfId="2910"/>
    <cellStyle name="40% - Akzent1 7" xfId="2911"/>
    <cellStyle name="40% - Akzent1 8" xfId="2912"/>
    <cellStyle name="40% - Akzent1 8 2" xfId="2913"/>
    <cellStyle name="40% - Akzent1 9" xfId="2914"/>
    <cellStyle name="40% - Akzent1_XY Diagramm 1 jg.ms" xfId="2915"/>
    <cellStyle name="40% - Akzent2" xfId="2916"/>
    <cellStyle name="40% - Akzent2 2" xfId="2917"/>
    <cellStyle name="40% - Akzent2 2 2" xfId="2918"/>
    <cellStyle name="40% - Akzent2 2 2 2" xfId="2919"/>
    <cellStyle name="40% - Akzent2 2 3" xfId="2920"/>
    <cellStyle name="40% - Akzent2 3" xfId="2921"/>
    <cellStyle name="40% - Akzent2 3 2" xfId="2922"/>
    <cellStyle name="40% - Akzent2 3 2 2" xfId="2923"/>
    <cellStyle name="40% - Akzent2 3 3" xfId="2924"/>
    <cellStyle name="40% - Akzent2 4" xfId="2925"/>
    <cellStyle name="40% - Akzent2 4 2" xfId="2926"/>
    <cellStyle name="40% - Akzent2 4 2 2" xfId="2927"/>
    <cellStyle name="40% - Akzent2 4 3" xfId="2928"/>
    <cellStyle name="40% - Akzent2 5" xfId="2929"/>
    <cellStyle name="40% - Akzent2 5 2" xfId="2930"/>
    <cellStyle name="40% - Akzent2 5 2 2" xfId="2931"/>
    <cellStyle name="40% - Akzent2 5 3" xfId="2932"/>
    <cellStyle name="40% - Akzent2 6" xfId="2933"/>
    <cellStyle name="40% - Akzent2 6 2" xfId="2934"/>
    <cellStyle name="40% - Akzent2 6 2 2" xfId="2935"/>
    <cellStyle name="40% - Akzent2 6 3" xfId="2936"/>
    <cellStyle name="40% - Akzent2 7" xfId="2937"/>
    <cellStyle name="40% - Akzent2 8" xfId="2938"/>
    <cellStyle name="40% - Akzent2 8 2" xfId="2939"/>
    <cellStyle name="40% - Akzent2 9" xfId="2940"/>
    <cellStyle name="40% - Akzent2_XY Diagramm 1 jg.ms" xfId="2941"/>
    <cellStyle name="40% - Akzent3" xfId="2942"/>
    <cellStyle name="40% - Akzent3 2" xfId="2943"/>
    <cellStyle name="40% - Akzent3 2 2" xfId="2944"/>
    <cellStyle name="40% - Akzent3 2 2 2" xfId="2945"/>
    <cellStyle name="40% - Akzent3 2 3" xfId="2946"/>
    <cellStyle name="40% - Akzent3 3" xfId="2947"/>
    <cellStyle name="40% - Akzent3 3 2" xfId="2948"/>
    <cellStyle name="40% - Akzent3 3 2 2" xfId="2949"/>
    <cellStyle name="40% - Akzent3 3 3" xfId="2950"/>
    <cellStyle name="40% - Akzent3 4" xfId="2951"/>
    <cellStyle name="40% - Akzent3 4 2" xfId="2952"/>
    <cellStyle name="40% - Akzent3 4 2 2" xfId="2953"/>
    <cellStyle name="40% - Akzent3 4 3" xfId="2954"/>
    <cellStyle name="40% - Akzent3 5" xfId="2955"/>
    <cellStyle name="40% - Akzent3 5 2" xfId="2956"/>
    <cellStyle name="40% - Akzent3 5 2 2" xfId="2957"/>
    <cellStyle name="40% - Akzent3 5 3" xfId="2958"/>
    <cellStyle name="40% - Akzent3 6" xfId="2959"/>
    <cellStyle name="40% - Akzent3 6 2" xfId="2960"/>
    <cellStyle name="40% - Akzent3 6 2 2" xfId="2961"/>
    <cellStyle name="40% - Akzent3 6 3" xfId="2962"/>
    <cellStyle name="40% - Akzent3 7" xfId="2963"/>
    <cellStyle name="40% - Akzent3 8" xfId="2964"/>
    <cellStyle name="40% - Akzent3 8 2" xfId="2965"/>
    <cellStyle name="40% - Akzent3 9" xfId="2966"/>
    <cellStyle name="40% - Akzent3_XY Diagramm 1 jg.ms" xfId="2967"/>
    <cellStyle name="40% - Akzent4" xfId="2968"/>
    <cellStyle name="40% - Akzent4 2" xfId="2969"/>
    <cellStyle name="40% - Akzent4 2 2" xfId="2970"/>
    <cellStyle name="40% - Akzent4 2 2 2" xfId="2971"/>
    <cellStyle name="40% - Akzent4 2 3" xfId="2972"/>
    <cellStyle name="40% - Akzent4 3" xfId="2973"/>
    <cellStyle name="40% - Akzent4 3 2" xfId="2974"/>
    <cellStyle name="40% - Akzent4 3 2 2" xfId="2975"/>
    <cellStyle name="40% - Akzent4 3 3" xfId="2976"/>
    <cellStyle name="40% - Akzent4 4" xfId="2977"/>
    <cellStyle name="40% - Akzent4 4 2" xfId="2978"/>
    <cellStyle name="40% - Akzent4 4 2 2" xfId="2979"/>
    <cellStyle name="40% - Akzent4 4 3" xfId="2980"/>
    <cellStyle name="40% - Akzent4 5" xfId="2981"/>
    <cellStyle name="40% - Akzent4 5 2" xfId="2982"/>
    <cellStyle name="40% - Akzent4 5 2 2" xfId="2983"/>
    <cellStyle name="40% - Akzent4 5 3" xfId="2984"/>
    <cellStyle name="40% - Akzent4 6" xfId="2985"/>
    <cellStyle name="40% - Akzent4 6 2" xfId="2986"/>
    <cellStyle name="40% - Akzent4 6 2 2" xfId="2987"/>
    <cellStyle name="40% - Akzent4 6 3" xfId="2988"/>
    <cellStyle name="40% - Akzent4 7" xfId="2989"/>
    <cellStyle name="40% - Akzent4 8" xfId="2990"/>
    <cellStyle name="40% - Akzent4 8 2" xfId="2991"/>
    <cellStyle name="40% - Akzent4 9" xfId="2992"/>
    <cellStyle name="40% - Akzent4_XY Diagramm 1 jg.ms" xfId="2993"/>
    <cellStyle name="40% - Akzent5" xfId="2994"/>
    <cellStyle name="40% - Akzent5 2" xfId="2995"/>
    <cellStyle name="40% - Akzent5 2 2" xfId="2996"/>
    <cellStyle name="40% - Akzent5 2 2 2" xfId="2997"/>
    <cellStyle name="40% - Akzent5 2 3" xfId="2998"/>
    <cellStyle name="40% - Akzent5 3" xfId="2999"/>
    <cellStyle name="40% - Akzent5 3 2" xfId="3000"/>
    <cellStyle name="40% - Akzent5 3 2 2" xfId="3001"/>
    <cellStyle name="40% - Akzent5 3 3" xfId="3002"/>
    <cellStyle name="40% - Akzent5 4" xfId="3003"/>
    <cellStyle name="40% - Akzent5 4 2" xfId="3004"/>
    <cellStyle name="40% - Akzent5 4 2 2" xfId="3005"/>
    <cellStyle name="40% - Akzent5 4 3" xfId="3006"/>
    <cellStyle name="40% - Akzent5 5" xfId="3007"/>
    <cellStyle name="40% - Akzent5 5 2" xfId="3008"/>
    <cellStyle name="40% - Akzent5 5 2 2" xfId="3009"/>
    <cellStyle name="40% - Akzent5 5 3" xfId="3010"/>
    <cellStyle name="40% - Akzent5 6" xfId="3011"/>
    <cellStyle name="40% - Akzent5 6 2" xfId="3012"/>
    <cellStyle name="40% - Akzent5 6 2 2" xfId="3013"/>
    <cellStyle name="40% - Akzent5 6 3" xfId="3014"/>
    <cellStyle name="40% - Akzent5 7" xfId="3015"/>
    <cellStyle name="40% - Akzent5 8" xfId="3016"/>
    <cellStyle name="40% - Akzent5 8 2" xfId="3017"/>
    <cellStyle name="40% - Akzent5 9" xfId="3018"/>
    <cellStyle name="40% - Akzent5_XY Diagramm 1 jg.ms" xfId="3019"/>
    <cellStyle name="40% - Akzent6" xfId="3020"/>
    <cellStyle name="40% - Akzent6 2" xfId="3021"/>
    <cellStyle name="40% - Akzent6 2 2" xfId="3022"/>
    <cellStyle name="40% - Akzent6 2 2 2" xfId="3023"/>
    <cellStyle name="40% - Akzent6 2 3" xfId="3024"/>
    <cellStyle name="40% - Akzent6 3" xfId="3025"/>
    <cellStyle name="40% - Akzent6 3 2" xfId="3026"/>
    <cellStyle name="40% - Akzent6 3 2 2" xfId="3027"/>
    <cellStyle name="40% - Akzent6 3 3" xfId="3028"/>
    <cellStyle name="40% - Akzent6 4" xfId="3029"/>
    <cellStyle name="40% - Akzent6 4 2" xfId="3030"/>
    <cellStyle name="40% - Akzent6 4 2 2" xfId="3031"/>
    <cellStyle name="40% - Akzent6 4 3" xfId="3032"/>
    <cellStyle name="40% - Akzent6 5" xfId="3033"/>
    <cellStyle name="40% - Akzent6 5 2" xfId="3034"/>
    <cellStyle name="40% - Akzent6 5 2 2" xfId="3035"/>
    <cellStyle name="40% - Akzent6 5 3" xfId="3036"/>
    <cellStyle name="40% - Akzent6 6" xfId="3037"/>
    <cellStyle name="40% - Akzent6 6 2" xfId="3038"/>
    <cellStyle name="40% - Akzent6 6 2 2" xfId="3039"/>
    <cellStyle name="40% - Akzent6 6 3" xfId="3040"/>
    <cellStyle name="40% - Akzent6 7" xfId="3041"/>
    <cellStyle name="40% - Akzent6 8" xfId="3042"/>
    <cellStyle name="40% - Akzent6 8 2" xfId="3043"/>
    <cellStyle name="40% - Akzent6 9" xfId="3044"/>
    <cellStyle name="40% - Akzent6_XY Diagramm 1 jg.ms" xfId="3045"/>
    <cellStyle name="40% - Cor1" xfId="3046"/>
    <cellStyle name="40% - Cor1 2" xfId="3047"/>
    <cellStyle name="40% - Cor1 2 2" xfId="3048"/>
    <cellStyle name="40% - Cor1 3" xfId="3049"/>
    <cellStyle name="40% - Cor2" xfId="3050"/>
    <cellStyle name="40% - Cor2 2" xfId="3051"/>
    <cellStyle name="40% - Cor2 2 2" xfId="3052"/>
    <cellStyle name="40% - Cor2 3" xfId="3053"/>
    <cellStyle name="40% - Cor3" xfId="3054"/>
    <cellStyle name="40% - Cor3 2" xfId="3055"/>
    <cellStyle name="40% - Cor3 2 2" xfId="3056"/>
    <cellStyle name="40% - Cor3 3" xfId="3057"/>
    <cellStyle name="40% - Cor4" xfId="3058"/>
    <cellStyle name="40% - Cor4 2" xfId="3059"/>
    <cellStyle name="40% - Cor4 2 2" xfId="3060"/>
    <cellStyle name="40% - Cor4 3" xfId="3061"/>
    <cellStyle name="40% - Cor5" xfId="3062"/>
    <cellStyle name="40% - Cor5 2" xfId="3063"/>
    <cellStyle name="40% - Cor5 2 2" xfId="3064"/>
    <cellStyle name="40% - Cor5 3" xfId="3065"/>
    <cellStyle name="40% - Cor6" xfId="3066"/>
    <cellStyle name="40% - Cor6 2" xfId="3067"/>
    <cellStyle name="40% - Cor6 2 2" xfId="3068"/>
    <cellStyle name="40% - Cor6 3" xfId="3069"/>
    <cellStyle name="4mitP" xfId="3070"/>
    <cellStyle name="4mitP 2" xfId="3071"/>
    <cellStyle name="4ohneP" xfId="3072"/>
    <cellStyle name="5x indented GHG Textfiels" xfId="32"/>
    <cellStyle name="5x indented GHG Textfiels 2" xfId="196"/>
    <cellStyle name="5x indented GHG Textfiels 2 2" xfId="3073"/>
    <cellStyle name="5x indented GHG Textfiels 3" xfId="3074"/>
    <cellStyle name="5x indented GHG Textfiels 3 2" xfId="3075"/>
    <cellStyle name="5x indented GHG Textfiels 3 2 2" xfId="3076"/>
    <cellStyle name="5x indented GHG Textfiels 3 3" xfId="3077"/>
    <cellStyle name="5x indented GHG Textfiels 3 3 2" xfId="3078"/>
    <cellStyle name="5x indented GHG Textfiels 3 3 2 2" xfId="3079"/>
    <cellStyle name="5x indented GHG Textfiels 3 3 3" xfId="3080"/>
    <cellStyle name="5x indented GHG Textfiels 3 3 3 2" xfId="3081"/>
    <cellStyle name="5x indented GHG Textfiels 3 3 4" xfId="3082"/>
    <cellStyle name="5x indented GHG Textfiels 3 3 4 2" xfId="3083"/>
    <cellStyle name="5x indented GHG Textfiels 3 3 5" xfId="3084"/>
    <cellStyle name="5x indented GHG Textfiels_Table 4(II)" xfId="3085"/>
    <cellStyle name="60 % - Akzent1" xfId="3086"/>
    <cellStyle name="60 % - Akzent1 2" xfId="3087"/>
    <cellStyle name="60 % - Akzent1 3" xfId="3088"/>
    <cellStyle name="60 % - Akzent2" xfId="3089"/>
    <cellStyle name="60 % - Akzent2 2" xfId="3090"/>
    <cellStyle name="60 % - Akzent2 3" xfId="3091"/>
    <cellStyle name="60 % - Akzent3" xfId="3092"/>
    <cellStyle name="60 % - Akzent3 2" xfId="3093"/>
    <cellStyle name="60 % - Akzent3 3" xfId="3094"/>
    <cellStyle name="60 % - Akzent4" xfId="3095"/>
    <cellStyle name="60 % - Akzent4 2" xfId="3096"/>
    <cellStyle name="60 % - Akzent4 3" xfId="3097"/>
    <cellStyle name="60 % - Akzent5" xfId="3098"/>
    <cellStyle name="60 % - Akzent5 2" xfId="3099"/>
    <cellStyle name="60 % - Akzent5 3" xfId="3100"/>
    <cellStyle name="60 % - Akzent6" xfId="3101"/>
    <cellStyle name="60 % - Akzent6 2" xfId="3102"/>
    <cellStyle name="60 % - Akzent6 3" xfId="3103"/>
    <cellStyle name="60 % - Accent1 10" xfId="3104"/>
    <cellStyle name="60 % - Accent1 10 2" xfId="3105"/>
    <cellStyle name="60 % - Accent1 11" xfId="3106"/>
    <cellStyle name="60 % - Accent1 11 2" xfId="3107"/>
    <cellStyle name="60 % - Accent1 11 2 2" xfId="3108"/>
    <cellStyle name="60 % - Accent1 11 2 3" xfId="3109"/>
    <cellStyle name="60 % - Accent1 11 3" xfId="3110"/>
    <cellStyle name="60 % - Accent1 11 4" xfId="3111"/>
    <cellStyle name="60 % - Accent1 11 5" xfId="3112"/>
    <cellStyle name="60 % - Accent1 12" xfId="3113"/>
    <cellStyle name="60 % - Accent1 12 2" xfId="3114"/>
    <cellStyle name="60 % - Accent1 12 3" xfId="3115"/>
    <cellStyle name="60 % - Accent1 12 4" xfId="3116"/>
    <cellStyle name="60 % - Accent1 13" xfId="3117"/>
    <cellStyle name="60 % - Accent1 13 2" xfId="3118"/>
    <cellStyle name="60 % - Accent1 13 3" xfId="3119"/>
    <cellStyle name="60 % - Accent1 14" xfId="3120"/>
    <cellStyle name="60 % - Accent1 14 2" xfId="3121"/>
    <cellStyle name="60 % - Accent1 14 3" xfId="3122"/>
    <cellStyle name="60 % - Accent1 15" xfId="3123"/>
    <cellStyle name="60 % - Accent1 15 2" xfId="3124"/>
    <cellStyle name="60 % - Accent1 15 3" xfId="3125"/>
    <cellStyle name="60 % - Accent1 16" xfId="3126"/>
    <cellStyle name="60 % - Accent1 16 2" xfId="3127"/>
    <cellStyle name="60 % - Accent1 2" xfId="33"/>
    <cellStyle name="60 % - Accent1 2 2" xfId="3128"/>
    <cellStyle name="60 % - Accent1 2 3" xfId="3129"/>
    <cellStyle name="60 % - Accent1 2 3 2" xfId="3130"/>
    <cellStyle name="60 % - Accent1 2 4" xfId="3131"/>
    <cellStyle name="60 % - Accent1 2 4 2" xfId="3132"/>
    <cellStyle name="60 % - Accent1 2 5" xfId="3133"/>
    <cellStyle name="60 % - Accent1 2 6" xfId="3134"/>
    <cellStyle name="60 % - Accent1 2 7" xfId="3135"/>
    <cellStyle name="60 % - Accent1 3" xfId="3136"/>
    <cellStyle name="60 % - Accent1 3 2" xfId="3137"/>
    <cellStyle name="60 % - Accent1 3 3" xfId="3138"/>
    <cellStyle name="60 % - Accent1 3 4" xfId="3139"/>
    <cellStyle name="60 % - Accent1 3 5" xfId="3140"/>
    <cellStyle name="60 % - Accent1 3 6" xfId="3141"/>
    <cellStyle name="60 % - Accent1 3 7" xfId="3142"/>
    <cellStyle name="60 % - Accent1 4" xfId="3143"/>
    <cellStyle name="60 % - Accent1 4 2" xfId="3144"/>
    <cellStyle name="60 % - Accent1 4 3" xfId="3145"/>
    <cellStyle name="60 % - Accent1 4 4" xfId="3146"/>
    <cellStyle name="60 % - Accent1 5" xfId="3147"/>
    <cellStyle name="60 % - Accent1 5 2" xfId="3148"/>
    <cellStyle name="60 % - Accent1 6" xfId="3149"/>
    <cellStyle name="60 % - Accent1 6 2" xfId="3150"/>
    <cellStyle name="60 % - Accent1 6 3" xfId="3151"/>
    <cellStyle name="60 % - Accent1 6 3 2" xfId="3152"/>
    <cellStyle name="60 % - Accent1 6 4" xfId="3153"/>
    <cellStyle name="60 % - Accent1 6 4 2" xfId="3154"/>
    <cellStyle name="60 % - Accent1 6 5" xfId="3155"/>
    <cellStyle name="60 % - Accent1 7" xfId="3156"/>
    <cellStyle name="60 % - Accent1 7 2" xfId="3157"/>
    <cellStyle name="60 % - Accent1 7 3" xfId="3158"/>
    <cellStyle name="60 % - Accent1 8" xfId="3159"/>
    <cellStyle name="60 % - Accent1 8 2" xfId="3160"/>
    <cellStyle name="60 % - Accent1 9" xfId="3161"/>
    <cellStyle name="60 % - Accent1 9 2" xfId="3162"/>
    <cellStyle name="60 % - Accent2 10" xfId="3163"/>
    <cellStyle name="60 % - Accent2 10 2" xfId="3164"/>
    <cellStyle name="60 % - Accent2 11" xfId="3165"/>
    <cellStyle name="60 % - Accent2 11 2" xfId="3166"/>
    <cellStyle name="60 % - Accent2 11 2 2" xfId="3167"/>
    <cellStyle name="60 % - Accent2 11 2 3" xfId="3168"/>
    <cellStyle name="60 % - Accent2 11 3" xfId="3169"/>
    <cellStyle name="60 % - Accent2 11 4" xfId="3170"/>
    <cellStyle name="60 % - Accent2 11 5" xfId="3171"/>
    <cellStyle name="60 % - Accent2 12" xfId="3172"/>
    <cellStyle name="60 % - Accent2 12 2" xfId="3173"/>
    <cellStyle name="60 % - Accent2 12 3" xfId="3174"/>
    <cellStyle name="60 % - Accent2 12 4" xfId="3175"/>
    <cellStyle name="60 % - Accent2 13" xfId="3176"/>
    <cellStyle name="60 % - Accent2 13 2" xfId="3177"/>
    <cellStyle name="60 % - Accent2 13 3" xfId="3178"/>
    <cellStyle name="60 % - Accent2 14" xfId="3179"/>
    <cellStyle name="60 % - Accent2 14 2" xfId="3180"/>
    <cellStyle name="60 % - Accent2 14 3" xfId="3181"/>
    <cellStyle name="60 % - Accent2 15" xfId="3182"/>
    <cellStyle name="60 % - Accent2 15 2" xfId="3183"/>
    <cellStyle name="60 % - Accent2 15 3" xfId="3184"/>
    <cellStyle name="60 % - Accent2 16" xfId="3185"/>
    <cellStyle name="60 % - Accent2 16 2" xfId="3186"/>
    <cellStyle name="60 % - Accent2 2" xfId="34"/>
    <cellStyle name="60 % - Accent2 2 2" xfId="3187"/>
    <cellStyle name="60 % - Accent2 2 3" xfId="3188"/>
    <cellStyle name="60 % - Accent2 2 3 2" xfId="3189"/>
    <cellStyle name="60 % - Accent2 2 4" xfId="3190"/>
    <cellStyle name="60 % - Accent2 2 4 2" xfId="3191"/>
    <cellStyle name="60 % - Accent2 2 5" xfId="3192"/>
    <cellStyle name="60 % - Accent2 2 6" xfId="3193"/>
    <cellStyle name="60 % - Accent2 2 7" xfId="3194"/>
    <cellStyle name="60 % - Accent2 3" xfId="3195"/>
    <cellStyle name="60 % - Accent2 3 2" xfId="3196"/>
    <cellStyle name="60 % - Accent2 3 3" xfId="3197"/>
    <cellStyle name="60 % - Accent2 3 4" xfId="3198"/>
    <cellStyle name="60 % - Accent2 3 5" xfId="3199"/>
    <cellStyle name="60 % - Accent2 3 6" xfId="3200"/>
    <cellStyle name="60 % - Accent2 3 7" xfId="3201"/>
    <cellStyle name="60 % - Accent2 4" xfId="3202"/>
    <cellStyle name="60 % - Accent2 4 2" xfId="3203"/>
    <cellStyle name="60 % - Accent2 4 3" xfId="3204"/>
    <cellStyle name="60 % - Accent2 4 4" xfId="3205"/>
    <cellStyle name="60 % - Accent2 5" xfId="3206"/>
    <cellStyle name="60 % - Accent2 5 2" xfId="3207"/>
    <cellStyle name="60 % - Accent2 6" xfId="3208"/>
    <cellStyle name="60 % - Accent2 6 2" xfId="3209"/>
    <cellStyle name="60 % - Accent2 6 3" xfId="3210"/>
    <cellStyle name="60 % - Accent2 7" xfId="3211"/>
    <cellStyle name="60 % - Accent2 7 2" xfId="3212"/>
    <cellStyle name="60 % - Accent2 7 3" xfId="3213"/>
    <cellStyle name="60 % - Accent2 8" xfId="3214"/>
    <cellStyle name="60 % - Accent2 8 2" xfId="3215"/>
    <cellStyle name="60 % - Accent2 9" xfId="3216"/>
    <cellStyle name="60 % - Accent2 9 2" xfId="3217"/>
    <cellStyle name="60 % - Accent3 10" xfId="3218"/>
    <cellStyle name="60 % - Accent3 10 2" xfId="3219"/>
    <cellStyle name="60 % - Accent3 11" xfId="3220"/>
    <cellStyle name="60 % - Accent3 11 2" xfId="3221"/>
    <cellStyle name="60 % - Accent3 11 2 2" xfId="3222"/>
    <cellStyle name="60 % - Accent3 11 2 3" xfId="3223"/>
    <cellStyle name="60 % - Accent3 11 3" xfId="3224"/>
    <cellStyle name="60 % - Accent3 11 4" xfId="3225"/>
    <cellStyle name="60 % - Accent3 11 5" xfId="3226"/>
    <cellStyle name="60 % - Accent3 12" xfId="3227"/>
    <cellStyle name="60 % - Accent3 12 2" xfId="3228"/>
    <cellStyle name="60 % - Accent3 12 3" xfId="3229"/>
    <cellStyle name="60 % - Accent3 12 4" xfId="3230"/>
    <cellStyle name="60 % - Accent3 13" xfId="3231"/>
    <cellStyle name="60 % - Accent3 13 2" xfId="3232"/>
    <cellStyle name="60 % - Accent3 13 3" xfId="3233"/>
    <cellStyle name="60 % - Accent3 14" xfId="3234"/>
    <cellStyle name="60 % - Accent3 14 2" xfId="3235"/>
    <cellStyle name="60 % - Accent3 14 3" xfId="3236"/>
    <cellStyle name="60 % - Accent3 15" xfId="3237"/>
    <cellStyle name="60 % - Accent3 15 2" xfId="3238"/>
    <cellStyle name="60 % - Accent3 15 3" xfId="3239"/>
    <cellStyle name="60 % - Accent3 16" xfId="3240"/>
    <cellStyle name="60 % - Accent3 16 2" xfId="3241"/>
    <cellStyle name="60 % - Accent3 2" xfId="35"/>
    <cellStyle name="60 % - Accent3 2 2" xfId="3242"/>
    <cellStyle name="60 % - Accent3 2 3" xfId="3243"/>
    <cellStyle name="60 % - Accent3 2 3 2" xfId="3244"/>
    <cellStyle name="60 % - Accent3 2 4" xfId="3245"/>
    <cellStyle name="60 % - Accent3 2 4 2" xfId="3246"/>
    <cellStyle name="60 % - Accent3 2 5" xfId="3247"/>
    <cellStyle name="60 % - Accent3 2 6" xfId="3248"/>
    <cellStyle name="60 % - Accent3 2 7" xfId="3249"/>
    <cellStyle name="60 % - Accent3 3" xfId="3250"/>
    <cellStyle name="60 % - Accent3 3 2" xfId="3251"/>
    <cellStyle name="60 % - Accent3 3 3" xfId="3252"/>
    <cellStyle name="60 % - Accent3 3 4" xfId="3253"/>
    <cellStyle name="60 % - Accent3 3 5" xfId="3254"/>
    <cellStyle name="60 % - Accent3 3 6" xfId="3255"/>
    <cellStyle name="60 % - Accent3 3 7" xfId="3256"/>
    <cellStyle name="60 % - Accent3 4" xfId="3257"/>
    <cellStyle name="60 % - Accent3 4 2" xfId="3258"/>
    <cellStyle name="60 % - Accent3 4 3" xfId="3259"/>
    <cellStyle name="60 % - Accent3 4 4" xfId="3260"/>
    <cellStyle name="60 % - Accent3 5" xfId="3261"/>
    <cellStyle name="60 % - Accent3 5 2" xfId="3262"/>
    <cellStyle name="60 % - Accent3 6" xfId="3263"/>
    <cellStyle name="60 % - Accent3 6 2" xfId="3264"/>
    <cellStyle name="60 % - Accent3 6 3" xfId="3265"/>
    <cellStyle name="60 % - Accent3 6 3 2" xfId="3266"/>
    <cellStyle name="60 % - Accent3 6 4" xfId="3267"/>
    <cellStyle name="60 % - Accent3 6 4 2" xfId="3268"/>
    <cellStyle name="60 % - Accent3 6 5" xfId="3269"/>
    <cellStyle name="60 % - Accent3 7" xfId="3270"/>
    <cellStyle name="60 % - Accent3 7 2" xfId="3271"/>
    <cellStyle name="60 % - Accent3 7 3" xfId="3272"/>
    <cellStyle name="60 % - Accent3 8" xfId="3273"/>
    <cellStyle name="60 % - Accent3 8 2" xfId="3274"/>
    <cellStyle name="60 % - Accent3 9" xfId="3275"/>
    <cellStyle name="60 % - Accent3 9 2" xfId="3276"/>
    <cellStyle name="60 % - Accent4 10" xfId="3277"/>
    <cellStyle name="60 % - Accent4 10 2" xfId="3278"/>
    <cellStyle name="60 % - Accent4 11" xfId="3279"/>
    <cellStyle name="60 % - Accent4 11 2" xfId="3280"/>
    <cellStyle name="60 % - Accent4 11 2 2" xfId="3281"/>
    <cellStyle name="60 % - Accent4 11 2 3" xfId="3282"/>
    <cellStyle name="60 % - Accent4 11 3" xfId="3283"/>
    <cellStyle name="60 % - Accent4 11 4" xfId="3284"/>
    <cellStyle name="60 % - Accent4 11 5" xfId="3285"/>
    <cellStyle name="60 % - Accent4 12" xfId="3286"/>
    <cellStyle name="60 % - Accent4 12 2" xfId="3287"/>
    <cellStyle name="60 % - Accent4 12 3" xfId="3288"/>
    <cellStyle name="60 % - Accent4 12 4" xfId="3289"/>
    <cellStyle name="60 % - Accent4 13" xfId="3290"/>
    <cellStyle name="60 % - Accent4 13 2" xfId="3291"/>
    <cellStyle name="60 % - Accent4 13 3" xfId="3292"/>
    <cellStyle name="60 % - Accent4 14" xfId="3293"/>
    <cellStyle name="60 % - Accent4 14 2" xfId="3294"/>
    <cellStyle name="60 % - Accent4 14 3" xfId="3295"/>
    <cellStyle name="60 % - Accent4 15" xfId="3296"/>
    <cellStyle name="60 % - Accent4 15 2" xfId="3297"/>
    <cellStyle name="60 % - Accent4 15 3" xfId="3298"/>
    <cellStyle name="60 % - Accent4 16" xfId="3299"/>
    <cellStyle name="60 % - Accent4 16 2" xfId="3300"/>
    <cellStyle name="60 % - Accent4 2" xfId="36"/>
    <cellStyle name="60 % - Accent4 2 2" xfId="3301"/>
    <cellStyle name="60 % - Accent4 2 3" xfId="3302"/>
    <cellStyle name="60 % - Accent4 2 3 2" xfId="3303"/>
    <cellStyle name="60 % - Accent4 2 4" xfId="3304"/>
    <cellStyle name="60 % - Accent4 2 4 2" xfId="3305"/>
    <cellStyle name="60 % - Accent4 2 5" xfId="3306"/>
    <cellStyle name="60 % - Accent4 2 6" xfId="3307"/>
    <cellStyle name="60 % - Accent4 2 7" xfId="3308"/>
    <cellStyle name="60 % - Accent4 3" xfId="3309"/>
    <cellStyle name="60 % - Accent4 3 2" xfId="3310"/>
    <cellStyle name="60 % - Accent4 3 3" xfId="3311"/>
    <cellStyle name="60 % - Accent4 3 4" xfId="3312"/>
    <cellStyle name="60 % - Accent4 3 5" xfId="3313"/>
    <cellStyle name="60 % - Accent4 3 6" xfId="3314"/>
    <cellStyle name="60 % - Accent4 3 7" xfId="3315"/>
    <cellStyle name="60 % - Accent4 4" xfId="3316"/>
    <cellStyle name="60 % - Accent4 4 2" xfId="3317"/>
    <cellStyle name="60 % - Accent4 4 3" xfId="3318"/>
    <cellStyle name="60 % - Accent4 4 4" xfId="3319"/>
    <cellStyle name="60 % - Accent4 5" xfId="3320"/>
    <cellStyle name="60 % - Accent4 5 2" xfId="3321"/>
    <cellStyle name="60 % - Accent4 6" xfId="3322"/>
    <cellStyle name="60 % - Accent4 6 2" xfId="3323"/>
    <cellStyle name="60 % - Accent4 6 3" xfId="3324"/>
    <cellStyle name="60 % - Accent4 6 3 2" xfId="3325"/>
    <cellStyle name="60 % - Accent4 6 4" xfId="3326"/>
    <cellStyle name="60 % - Accent4 6 4 2" xfId="3327"/>
    <cellStyle name="60 % - Accent4 6 5" xfId="3328"/>
    <cellStyle name="60 % - Accent4 7" xfId="3329"/>
    <cellStyle name="60 % - Accent4 7 2" xfId="3330"/>
    <cellStyle name="60 % - Accent4 7 3" xfId="3331"/>
    <cellStyle name="60 % - Accent4 8" xfId="3332"/>
    <cellStyle name="60 % - Accent4 8 2" xfId="3333"/>
    <cellStyle name="60 % - Accent4 9" xfId="3334"/>
    <cellStyle name="60 % - Accent4 9 2" xfId="3335"/>
    <cellStyle name="60 % - Accent5 10" xfId="3336"/>
    <cellStyle name="60 % - Accent5 10 2" xfId="3337"/>
    <cellStyle name="60 % - Accent5 11" xfId="3338"/>
    <cellStyle name="60 % - Accent5 11 2" xfId="3339"/>
    <cellStyle name="60 % - Accent5 11 2 2" xfId="3340"/>
    <cellStyle name="60 % - Accent5 11 2 3" xfId="3341"/>
    <cellStyle name="60 % - Accent5 11 3" xfId="3342"/>
    <cellStyle name="60 % - Accent5 11 4" xfId="3343"/>
    <cellStyle name="60 % - Accent5 11 5" xfId="3344"/>
    <cellStyle name="60 % - Accent5 12" xfId="3345"/>
    <cellStyle name="60 % - Accent5 12 2" xfId="3346"/>
    <cellStyle name="60 % - Accent5 12 3" xfId="3347"/>
    <cellStyle name="60 % - Accent5 12 4" xfId="3348"/>
    <cellStyle name="60 % - Accent5 13" xfId="3349"/>
    <cellStyle name="60 % - Accent5 13 2" xfId="3350"/>
    <cellStyle name="60 % - Accent5 13 3" xfId="3351"/>
    <cellStyle name="60 % - Accent5 14" xfId="3352"/>
    <cellStyle name="60 % - Accent5 14 2" xfId="3353"/>
    <cellStyle name="60 % - Accent5 14 3" xfId="3354"/>
    <cellStyle name="60 % - Accent5 15" xfId="3355"/>
    <cellStyle name="60 % - Accent5 15 2" xfId="3356"/>
    <cellStyle name="60 % - Accent5 15 3" xfId="3357"/>
    <cellStyle name="60 % - Accent5 16" xfId="3358"/>
    <cellStyle name="60 % - Accent5 16 2" xfId="3359"/>
    <cellStyle name="60 % - Accent5 2" xfId="37"/>
    <cellStyle name="60 % - Accent5 2 2" xfId="3360"/>
    <cellStyle name="60 % - Accent5 2 3" xfId="3361"/>
    <cellStyle name="60 % - Accent5 2 3 2" xfId="3362"/>
    <cellStyle name="60 % - Accent5 2 4" xfId="3363"/>
    <cellStyle name="60 % - Accent5 2 4 2" xfId="3364"/>
    <cellStyle name="60 % - Accent5 2 5" xfId="3365"/>
    <cellStyle name="60 % - Accent5 2 6" xfId="3366"/>
    <cellStyle name="60 % - Accent5 2 7" xfId="3367"/>
    <cellStyle name="60 % - Accent5 3" xfId="3368"/>
    <cellStyle name="60 % - Accent5 3 2" xfId="3369"/>
    <cellStyle name="60 % - Accent5 3 3" xfId="3370"/>
    <cellStyle name="60 % - Accent5 3 4" xfId="3371"/>
    <cellStyle name="60 % - Accent5 3 5" xfId="3372"/>
    <cellStyle name="60 % - Accent5 3 6" xfId="3373"/>
    <cellStyle name="60 % - Accent5 3 7" xfId="3374"/>
    <cellStyle name="60 % - Accent5 4" xfId="3375"/>
    <cellStyle name="60 % - Accent5 4 2" xfId="3376"/>
    <cellStyle name="60 % - Accent5 4 3" xfId="3377"/>
    <cellStyle name="60 % - Accent5 4 4" xfId="3378"/>
    <cellStyle name="60 % - Accent5 5" xfId="3379"/>
    <cellStyle name="60 % - Accent5 5 2" xfId="3380"/>
    <cellStyle name="60 % - Accent5 6" xfId="3381"/>
    <cellStyle name="60 % - Accent5 6 2" xfId="3382"/>
    <cellStyle name="60 % - Accent5 6 3" xfId="3383"/>
    <cellStyle name="60 % - Accent5 7" xfId="3384"/>
    <cellStyle name="60 % - Accent5 7 2" xfId="3385"/>
    <cellStyle name="60 % - Accent5 7 3" xfId="3386"/>
    <cellStyle name="60 % - Accent5 8" xfId="3387"/>
    <cellStyle name="60 % - Accent5 8 2" xfId="3388"/>
    <cellStyle name="60 % - Accent5 9" xfId="3389"/>
    <cellStyle name="60 % - Accent5 9 2" xfId="3390"/>
    <cellStyle name="60 % - Accent6 10" xfId="3391"/>
    <cellStyle name="60 % - Accent6 10 2" xfId="3392"/>
    <cellStyle name="60 % - Accent6 11" xfId="3393"/>
    <cellStyle name="60 % - Accent6 11 2" xfId="3394"/>
    <cellStyle name="60 % - Accent6 11 2 2" xfId="3395"/>
    <cellStyle name="60 % - Accent6 11 2 3" xfId="3396"/>
    <cellStyle name="60 % - Accent6 11 3" xfId="3397"/>
    <cellStyle name="60 % - Accent6 11 4" xfId="3398"/>
    <cellStyle name="60 % - Accent6 11 5" xfId="3399"/>
    <cellStyle name="60 % - Accent6 12" xfId="3400"/>
    <cellStyle name="60 % - Accent6 12 2" xfId="3401"/>
    <cellStyle name="60 % - Accent6 12 3" xfId="3402"/>
    <cellStyle name="60 % - Accent6 12 4" xfId="3403"/>
    <cellStyle name="60 % - Accent6 13" xfId="3404"/>
    <cellStyle name="60 % - Accent6 13 2" xfId="3405"/>
    <cellStyle name="60 % - Accent6 13 3" xfId="3406"/>
    <cellStyle name="60 % - Accent6 14" xfId="3407"/>
    <cellStyle name="60 % - Accent6 14 2" xfId="3408"/>
    <cellStyle name="60 % - Accent6 14 3" xfId="3409"/>
    <cellStyle name="60 % - Accent6 15" xfId="3410"/>
    <cellStyle name="60 % - Accent6 15 2" xfId="3411"/>
    <cellStyle name="60 % - Accent6 15 3" xfId="3412"/>
    <cellStyle name="60 % - Accent6 16" xfId="3413"/>
    <cellStyle name="60 % - Accent6 16 2" xfId="3414"/>
    <cellStyle name="60 % - Accent6 2" xfId="38"/>
    <cellStyle name="60 % - Accent6 2 2" xfId="3415"/>
    <cellStyle name="60 % - Accent6 2 3" xfId="3416"/>
    <cellStyle name="60 % - Accent6 2 3 2" xfId="3417"/>
    <cellStyle name="60 % - Accent6 2 4" xfId="3418"/>
    <cellStyle name="60 % - Accent6 2 4 2" xfId="3419"/>
    <cellStyle name="60 % - Accent6 2 5" xfId="3420"/>
    <cellStyle name="60 % - Accent6 2 6" xfId="3421"/>
    <cellStyle name="60 % - Accent6 2 7" xfId="3422"/>
    <cellStyle name="60 % - Accent6 3" xfId="3423"/>
    <cellStyle name="60 % - Accent6 3 2" xfId="3424"/>
    <cellStyle name="60 % - Accent6 3 3" xfId="3425"/>
    <cellStyle name="60 % - Accent6 3 4" xfId="3426"/>
    <cellStyle name="60 % - Accent6 3 5" xfId="3427"/>
    <cellStyle name="60 % - Accent6 3 6" xfId="3428"/>
    <cellStyle name="60 % - Accent6 3 7" xfId="3429"/>
    <cellStyle name="60 % - Accent6 4" xfId="3430"/>
    <cellStyle name="60 % - Accent6 4 2" xfId="3431"/>
    <cellStyle name="60 % - Accent6 4 3" xfId="3432"/>
    <cellStyle name="60 % - Accent6 4 4" xfId="3433"/>
    <cellStyle name="60 % - Accent6 5" xfId="3434"/>
    <cellStyle name="60 % - Accent6 5 2" xfId="3435"/>
    <cellStyle name="60 % - Accent6 6" xfId="3436"/>
    <cellStyle name="60 % - Accent6 6 2" xfId="3437"/>
    <cellStyle name="60 % - Accent6 6 2 2" xfId="3438"/>
    <cellStyle name="60 % - Accent6 6 3" xfId="3439"/>
    <cellStyle name="60 % - Accent6 6 3 2" xfId="3440"/>
    <cellStyle name="60 % - Accent6 6 4" xfId="3441"/>
    <cellStyle name="60 % - Accent6 7" xfId="3442"/>
    <cellStyle name="60 % - Accent6 7 2" xfId="3443"/>
    <cellStyle name="60 % - Accent6 7 3" xfId="3444"/>
    <cellStyle name="60 % - Accent6 8" xfId="3445"/>
    <cellStyle name="60 % - Accent6 8 2" xfId="3446"/>
    <cellStyle name="60 % - Accent6 9" xfId="3447"/>
    <cellStyle name="60 % - Accent6 9 2" xfId="3448"/>
    <cellStyle name="60% - 1. jelölőszín" xfId="3449"/>
    <cellStyle name="60% - 2. jelölőszín" xfId="3450"/>
    <cellStyle name="60% - 3. jelölőszín" xfId="3451"/>
    <cellStyle name="60% - 4. jelölőszín" xfId="3452"/>
    <cellStyle name="60% - 5. jelölőszín" xfId="3453"/>
    <cellStyle name="60% - 6. jelölőszín" xfId="3454"/>
    <cellStyle name="60% - Accent1" xfId="3455"/>
    <cellStyle name="60% - Accent1 2" xfId="3456"/>
    <cellStyle name="60% - Accent1 3" xfId="3457"/>
    <cellStyle name="60% - Accent2" xfId="3458"/>
    <cellStyle name="60% - Accent2 2" xfId="3459"/>
    <cellStyle name="60% - Accent2 3" xfId="3460"/>
    <cellStyle name="60% - Accent3" xfId="3461"/>
    <cellStyle name="60% - Accent3 2" xfId="3462"/>
    <cellStyle name="60% - Accent3 3" xfId="3463"/>
    <cellStyle name="60% - Accent4" xfId="3464"/>
    <cellStyle name="60% - Accent4 2" xfId="3465"/>
    <cellStyle name="60% - Accent4 3" xfId="3466"/>
    <cellStyle name="60% - Accent5" xfId="3467"/>
    <cellStyle name="60% - Accent5 2" xfId="3468"/>
    <cellStyle name="60% - Accent5 3" xfId="3469"/>
    <cellStyle name="60% - Accent6" xfId="3470"/>
    <cellStyle name="60% - Accent6 2" xfId="3471"/>
    <cellStyle name="60% - Accent6 3" xfId="3472"/>
    <cellStyle name="60% - akcent 1" xfId="3473"/>
    <cellStyle name="60% - akcent 2" xfId="3474"/>
    <cellStyle name="60% - akcent 3" xfId="3475"/>
    <cellStyle name="60% - akcent 4" xfId="3476"/>
    <cellStyle name="60% - akcent 5" xfId="3477"/>
    <cellStyle name="60% - akcent 6" xfId="3478"/>
    <cellStyle name="60% - Akzent1" xfId="3479"/>
    <cellStyle name="60% - Akzent1 2" xfId="3480"/>
    <cellStyle name="60% - Akzent1 3" xfId="3481"/>
    <cellStyle name="60% - Akzent1 4" xfId="3482"/>
    <cellStyle name="60% - Akzent1 5" xfId="3483"/>
    <cellStyle name="60% - Akzent1 6" xfId="3484"/>
    <cellStyle name="60% - Akzent1 7" xfId="3485"/>
    <cellStyle name="60% - Akzent1_XY Diagramm 1 jg.ms" xfId="3486"/>
    <cellStyle name="60% - Akzent2" xfId="3487"/>
    <cellStyle name="60% - Akzent2 2" xfId="3488"/>
    <cellStyle name="60% - Akzent2 3" xfId="3489"/>
    <cellStyle name="60% - Akzent2 4" xfId="3490"/>
    <cellStyle name="60% - Akzent2 5" xfId="3491"/>
    <cellStyle name="60% - Akzent2 6" xfId="3492"/>
    <cellStyle name="60% - Akzent2 7" xfId="3493"/>
    <cellStyle name="60% - Akzent2_XY Diagramm 1 jg.ms" xfId="3494"/>
    <cellStyle name="60% - Akzent3" xfId="3495"/>
    <cellStyle name="60% - Akzent3 2" xfId="3496"/>
    <cellStyle name="60% - Akzent3 3" xfId="3497"/>
    <cellStyle name="60% - Akzent3 4" xfId="3498"/>
    <cellStyle name="60% - Akzent3 5" xfId="3499"/>
    <cellStyle name="60% - Akzent3 6" xfId="3500"/>
    <cellStyle name="60% - Akzent3 7" xfId="3501"/>
    <cellStyle name="60% - Akzent3_XY Diagramm 1 jg.ms" xfId="3502"/>
    <cellStyle name="60% - Akzent4" xfId="3503"/>
    <cellStyle name="60% - Akzent4 2" xfId="3504"/>
    <cellStyle name="60% - Akzent4 3" xfId="3505"/>
    <cellStyle name="60% - Akzent4 4" xfId="3506"/>
    <cellStyle name="60% - Akzent4 5" xfId="3507"/>
    <cellStyle name="60% - Akzent4 6" xfId="3508"/>
    <cellStyle name="60% - Akzent4 7" xfId="3509"/>
    <cellStyle name="60% - Akzent4_XY Diagramm 1 jg.ms" xfId="3510"/>
    <cellStyle name="60% - Akzent5" xfId="3511"/>
    <cellStyle name="60% - Akzent5 2" xfId="3512"/>
    <cellStyle name="60% - Akzent5 3" xfId="3513"/>
    <cellStyle name="60% - Akzent5 4" xfId="3514"/>
    <cellStyle name="60% - Akzent5 5" xfId="3515"/>
    <cellStyle name="60% - Akzent5 6" xfId="3516"/>
    <cellStyle name="60% - Akzent5 7" xfId="3517"/>
    <cellStyle name="60% - Akzent5_XY Diagramm 1 jg.ms" xfId="3518"/>
    <cellStyle name="60% - Akzent6" xfId="3519"/>
    <cellStyle name="60% - Akzent6 2" xfId="3520"/>
    <cellStyle name="60% - Akzent6 3" xfId="3521"/>
    <cellStyle name="60% - Akzent6 4" xfId="3522"/>
    <cellStyle name="60% - Akzent6 5" xfId="3523"/>
    <cellStyle name="60% - Akzent6 6" xfId="3524"/>
    <cellStyle name="60% - Akzent6 7" xfId="3525"/>
    <cellStyle name="60% - Akzent6_XY Diagramm 1 jg.ms" xfId="3526"/>
    <cellStyle name="60% - Cor1" xfId="3527"/>
    <cellStyle name="60% - Cor2" xfId="3528"/>
    <cellStyle name="60% - Cor3" xfId="3529"/>
    <cellStyle name="60% - Cor4" xfId="3530"/>
    <cellStyle name="60% - Cor5" xfId="3531"/>
    <cellStyle name="60% - Cor6" xfId="3532"/>
    <cellStyle name="6mitP" xfId="3533"/>
    <cellStyle name="6mitP 2" xfId="3534"/>
    <cellStyle name="6ohneP" xfId="3535"/>
    <cellStyle name="6ohneP 2" xfId="3536"/>
    <cellStyle name="7mitP" xfId="3537"/>
    <cellStyle name="7mitP 2" xfId="3538"/>
    <cellStyle name="9mitP" xfId="3539"/>
    <cellStyle name="9mitP 2" xfId="3540"/>
    <cellStyle name="9ohneP" xfId="3541"/>
    <cellStyle name="9ohneP 2" xfId="3542"/>
    <cellStyle name="A4 Auto Format" xfId="3543"/>
    <cellStyle name="A4 Gg" xfId="3544"/>
    <cellStyle name="A4 Gg 2" xfId="3545"/>
    <cellStyle name="A4 kg" xfId="3546"/>
    <cellStyle name="A4 kg 2" xfId="3547"/>
    <cellStyle name="A4 kt" xfId="3548"/>
    <cellStyle name="A4 kt 2" xfId="3549"/>
    <cellStyle name="A4 No Format" xfId="3550"/>
    <cellStyle name="A4 Normal" xfId="3551"/>
    <cellStyle name="A4 Stck" xfId="3552"/>
    <cellStyle name="A4 Stck 2" xfId="3553"/>
    <cellStyle name="A4 Stk" xfId="3554"/>
    <cellStyle name="A4 Stk 2" xfId="3555"/>
    <cellStyle name="A4 T.Stk" xfId="3556"/>
    <cellStyle name="A4 T.Stk 2" xfId="3557"/>
    <cellStyle name="A4 TJ" xfId="3558"/>
    <cellStyle name="A4 TJ 2" xfId="3559"/>
    <cellStyle name="A4 TStk" xfId="3560"/>
    <cellStyle name="A4 TStk 2" xfId="3561"/>
    <cellStyle name="A4 Year" xfId="3562"/>
    <cellStyle name="A4 Year 2" xfId="3563"/>
    <cellStyle name="AA" xfId="3564"/>
    <cellStyle name="AA 2" xfId="3565"/>
    <cellStyle name="Accent1 - 20 %" xfId="3566"/>
    <cellStyle name="Accent1 - 40 %" xfId="3567"/>
    <cellStyle name="Accent1 - 60 %" xfId="3568"/>
    <cellStyle name="Accent1 10" xfId="3569"/>
    <cellStyle name="Accent1 10 2" xfId="3570"/>
    <cellStyle name="Accent1 11" xfId="3571"/>
    <cellStyle name="Accent1 11 2" xfId="3572"/>
    <cellStyle name="Accent1 11 2 2" xfId="3573"/>
    <cellStyle name="Accent1 11 2 3" xfId="3574"/>
    <cellStyle name="Accent1 11 3" xfId="3575"/>
    <cellStyle name="Accent1 11 4" xfId="3576"/>
    <cellStyle name="Accent1 11 5" xfId="3577"/>
    <cellStyle name="Accent1 12" xfId="3578"/>
    <cellStyle name="Accent1 12 2" xfId="3579"/>
    <cellStyle name="Accent1 12 3" xfId="3580"/>
    <cellStyle name="Accent1 12 4" xfId="3581"/>
    <cellStyle name="Accent1 13" xfId="3582"/>
    <cellStyle name="Accent1 13 2" xfId="3583"/>
    <cellStyle name="Accent1 13 2 2" xfId="3584"/>
    <cellStyle name="Accent1 13 3" xfId="3585"/>
    <cellStyle name="Accent1 14" xfId="3586"/>
    <cellStyle name="Accent1 14 2" xfId="3587"/>
    <cellStyle name="Accent1 14 3" xfId="3588"/>
    <cellStyle name="Accent1 15" xfId="3589"/>
    <cellStyle name="Accent1 15 2" xfId="3590"/>
    <cellStyle name="Accent1 15 3" xfId="3591"/>
    <cellStyle name="Accent1 16" xfId="3592"/>
    <cellStyle name="Accent1 17" xfId="3593"/>
    <cellStyle name="Accent1 18" xfId="3594"/>
    <cellStyle name="Accent1 19" xfId="3595"/>
    <cellStyle name="Accent1 2" xfId="39"/>
    <cellStyle name="Accent1 2 2" xfId="3596"/>
    <cellStyle name="Accent1 2 2 2" xfId="3597"/>
    <cellStyle name="Accent1 2 3" xfId="3598"/>
    <cellStyle name="Accent1 2 3 2" xfId="3599"/>
    <cellStyle name="Accent1 2 4" xfId="3600"/>
    <cellStyle name="Accent1 2 4 2" xfId="3601"/>
    <cellStyle name="Accent1 2 5" xfId="3602"/>
    <cellStyle name="Accent1 2 6" xfId="3603"/>
    <cellStyle name="Accent1 2 7" xfId="3604"/>
    <cellStyle name="Accent1 20" xfId="3605"/>
    <cellStyle name="Accent1 21" xfId="3606"/>
    <cellStyle name="Accent1 21 2" xfId="3607"/>
    <cellStyle name="Accent1 22" xfId="3608"/>
    <cellStyle name="Accent1 22 2" xfId="3609"/>
    <cellStyle name="Accent1 23" xfId="3610"/>
    <cellStyle name="Accent1 23 2" xfId="3611"/>
    <cellStyle name="Accent1 24" xfId="3612"/>
    <cellStyle name="Accent1 25" xfId="3613"/>
    <cellStyle name="Accent1 26" xfId="3614"/>
    <cellStyle name="Accent1 27" xfId="3615"/>
    <cellStyle name="Accent1 28" xfId="3616"/>
    <cellStyle name="Accent1 29" xfId="3617"/>
    <cellStyle name="Accent1 3" xfId="3618"/>
    <cellStyle name="Accent1 3 2" xfId="3619"/>
    <cellStyle name="Accent1 3 3" xfId="3620"/>
    <cellStyle name="Accent1 3 4" xfId="3621"/>
    <cellStyle name="Accent1 3 5" xfId="3622"/>
    <cellStyle name="Accent1 3 5 2" xfId="3623"/>
    <cellStyle name="Accent1 3 6" xfId="3624"/>
    <cellStyle name="Accent1 3 7" xfId="3625"/>
    <cellStyle name="Accent1 30" xfId="3626"/>
    <cellStyle name="Accent1 31" xfId="3627"/>
    <cellStyle name="Accent1 32" xfId="3628"/>
    <cellStyle name="Accent1 33" xfId="3629"/>
    <cellStyle name="Accent1 34" xfId="3630"/>
    <cellStyle name="Accent1 35" xfId="3631"/>
    <cellStyle name="Accent1 36" xfId="3632"/>
    <cellStyle name="Accent1 37" xfId="3633"/>
    <cellStyle name="Accent1 38" xfId="3634"/>
    <cellStyle name="Accent1 39" xfId="3635"/>
    <cellStyle name="Accent1 4" xfId="3636"/>
    <cellStyle name="Accent1 4 2" xfId="3637"/>
    <cellStyle name="Accent1 4 3" xfId="3638"/>
    <cellStyle name="Accent1 4 4" xfId="3639"/>
    <cellStyle name="Accent1 4 5" xfId="3640"/>
    <cellStyle name="Accent1 40" xfId="3641"/>
    <cellStyle name="Accent1 41" xfId="3642"/>
    <cellStyle name="Accent1 42" xfId="3643"/>
    <cellStyle name="Accent1 42 2" xfId="3644"/>
    <cellStyle name="Accent1 42 3" xfId="3645"/>
    <cellStyle name="Accent1 43" xfId="3646"/>
    <cellStyle name="Accent1 43 2" xfId="3647"/>
    <cellStyle name="Accent1 43 3" xfId="3648"/>
    <cellStyle name="Accent1 44" xfId="3649"/>
    <cellStyle name="Accent1 44 2" xfId="3650"/>
    <cellStyle name="Accent1 44 3" xfId="3651"/>
    <cellStyle name="Accent1 45" xfId="3652"/>
    <cellStyle name="Accent1 46" xfId="3653"/>
    <cellStyle name="Accent1 47" xfId="3654"/>
    <cellStyle name="Accent1 48" xfId="3655"/>
    <cellStyle name="Accent1 49" xfId="3656"/>
    <cellStyle name="Accent1 5" xfId="3657"/>
    <cellStyle name="Accent1 5 2" xfId="3658"/>
    <cellStyle name="Accent1 50" xfId="3659"/>
    <cellStyle name="Accent1 6" xfId="3660"/>
    <cellStyle name="Accent1 6 2" xfId="3661"/>
    <cellStyle name="Accent1 6 3" xfId="3662"/>
    <cellStyle name="Accent1 6 3 2" xfId="3663"/>
    <cellStyle name="Accent1 6 4" xfId="3664"/>
    <cellStyle name="Accent1 6 4 2" xfId="3665"/>
    <cellStyle name="Accent1 6 5" xfId="3666"/>
    <cellStyle name="Accent1 7" xfId="3667"/>
    <cellStyle name="Accent1 7 2" xfId="3668"/>
    <cellStyle name="Accent1 7 3" xfId="3669"/>
    <cellStyle name="Accent1 7 4" xfId="3670"/>
    <cellStyle name="Accent1 8" xfId="3671"/>
    <cellStyle name="Accent1 8 2" xfId="3672"/>
    <cellStyle name="Accent1 8 3" xfId="3673"/>
    <cellStyle name="Accent1 9" xfId="3674"/>
    <cellStyle name="Accent1 9 2" xfId="3675"/>
    <cellStyle name="Accent2 - 20 %" xfId="3676"/>
    <cellStyle name="Accent2 - 40 %" xfId="3677"/>
    <cellStyle name="Accent2 - 60 %" xfId="3678"/>
    <cellStyle name="Accent2 10" xfId="3679"/>
    <cellStyle name="Accent2 10 2" xfId="3680"/>
    <cellStyle name="Accent2 11" xfId="3681"/>
    <cellStyle name="Accent2 11 2" xfId="3682"/>
    <cellStyle name="Accent2 11 2 2" xfId="3683"/>
    <cellStyle name="Accent2 11 2 3" xfId="3684"/>
    <cellStyle name="Accent2 11 3" xfId="3685"/>
    <cellStyle name="Accent2 11 4" xfId="3686"/>
    <cellStyle name="Accent2 11 5" xfId="3687"/>
    <cellStyle name="Accent2 12" xfId="3688"/>
    <cellStyle name="Accent2 12 2" xfId="3689"/>
    <cellStyle name="Accent2 12 3" xfId="3690"/>
    <cellStyle name="Accent2 12 4" xfId="3691"/>
    <cellStyle name="Accent2 13" xfId="3692"/>
    <cellStyle name="Accent2 13 2" xfId="3693"/>
    <cellStyle name="Accent2 13 2 2" xfId="3694"/>
    <cellStyle name="Accent2 13 3" xfId="3695"/>
    <cellStyle name="Accent2 14" xfId="3696"/>
    <cellStyle name="Accent2 14 2" xfId="3697"/>
    <cellStyle name="Accent2 14 3" xfId="3698"/>
    <cellStyle name="Accent2 15" xfId="3699"/>
    <cellStyle name="Accent2 15 2" xfId="3700"/>
    <cellStyle name="Accent2 15 3" xfId="3701"/>
    <cellStyle name="Accent2 16" xfId="3702"/>
    <cellStyle name="Accent2 17" xfId="3703"/>
    <cellStyle name="Accent2 18" xfId="3704"/>
    <cellStyle name="Accent2 19" xfId="3705"/>
    <cellStyle name="Accent2 2" xfId="40"/>
    <cellStyle name="Accent2 2 2" xfId="3706"/>
    <cellStyle name="Accent2 2 2 2" xfId="3707"/>
    <cellStyle name="Accent2 2 3" xfId="3708"/>
    <cellStyle name="Accent2 2 3 2" xfId="3709"/>
    <cellStyle name="Accent2 2 4" xfId="3710"/>
    <cellStyle name="Accent2 2 4 2" xfId="3711"/>
    <cellStyle name="Accent2 2 5" xfId="3712"/>
    <cellStyle name="Accent2 2 6" xfId="3713"/>
    <cellStyle name="Accent2 2 7" xfId="3714"/>
    <cellStyle name="Accent2 20" xfId="3715"/>
    <cellStyle name="Accent2 21" xfId="3716"/>
    <cellStyle name="Accent2 21 2" xfId="3717"/>
    <cellStyle name="Accent2 22" xfId="3718"/>
    <cellStyle name="Accent2 22 2" xfId="3719"/>
    <cellStyle name="Accent2 23" xfId="3720"/>
    <cellStyle name="Accent2 23 2" xfId="3721"/>
    <cellStyle name="Accent2 24" xfId="3722"/>
    <cellStyle name="Accent2 25" xfId="3723"/>
    <cellStyle name="Accent2 26" xfId="3724"/>
    <cellStyle name="Accent2 27" xfId="3725"/>
    <cellStyle name="Accent2 28" xfId="3726"/>
    <cellStyle name="Accent2 29" xfId="3727"/>
    <cellStyle name="Accent2 3" xfId="3728"/>
    <cellStyle name="Accent2 3 2" xfId="3729"/>
    <cellStyle name="Accent2 3 3" xfId="3730"/>
    <cellStyle name="Accent2 3 4" xfId="3731"/>
    <cellStyle name="Accent2 3 5" xfId="3732"/>
    <cellStyle name="Accent2 3 5 2" xfId="3733"/>
    <cellStyle name="Accent2 3 6" xfId="3734"/>
    <cellStyle name="Accent2 3 7" xfId="3735"/>
    <cellStyle name="Accent2 30" xfId="3736"/>
    <cellStyle name="Accent2 31" xfId="3737"/>
    <cellStyle name="Accent2 32" xfId="3738"/>
    <cellStyle name="Accent2 33" xfId="3739"/>
    <cellStyle name="Accent2 34" xfId="3740"/>
    <cellStyle name="Accent2 35" xfId="3741"/>
    <cellStyle name="Accent2 36" xfId="3742"/>
    <cellStyle name="Accent2 37" xfId="3743"/>
    <cellStyle name="Accent2 38" xfId="3744"/>
    <cellStyle name="Accent2 39" xfId="3745"/>
    <cellStyle name="Accent2 4" xfId="3746"/>
    <cellStyle name="Accent2 4 2" xfId="3747"/>
    <cellStyle name="Accent2 4 3" xfId="3748"/>
    <cellStyle name="Accent2 4 4" xfId="3749"/>
    <cellStyle name="Accent2 4 5" xfId="3750"/>
    <cellStyle name="Accent2 40" xfId="3751"/>
    <cellStyle name="Accent2 41" xfId="3752"/>
    <cellStyle name="Accent2 42" xfId="3753"/>
    <cellStyle name="Accent2 42 2" xfId="3754"/>
    <cellStyle name="Accent2 42 3" xfId="3755"/>
    <cellStyle name="Accent2 43" xfId="3756"/>
    <cellStyle name="Accent2 43 2" xfId="3757"/>
    <cellStyle name="Accent2 43 3" xfId="3758"/>
    <cellStyle name="Accent2 44" xfId="3759"/>
    <cellStyle name="Accent2 44 2" xfId="3760"/>
    <cellStyle name="Accent2 44 3" xfId="3761"/>
    <cellStyle name="Accent2 45" xfId="3762"/>
    <cellStyle name="Accent2 46" xfId="3763"/>
    <cellStyle name="Accent2 47" xfId="3764"/>
    <cellStyle name="Accent2 48" xfId="3765"/>
    <cellStyle name="Accent2 49" xfId="3766"/>
    <cellStyle name="Accent2 5" xfId="3767"/>
    <cellStyle name="Accent2 5 2" xfId="3768"/>
    <cellStyle name="Accent2 50" xfId="3769"/>
    <cellStyle name="Accent2 6" xfId="3770"/>
    <cellStyle name="Accent2 6 2" xfId="3771"/>
    <cellStyle name="Accent2 6 3" xfId="3772"/>
    <cellStyle name="Accent2 7" xfId="3773"/>
    <cellStyle name="Accent2 7 2" xfId="3774"/>
    <cellStyle name="Accent2 7 3" xfId="3775"/>
    <cellStyle name="Accent2 7 4" xfId="3776"/>
    <cellStyle name="Accent2 8" xfId="3777"/>
    <cellStyle name="Accent2 8 2" xfId="3778"/>
    <cellStyle name="Accent2 8 3" xfId="3779"/>
    <cellStyle name="Accent2 9" xfId="3780"/>
    <cellStyle name="Accent2 9 2" xfId="3781"/>
    <cellStyle name="Accent3 - 20 %" xfId="3782"/>
    <cellStyle name="Accent3 - 40 %" xfId="3783"/>
    <cellStyle name="Accent3 - 60 %" xfId="3784"/>
    <cellStyle name="Accent3 10" xfId="3785"/>
    <cellStyle name="Accent3 10 2" xfId="3786"/>
    <cellStyle name="Accent3 11" xfId="3787"/>
    <cellStyle name="Accent3 11 2" xfId="3788"/>
    <cellStyle name="Accent3 11 2 2" xfId="3789"/>
    <cellStyle name="Accent3 11 2 3" xfId="3790"/>
    <cellStyle name="Accent3 11 3" xfId="3791"/>
    <cellStyle name="Accent3 11 4" xfId="3792"/>
    <cellStyle name="Accent3 11 5" xfId="3793"/>
    <cellStyle name="Accent3 12" xfId="3794"/>
    <cellStyle name="Accent3 12 2" xfId="3795"/>
    <cellStyle name="Accent3 12 3" xfId="3796"/>
    <cellStyle name="Accent3 12 4" xfId="3797"/>
    <cellStyle name="Accent3 13" xfId="3798"/>
    <cellStyle name="Accent3 13 2" xfId="3799"/>
    <cellStyle name="Accent3 13 2 2" xfId="3800"/>
    <cellStyle name="Accent3 13 3" xfId="3801"/>
    <cellStyle name="Accent3 14" xfId="3802"/>
    <cellStyle name="Accent3 14 2" xfId="3803"/>
    <cellStyle name="Accent3 14 3" xfId="3804"/>
    <cellStyle name="Accent3 15" xfId="3805"/>
    <cellStyle name="Accent3 15 2" xfId="3806"/>
    <cellStyle name="Accent3 15 3" xfId="3807"/>
    <cellStyle name="Accent3 16" xfId="3808"/>
    <cellStyle name="Accent3 17" xfId="3809"/>
    <cellStyle name="Accent3 18" xfId="3810"/>
    <cellStyle name="Accent3 19" xfId="3811"/>
    <cellStyle name="Accent3 2" xfId="41"/>
    <cellStyle name="Accent3 2 2" xfId="3812"/>
    <cellStyle name="Accent3 2 2 2" xfId="3813"/>
    <cellStyle name="Accent3 2 3" xfId="3814"/>
    <cellStyle name="Accent3 2 3 2" xfId="3815"/>
    <cellStyle name="Accent3 2 4" xfId="3816"/>
    <cellStyle name="Accent3 2 4 2" xfId="3817"/>
    <cellStyle name="Accent3 2 5" xfId="3818"/>
    <cellStyle name="Accent3 2 6" xfId="3819"/>
    <cellStyle name="Accent3 2 7" xfId="3820"/>
    <cellStyle name="Accent3 20" xfId="3821"/>
    <cellStyle name="Accent3 21" xfId="3822"/>
    <cellStyle name="Accent3 21 2" xfId="3823"/>
    <cellStyle name="Accent3 22" xfId="3824"/>
    <cellStyle name="Accent3 22 2" xfId="3825"/>
    <cellStyle name="Accent3 23" xfId="3826"/>
    <cellStyle name="Accent3 23 2" xfId="3827"/>
    <cellStyle name="Accent3 24" xfId="3828"/>
    <cellStyle name="Accent3 25" xfId="3829"/>
    <cellStyle name="Accent3 26" xfId="3830"/>
    <cellStyle name="Accent3 27" xfId="3831"/>
    <cellStyle name="Accent3 28" xfId="3832"/>
    <cellStyle name="Accent3 29" xfId="3833"/>
    <cellStyle name="Accent3 3" xfId="3834"/>
    <cellStyle name="Accent3 3 2" xfId="3835"/>
    <cellStyle name="Accent3 3 3" xfId="3836"/>
    <cellStyle name="Accent3 3 4" xfId="3837"/>
    <cellStyle name="Accent3 3 5" xfId="3838"/>
    <cellStyle name="Accent3 3 5 2" xfId="3839"/>
    <cellStyle name="Accent3 3 6" xfId="3840"/>
    <cellStyle name="Accent3 3 7" xfId="3841"/>
    <cellStyle name="Accent3 30" xfId="3842"/>
    <cellStyle name="Accent3 31" xfId="3843"/>
    <cellStyle name="Accent3 32" xfId="3844"/>
    <cellStyle name="Accent3 33" xfId="3845"/>
    <cellStyle name="Accent3 34" xfId="3846"/>
    <cellStyle name="Accent3 35" xfId="3847"/>
    <cellStyle name="Accent3 36" xfId="3848"/>
    <cellStyle name="Accent3 37" xfId="3849"/>
    <cellStyle name="Accent3 38" xfId="3850"/>
    <cellStyle name="Accent3 39" xfId="3851"/>
    <cellStyle name="Accent3 4" xfId="3852"/>
    <cellStyle name="Accent3 4 2" xfId="3853"/>
    <cellStyle name="Accent3 4 3" xfId="3854"/>
    <cellStyle name="Accent3 4 4" xfId="3855"/>
    <cellStyle name="Accent3 4 5" xfId="3856"/>
    <cellStyle name="Accent3 40" xfId="3857"/>
    <cellStyle name="Accent3 41" xfId="3858"/>
    <cellStyle name="Accent3 42" xfId="3859"/>
    <cellStyle name="Accent3 42 2" xfId="3860"/>
    <cellStyle name="Accent3 42 3" xfId="3861"/>
    <cellStyle name="Accent3 43" xfId="3862"/>
    <cellStyle name="Accent3 43 2" xfId="3863"/>
    <cellStyle name="Accent3 43 3" xfId="3864"/>
    <cellStyle name="Accent3 44" xfId="3865"/>
    <cellStyle name="Accent3 44 2" xfId="3866"/>
    <cellStyle name="Accent3 44 3" xfId="3867"/>
    <cellStyle name="Accent3 45" xfId="3868"/>
    <cellStyle name="Accent3 46" xfId="3869"/>
    <cellStyle name="Accent3 47" xfId="3870"/>
    <cellStyle name="Accent3 48" xfId="3871"/>
    <cellStyle name="Accent3 49" xfId="3872"/>
    <cellStyle name="Accent3 5" xfId="3873"/>
    <cellStyle name="Accent3 5 2" xfId="3874"/>
    <cellStyle name="Accent3 50" xfId="3875"/>
    <cellStyle name="Accent3 6" xfId="3876"/>
    <cellStyle name="Accent3 6 2" xfId="3877"/>
    <cellStyle name="Accent3 6 3" xfId="3878"/>
    <cellStyle name="Accent3 7" xfId="3879"/>
    <cellStyle name="Accent3 7 2" xfId="3880"/>
    <cellStyle name="Accent3 7 3" xfId="3881"/>
    <cellStyle name="Accent3 7 4" xfId="3882"/>
    <cellStyle name="Accent3 8" xfId="3883"/>
    <cellStyle name="Accent3 8 2" xfId="3884"/>
    <cellStyle name="Accent3 8 3" xfId="3885"/>
    <cellStyle name="Accent3 9" xfId="3886"/>
    <cellStyle name="Accent3 9 2" xfId="3887"/>
    <cellStyle name="Accent4 - 20 %" xfId="3888"/>
    <cellStyle name="Accent4 - 40 %" xfId="3889"/>
    <cellStyle name="Accent4 - 60 %" xfId="3890"/>
    <cellStyle name="Accent4 10" xfId="3891"/>
    <cellStyle name="Accent4 10 2" xfId="3892"/>
    <cellStyle name="Accent4 11" xfId="3893"/>
    <cellStyle name="Accent4 11 2" xfId="3894"/>
    <cellStyle name="Accent4 11 2 2" xfId="3895"/>
    <cellStyle name="Accent4 11 2 3" xfId="3896"/>
    <cellStyle name="Accent4 11 3" xfId="3897"/>
    <cellStyle name="Accent4 11 4" xfId="3898"/>
    <cellStyle name="Accent4 11 5" xfId="3899"/>
    <cellStyle name="Accent4 12" xfId="3900"/>
    <cellStyle name="Accent4 12 2" xfId="3901"/>
    <cellStyle name="Accent4 12 3" xfId="3902"/>
    <cellStyle name="Accent4 12 4" xfId="3903"/>
    <cellStyle name="Accent4 13" xfId="3904"/>
    <cellStyle name="Accent4 13 2" xfId="3905"/>
    <cellStyle name="Accent4 13 3" xfId="3906"/>
    <cellStyle name="Accent4 14" xfId="3907"/>
    <cellStyle name="Accent4 14 2" xfId="3908"/>
    <cellStyle name="Accent4 14 3" xfId="3909"/>
    <cellStyle name="Accent4 15" xfId="3910"/>
    <cellStyle name="Accent4 15 2" xfId="3911"/>
    <cellStyle name="Accent4 15 3" xfId="3912"/>
    <cellStyle name="Accent4 16" xfId="3913"/>
    <cellStyle name="Accent4 17" xfId="3914"/>
    <cellStyle name="Accent4 18" xfId="3915"/>
    <cellStyle name="Accent4 19" xfId="3916"/>
    <cellStyle name="Accent4 2" xfId="42"/>
    <cellStyle name="Accent4 2 2" xfId="3917"/>
    <cellStyle name="Accent4 2 2 2" xfId="3918"/>
    <cellStyle name="Accent4 2 3" xfId="3919"/>
    <cellStyle name="Accent4 2 3 2" xfId="3920"/>
    <cellStyle name="Accent4 2 4" xfId="3921"/>
    <cellStyle name="Accent4 2 4 2" xfId="3922"/>
    <cellStyle name="Accent4 2 5" xfId="3923"/>
    <cellStyle name="Accent4 2 6" xfId="3924"/>
    <cellStyle name="Accent4 2 7" xfId="3925"/>
    <cellStyle name="Accent4 20" xfId="3926"/>
    <cellStyle name="Accent4 21" xfId="3927"/>
    <cellStyle name="Accent4 21 2" xfId="3928"/>
    <cellStyle name="Accent4 22" xfId="3929"/>
    <cellStyle name="Accent4 22 2" xfId="3930"/>
    <cellStyle name="Accent4 23" xfId="3931"/>
    <cellStyle name="Accent4 23 2" xfId="3932"/>
    <cellStyle name="Accent4 24" xfId="3933"/>
    <cellStyle name="Accent4 25" xfId="3934"/>
    <cellStyle name="Accent4 26" xfId="3935"/>
    <cellStyle name="Accent4 27" xfId="3936"/>
    <cellStyle name="Accent4 28" xfId="3937"/>
    <cellStyle name="Accent4 29" xfId="3938"/>
    <cellStyle name="Accent4 3" xfId="3939"/>
    <cellStyle name="Accent4 3 2" xfId="3940"/>
    <cellStyle name="Accent4 3 3" xfId="3941"/>
    <cellStyle name="Accent4 3 4" xfId="3942"/>
    <cellStyle name="Accent4 3 5" xfId="3943"/>
    <cellStyle name="Accent4 3 5 2" xfId="3944"/>
    <cellStyle name="Accent4 3 6" xfId="3945"/>
    <cellStyle name="Accent4 3 7" xfId="3946"/>
    <cellStyle name="Accent4 30" xfId="3947"/>
    <cellStyle name="Accent4 31" xfId="3948"/>
    <cellStyle name="Accent4 32" xfId="3949"/>
    <cellStyle name="Accent4 33" xfId="3950"/>
    <cellStyle name="Accent4 34" xfId="3951"/>
    <cellStyle name="Accent4 35" xfId="3952"/>
    <cellStyle name="Accent4 36" xfId="3953"/>
    <cellStyle name="Accent4 37" xfId="3954"/>
    <cellStyle name="Accent4 38" xfId="3955"/>
    <cellStyle name="Accent4 39" xfId="3956"/>
    <cellStyle name="Accent4 4" xfId="3957"/>
    <cellStyle name="Accent4 4 2" xfId="3958"/>
    <cellStyle name="Accent4 4 3" xfId="3959"/>
    <cellStyle name="Accent4 4 4" xfId="3960"/>
    <cellStyle name="Accent4 4 5" xfId="3961"/>
    <cellStyle name="Accent4 40" xfId="3962"/>
    <cellStyle name="Accent4 41" xfId="3963"/>
    <cellStyle name="Accent4 42" xfId="3964"/>
    <cellStyle name="Accent4 42 2" xfId="3965"/>
    <cellStyle name="Accent4 42 3" xfId="3966"/>
    <cellStyle name="Accent4 43" xfId="3967"/>
    <cellStyle name="Accent4 43 2" xfId="3968"/>
    <cellStyle name="Accent4 43 3" xfId="3969"/>
    <cellStyle name="Accent4 44" xfId="3970"/>
    <cellStyle name="Accent4 44 2" xfId="3971"/>
    <cellStyle name="Accent4 44 3" xfId="3972"/>
    <cellStyle name="Accent4 45" xfId="3973"/>
    <cellStyle name="Accent4 46" xfId="3974"/>
    <cellStyle name="Accent4 47" xfId="3975"/>
    <cellStyle name="Accent4 48" xfId="3976"/>
    <cellStyle name="Accent4 49" xfId="3977"/>
    <cellStyle name="Accent4 5" xfId="3978"/>
    <cellStyle name="Accent4 5 2" xfId="3979"/>
    <cellStyle name="Accent4 50" xfId="3980"/>
    <cellStyle name="Accent4 6" xfId="3981"/>
    <cellStyle name="Accent4 6 2" xfId="3982"/>
    <cellStyle name="Accent4 6 2 2" xfId="3983"/>
    <cellStyle name="Accent4 6 3" xfId="3984"/>
    <cellStyle name="Accent4 6 3 2" xfId="3985"/>
    <cellStyle name="Accent4 6 4" xfId="3986"/>
    <cellStyle name="Accent4 7" xfId="3987"/>
    <cellStyle name="Accent4 7 2" xfId="3988"/>
    <cellStyle name="Accent4 7 3" xfId="3989"/>
    <cellStyle name="Accent4 8" xfId="3990"/>
    <cellStyle name="Accent4 8 2" xfId="3991"/>
    <cellStyle name="Accent4 9" xfId="3992"/>
    <cellStyle name="Accent4 9 2" xfId="3993"/>
    <cellStyle name="Accent5 - 20 %" xfId="3994"/>
    <cellStyle name="Accent5 - 40 %" xfId="3995"/>
    <cellStyle name="Accent5 - 60 %" xfId="3996"/>
    <cellStyle name="Accent5 10" xfId="3997"/>
    <cellStyle name="Accent5 10 2" xfId="3998"/>
    <cellStyle name="Accent5 11" xfId="3999"/>
    <cellStyle name="Accent5 11 2" xfId="4000"/>
    <cellStyle name="Accent5 12" xfId="4001"/>
    <cellStyle name="Accent5 13" xfId="4002"/>
    <cellStyle name="Accent5 14" xfId="4003"/>
    <cellStyle name="Accent5 15" xfId="4004"/>
    <cellStyle name="Accent5 16" xfId="4005"/>
    <cellStyle name="Accent5 17" xfId="4006"/>
    <cellStyle name="Accent5 18" xfId="4007"/>
    <cellStyle name="Accent5 18 2" xfId="4008"/>
    <cellStyle name="Accent5 19" xfId="4009"/>
    <cellStyle name="Accent5 19 2" xfId="4010"/>
    <cellStyle name="Accent5 2" xfId="43"/>
    <cellStyle name="Accent5 2 2" xfId="4011"/>
    <cellStyle name="Accent5 2 2 2" xfId="4012"/>
    <cellStyle name="Accent5 2 3" xfId="4013"/>
    <cellStyle name="Accent5 2 4" xfId="4014"/>
    <cellStyle name="Accent5 2 5" xfId="4015"/>
    <cellStyle name="Accent5 2 6" xfId="4016"/>
    <cellStyle name="Accent5 2 7" xfId="4017"/>
    <cellStyle name="Accent5 20" xfId="4018"/>
    <cellStyle name="Accent5 21" xfId="4019"/>
    <cellStyle name="Accent5 22" xfId="4020"/>
    <cellStyle name="Accent5 23" xfId="4021"/>
    <cellStyle name="Accent5 23 2" xfId="4022"/>
    <cellStyle name="Accent5 24" xfId="4023"/>
    <cellStyle name="Accent5 25" xfId="4024"/>
    <cellStyle name="Accent5 26" xfId="4025"/>
    <cellStyle name="Accent5 27" xfId="4026"/>
    <cellStyle name="Accent5 28" xfId="4027"/>
    <cellStyle name="Accent5 29" xfId="4028"/>
    <cellStyle name="Accent5 3" xfId="4029"/>
    <cellStyle name="Accent5 3 2" xfId="4030"/>
    <cellStyle name="Accent5 3 3" xfId="4031"/>
    <cellStyle name="Accent5 3 4" xfId="4032"/>
    <cellStyle name="Accent5 3 5" xfId="4033"/>
    <cellStyle name="Accent5 3 5 2" xfId="4034"/>
    <cellStyle name="Accent5 3 6" xfId="4035"/>
    <cellStyle name="Accent5 3 7" xfId="4036"/>
    <cellStyle name="Accent5 30" xfId="4037"/>
    <cellStyle name="Accent5 31" xfId="4038"/>
    <cellStyle name="Accent5 32" xfId="4039"/>
    <cellStyle name="Accent5 32 2" xfId="4040"/>
    <cellStyle name="Accent5 32 3" xfId="4041"/>
    <cellStyle name="Accent5 33" xfId="4042"/>
    <cellStyle name="Accent5 33 2" xfId="4043"/>
    <cellStyle name="Accent5 33 3" xfId="4044"/>
    <cellStyle name="Accent5 34" xfId="4045"/>
    <cellStyle name="Accent5 34 2" xfId="4046"/>
    <cellStyle name="Accent5 34 3" xfId="4047"/>
    <cellStyle name="Accent5 35" xfId="4048"/>
    <cellStyle name="Accent5 36" xfId="4049"/>
    <cellStyle name="Accent5 37" xfId="4050"/>
    <cellStyle name="Accent5 38" xfId="4051"/>
    <cellStyle name="Accent5 39" xfId="4052"/>
    <cellStyle name="Accent5 4" xfId="4053"/>
    <cellStyle name="Accent5 4 2" xfId="4054"/>
    <cellStyle name="Accent5 4 3" xfId="4055"/>
    <cellStyle name="Accent5 4 4" xfId="4056"/>
    <cellStyle name="Accent5 40" xfId="4057"/>
    <cellStyle name="Accent5 5" xfId="4058"/>
    <cellStyle name="Accent5 5 2" xfId="4059"/>
    <cellStyle name="Accent5 6" xfId="4060"/>
    <cellStyle name="Accent5 6 2" xfId="4061"/>
    <cellStyle name="Accent5 6 3" xfId="4062"/>
    <cellStyle name="Accent5 7" xfId="4063"/>
    <cellStyle name="Accent5 7 2" xfId="4064"/>
    <cellStyle name="Accent5 8" xfId="4065"/>
    <cellStyle name="Accent5 8 2" xfId="4066"/>
    <cellStyle name="Accent5 9" xfId="4067"/>
    <cellStyle name="Accent5 9 2" xfId="4068"/>
    <cellStyle name="Accent6 - 20 %" xfId="4069"/>
    <cellStyle name="Accent6 - 40 %" xfId="4070"/>
    <cellStyle name="Accent6 - 60 %" xfId="4071"/>
    <cellStyle name="Accent6 10" xfId="4072"/>
    <cellStyle name="Accent6 10 2" xfId="4073"/>
    <cellStyle name="Accent6 11" xfId="4074"/>
    <cellStyle name="Accent6 11 2" xfId="4075"/>
    <cellStyle name="Accent6 11 2 2" xfId="4076"/>
    <cellStyle name="Accent6 11 2 3" xfId="4077"/>
    <cellStyle name="Accent6 11 3" xfId="4078"/>
    <cellStyle name="Accent6 11 4" xfId="4079"/>
    <cellStyle name="Accent6 11 5" xfId="4080"/>
    <cellStyle name="Accent6 12" xfId="4081"/>
    <cellStyle name="Accent6 12 2" xfId="4082"/>
    <cellStyle name="Accent6 12 3" xfId="4083"/>
    <cellStyle name="Accent6 12 3 2" xfId="48098"/>
    <cellStyle name="Accent6 12 4" xfId="4084"/>
    <cellStyle name="Accent6 13" xfId="4085"/>
    <cellStyle name="Accent6 13 2" xfId="4086"/>
    <cellStyle name="Accent6 13 2 2" xfId="4087"/>
    <cellStyle name="Accent6 13 3" xfId="4088"/>
    <cellStyle name="Accent6 14" xfId="4089"/>
    <cellStyle name="Accent6 14 2" xfId="4090"/>
    <cellStyle name="Accent6 14 3" xfId="4091"/>
    <cellStyle name="Accent6 15" xfId="4092"/>
    <cellStyle name="Accent6 15 2" xfId="4093"/>
    <cellStyle name="Accent6 15 3" xfId="4094"/>
    <cellStyle name="Accent6 16" xfId="4095"/>
    <cellStyle name="Accent6 17" xfId="4096"/>
    <cellStyle name="Accent6 18" xfId="4097"/>
    <cellStyle name="Accent6 19" xfId="4098"/>
    <cellStyle name="Accent6 2" xfId="44"/>
    <cellStyle name="Accent6 2 2" xfId="4099"/>
    <cellStyle name="Accent6 2 2 2" xfId="4100"/>
    <cellStyle name="Accent6 2 3" xfId="4101"/>
    <cellStyle name="Accent6 2 3 2" xfId="4102"/>
    <cellStyle name="Accent6 2 4" xfId="4103"/>
    <cellStyle name="Accent6 2 4 2" xfId="4104"/>
    <cellStyle name="Accent6 2 5" xfId="4105"/>
    <cellStyle name="Accent6 2 6" xfId="4106"/>
    <cellStyle name="Accent6 2 7" xfId="4107"/>
    <cellStyle name="Accent6 20" xfId="4108"/>
    <cellStyle name="Accent6 21" xfId="4109"/>
    <cellStyle name="Accent6 21 2" xfId="4110"/>
    <cellStyle name="Accent6 22" xfId="4111"/>
    <cellStyle name="Accent6 22 2" xfId="4112"/>
    <cellStyle name="Accent6 23" xfId="4113"/>
    <cellStyle name="Accent6 23 2" xfId="4114"/>
    <cellStyle name="Accent6 24" xfId="4115"/>
    <cellStyle name="Accent6 25" xfId="4116"/>
    <cellStyle name="Accent6 26" xfId="4117"/>
    <cellStyle name="Accent6 27" xfId="4118"/>
    <cellStyle name="Accent6 28" xfId="4119"/>
    <cellStyle name="Accent6 29" xfId="4120"/>
    <cellStyle name="Accent6 3" xfId="4121"/>
    <cellStyle name="Accent6 3 2" xfId="4122"/>
    <cellStyle name="Accent6 3 3" xfId="4123"/>
    <cellStyle name="Accent6 3 4" xfId="4124"/>
    <cellStyle name="Accent6 3 5" xfId="4125"/>
    <cellStyle name="Accent6 3 5 2" xfId="4126"/>
    <cellStyle name="Accent6 3 6" xfId="4127"/>
    <cellStyle name="Accent6 3 7" xfId="4128"/>
    <cellStyle name="Accent6 30" xfId="4129"/>
    <cellStyle name="Accent6 31" xfId="4130"/>
    <cellStyle name="Accent6 32" xfId="4131"/>
    <cellStyle name="Accent6 33" xfId="4132"/>
    <cellStyle name="Accent6 34" xfId="4133"/>
    <cellStyle name="Accent6 35" xfId="4134"/>
    <cellStyle name="Accent6 36" xfId="4135"/>
    <cellStyle name="Accent6 37" xfId="4136"/>
    <cellStyle name="Accent6 38" xfId="4137"/>
    <cellStyle name="Accent6 39" xfId="4138"/>
    <cellStyle name="Accent6 4" xfId="4139"/>
    <cellStyle name="Accent6 4 2" xfId="4140"/>
    <cellStyle name="Accent6 4 3" xfId="4141"/>
    <cellStyle name="Accent6 4 4" xfId="4142"/>
    <cellStyle name="Accent6 4 5" xfId="4143"/>
    <cellStyle name="Accent6 40" xfId="4144"/>
    <cellStyle name="Accent6 41" xfId="4145"/>
    <cellStyle name="Accent6 42" xfId="4146"/>
    <cellStyle name="Accent6 42 2" xfId="4147"/>
    <cellStyle name="Accent6 42 3" xfId="4148"/>
    <cellStyle name="Accent6 43" xfId="4149"/>
    <cellStyle name="Accent6 43 2" xfId="4150"/>
    <cellStyle name="Accent6 43 3" xfId="4151"/>
    <cellStyle name="Accent6 44" xfId="4152"/>
    <cellStyle name="Accent6 44 2" xfId="4153"/>
    <cellStyle name="Accent6 44 3" xfId="4154"/>
    <cellStyle name="Accent6 45" xfId="4155"/>
    <cellStyle name="Accent6 46" xfId="4156"/>
    <cellStyle name="Accent6 47" xfId="4157"/>
    <cellStyle name="Accent6 48" xfId="4158"/>
    <cellStyle name="Accent6 49" xfId="4159"/>
    <cellStyle name="Accent6 5" xfId="4160"/>
    <cellStyle name="Accent6 5 2" xfId="4161"/>
    <cellStyle name="Accent6 50" xfId="4162"/>
    <cellStyle name="Accent6 6" xfId="4163"/>
    <cellStyle name="Accent6 6 2" xfId="4164"/>
    <cellStyle name="Accent6 6 3" xfId="4165"/>
    <cellStyle name="Accent6 7" xfId="4166"/>
    <cellStyle name="Accent6 7 2" xfId="4167"/>
    <cellStyle name="Accent6 7 3" xfId="4168"/>
    <cellStyle name="Accent6 7 4" xfId="4169"/>
    <cellStyle name="Accent6 8" xfId="4170"/>
    <cellStyle name="Accent6 8 2" xfId="4171"/>
    <cellStyle name="Accent6 8 3" xfId="4172"/>
    <cellStyle name="Accent6 9" xfId="4173"/>
    <cellStyle name="Accent6 9 2" xfId="4174"/>
    <cellStyle name="AggblueBoldCels" xfId="45"/>
    <cellStyle name="AggblueBoldCels 2" xfId="4175"/>
    <cellStyle name="AggblueBoldCels_CRFReport-template" xfId="4176"/>
    <cellStyle name="AggblueCels" xfId="46"/>
    <cellStyle name="AggblueCels 2" xfId="4177"/>
    <cellStyle name="AggblueCels_1x" xfId="4178"/>
    <cellStyle name="AggBoldCells" xfId="47"/>
    <cellStyle name="AggBoldCells 2" xfId="4179"/>
    <cellStyle name="AggBoldCells 3" xfId="4180"/>
    <cellStyle name="AggBoldCells 4" xfId="4181"/>
    <cellStyle name="AggBoldCells 5" xfId="4182"/>
    <cellStyle name="AggCels" xfId="48"/>
    <cellStyle name="AggCels 2" xfId="4183"/>
    <cellStyle name="AggCels 3" xfId="4184"/>
    <cellStyle name="AggCels 3 2" xfId="4185"/>
    <cellStyle name="AggCels 4" xfId="4186"/>
    <cellStyle name="AggCels 5" xfId="4187"/>
    <cellStyle name="AggCels_T(2)" xfId="4188"/>
    <cellStyle name="AggGreen" xfId="49"/>
    <cellStyle name="AggGreen 2" xfId="4189"/>
    <cellStyle name="AggGreen 2 2" xfId="4190"/>
    <cellStyle name="AggGreen 2 2 2" xfId="4191"/>
    <cellStyle name="AggGreen 2 2 2 2" xfId="4192"/>
    <cellStyle name="AggGreen 2 2 3" xfId="4193"/>
    <cellStyle name="AggGreen 2 3" xfId="4194"/>
    <cellStyle name="AggGreen 2 3 2" xfId="4195"/>
    <cellStyle name="AggGreen 2 3 2 2" xfId="4196"/>
    <cellStyle name="AggGreen 2 3 3" xfId="4197"/>
    <cellStyle name="AggGreen 2 3 3 2" xfId="4198"/>
    <cellStyle name="AggGreen 2 3 4" xfId="4199"/>
    <cellStyle name="AggGreen 2 3 4 2" xfId="4200"/>
    <cellStyle name="AggGreen 2 3 5" xfId="4201"/>
    <cellStyle name="AggGreen 3" xfId="4202"/>
    <cellStyle name="AggGreen 3 2" xfId="4203"/>
    <cellStyle name="AggGreen 3 2 2" xfId="4204"/>
    <cellStyle name="AggGreen 4" xfId="4205"/>
    <cellStyle name="AggGreen 4 2" xfId="4206"/>
    <cellStyle name="AggGreen 4 2 2" xfId="4207"/>
    <cellStyle name="AggGreen 4 3" xfId="4208"/>
    <cellStyle name="AggGreen 4 3 2" xfId="4209"/>
    <cellStyle name="AggGreen 4 4" xfId="4210"/>
    <cellStyle name="AggGreen 4 4 2" xfId="4211"/>
    <cellStyle name="AggGreen 4 5" xfId="4212"/>
    <cellStyle name="AggGreen_1A CRF Trend.v1" xfId="4213"/>
    <cellStyle name="AggGreen12" xfId="50"/>
    <cellStyle name="AggGreen12 2" xfId="4214"/>
    <cellStyle name="AggGreen12 2 2" xfId="4215"/>
    <cellStyle name="AggGreen12 2 2 2" xfId="4216"/>
    <cellStyle name="AggGreen12 2 2 2 2" xfId="4217"/>
    <cellStyle name="AggGreen12 2 2 3" xfId="4218"/>
    <cellStyle name="AggGreen12 2 3" xfId="4219"/>
    <cellStyle name="AggGreen12 2 3 2" xfId="4220"/>
    <cellStyle name="AggGreen12 2 3 2 2" xfId="4221"/>
    <cellStyle name="AggGreen12 2 3 3" xfId="4222"/>
    <cellStyle name="AggGreen12 2 3 3 2" xfId="4223"/>
    <cellStyle name="AggGreen12 2 3 4" xfId="4224"/>
    <cellStyle name="AggGreen12 2 3 4 2" xfId="4225"/>
    <cellStyle name="AggGreen12 2 3 5" xfId="4226"/>
    <cellStyle name="AggGreen12 3" xfId="4227"/>
    <cellStyle name="AggGreen12 3 2" xfId="4228"/>
    <cellStyle name="AggGreen12 3 2 2" xfId="4229"/>
    <cellStyle name="AggGreen12 4" xfId="4230"/>
    <cellStyle name="AggGreen12 4 2" xfId="4231"/>
    <cellStyle name="AggGreen12 4 2 2" xfId="4232"/>
    <cellStyle name="AggGreen12 4 3" xfId="4233"/>
    <cellStyle name="AggGreen12 4 3 2" xfId="4234"/>
    <cellStyle name="AggGreen12 4 4" xfId="4235"/>
    <cellStyle name="AggGreen12 4 4 2" xfId="4236"/>
    <cellStyle name="AggGreen12 4 5" xfId="4237"/>
    <cellStyle name="AggGreen12_1A CRF Trend.v1" xfId="4238"/>
    <cellStyle name="AggOrange" xfId="51"/>
    <cellStyle name="AggOrange 2" xfId="4239"/>
    <cellStyle name="AggOrange 2 2" xfId="4240"/>
    <cellStyle name="AggOrange 2 2 2" xfId="4241"/>
    <cellStyle name="AggOrange 2 2 2 2" xfId="4242"/>
    <cellStyle name="AggOrange 2 2 3" xfId="4243"/>
    <cellStyle name="AggOrange 2 3" xfId="4244"/>
    <cellStyle name="AggOrange 2 3 2" xfId="4245"/>
    <cellStyle name="AggOrange 2 3 2 2" xfId="4246"/>
    <cellStyle name="AggOrange 2 3 3" xfId="4247"/>
    <cellStyle name="AggOrange 2 3 3 2" xfId="4248"/>
    <cellStyle name="AggOrange 2 3 4" xfId="4249"/>
    <cellStyle name="AggOrange 2 3 4 2" xfId="4250"/>
    <cellStyle name="AggOrange 2 3 5" xfId="4251"/>
    <cellStyle name="AggOrange 3" xfId="4252"/>
    <cellStyle name="AggOrange 3 2" xfId="4253"/>
    <cellStyle name="AggOrange 3 2 2" xfId="4254"/>
    <cellStyle name="AggOrange 4" xfId="4255"/>
    <cellStyle name="AggOrange 4 2" xfId="4256"/>
    <cellStyle name="AggOrange 4 2 2" xfId="4257"/>
    <cellStyle name="AggOrange 4 3" xfId="4258"/>
    <cellStyle name="AggOrange 4 3 2" xfId="4259"/>
    <cellStyle name="AggOrange 4 4" xfId="4260"/>
    <cellStyle name="AggOrange 4 4 2" xfId="4261"/>
    <cellStyle name="AggOrange 4 5" xfId="4262"/>
    <cellStyle name="AggOrange_1A CRF Trend.v1" xfId="4263"/>
    <cellStyle name="AggOrange9" xfId="52"/>
    <cellStyle name="AggOrange9 2" xfId="4264"/>
    <cellStyle name="AggOrange9 2 2" xfId="4265"/>
    <cellStyle name="AggOrange9 2 2 2" xfId="4266"/>
    <cellStyle name="AggOrange9 2 2 2 2" xfId="4267"/>
    <cellStyle name="AggOrange9 2 2 3" xfId="4268"/>
    <cellStyle name="AggOrange9 2 3" xfId="4269"/>
    <cellStyle name="AggOrange9 2 3 2" xfId="4270"/>
    <cellStyle name="AggOrange9 2 3 2 2" xfId="4271"/>
    <cellStyle name="AggOrange9 2 3 3" xfId="4272"/>
    <cellStyle name="AggOrange9 2 3 3 2" xfId="4273"/>
    <cellStyle name="AggOrange9 2 3 4" xfId="4274"/>
    <cellStyle name="AggOrange9 2 3 4 2" xfId="4275"/>
    <cellStyle name="AggOrange9 2 3 5" xfId="4276"/>
    <cellStyle name="AggOrange9 3" xfId="4277"/>
    <cellStyle name="AggOrange9 3 2" xfId="4278"/>
    <cellStyle name="AggOrange9 3 2 2" xfId="4279"/>
    <cellStyle name="AggOrange9 4" xfId="4280"/>
    <cellStyle name="AggOrange9 4 2" xfId="4281"/>
    <cellStyle name="AggOrange9 4 2 2" xfId="4282"/>
    <cellStyle name="AggOrange9 4 3" xfId="4283"/>
    <cellStyle name="AggOrange9 4 3 2" xfId="4284"/>
    <cellStyle name="AggOrange9 4 4" xfId="4285"/>
    <cellStyle name="AggOrange9 4 4 2" xfId="4286"/>
    <cellStyle name="AggOrange9 4 5" xfId="4287"/>
    <cellStyle name="AggOrange9_1A CRF Trend.v1" xfId="4288"/>
    <cellStyle name="AggOrangeLB_2x" xfId="53"/>
    <cellStyle name="AggOrangeLBorder" xfId="54"/>
    <cellStyle name="AggOrangeLBorder 2" xfId="4289"/>
    <cellStyle name="AggOrangeLBorder 2 2" xfId="4290"/>
    <cellStyle name="AggOrangeLBorder 2 2 2" xfId="4291"/>
    <cellStyle name="AggOrangeLBorder 2 3" xfId="4292"/>
    <cellStyle name="AggOrangeLBorder 2 3 2" xfId="4293"/>
    <cellStyle name="AggOrangeLBorder 2 3 2 2" xfId="4294"/>
    <cellStyle name="AggOrangeLBorder 2 3 3" xfId="4295"/>
    <cellStyle name="AggOrangeLBorder 2 3 3 2" xfId="4296"/>
    <cellStyle name="AggOrangeLBorder 2 3 4" xfId="4297"/>
    <cellStyle name="AggOrangeLBorder 2 3 4 2" xfId="4298"/>
    <cellStyle name="AggOrangeLBorder 2 3 5" xfId="4299"/>
    <cellStyle name="AggOrangeLBorder 3" xfId="4300"/>
    <cellStyle name="AggOrangeLBorder 3 2" xfId="4301"/>
    <cellStyle name="AggOrangeLBorder 4" xfId="4302"/>
    <cellStyle name="AggOrangeLBorder 4 2" xfId="4303"/>
    <cellStyle name="AggOrangeLBorder 4 2 2" xfId="4304"/>
    <cellStyle name="AggOrangeLBorder 4 3" xfId="4305"/>
    <cellStyle name="AggOrangeLBorder 4 3 2" xfId="4306"/>
    <cellStyle name="AggOrangeLBorder 4 4" xfId="4307"/>
    <cellStyle name="AggOrangeLBorder 4 4 2" xfId="4308"/>
    <cellStyle name="AggOrangeLBorder 4 5" xfId="4309"/>
    <cellStyle name="AggOrangeLBorder_1A CRF Trend.v1" xfId="4310"/>
    <cellStyle name="AggOrangeRBorder" xfId="55"/>
    <cellStyle name="AggOrangeRBorder 2" xfId="4311"/>
    <cellStyle name="AggOrangeRBorder 2 2" xfId="4312"/>
    <cellStyle name="AggOrangeRBorder 2 2 2" xfId="4313"/>
    <cellStyle name="AggOrangeRBorder 2 2 2 2" xfId="4314"/>
    <cellStyle name="AggOrangeRBorder 2 3" xfId="4315"/>
    <cellStyle name="AggOrangeRBorder 2 3 2" xfId="4316"/>
    <cellStyle name="AggOrangeRBorder 2 3 2 2" xfId="4317"/>
    <cellStyle name="AggOrangeRBorder 2 3 3" xfId="4318"/>
    <cellStyle name="AggOrangeRBorder 2 3 3 2" xfId="4319"/>
    <cellStyle name="AggOrangeRBorder 2 3 4" xfId="4320"/>
    <cellStyle name="AggOrangeRBorder 2 3 4 2" xfId="4321"/>
    <cellStyle name="AggOrangeRBorder 2 3 5" xfId="4322"/>
    <cellStyle name="AggOrangeRBorder 3" xfId="4323"/>
    <cellStyle name="AggOrangeRBorder 3 2" xfId="4324"/>
    <cellStyle name="AggOrangeRBorder 3 2 2" xfId="4325"/>
    <cellStyle name="AggOrangeRBorder 4" xfId="4326"/>
    <cellStyle name="AggOrangeRBorder 4 2" xfId="4327"/>
    <cellStyle name="AggOrangeRBorder 4 2 2" xfId="4328"/>
    <cellStyle name="AggOrangeRBorder 4 3" xfId="4329"/>
    <cellStyle name="AggOrangeRBorder 4 3 2" xfId="4330"/>
    <cellStyle name="AggOrangeRBorder 4 4" xfId="4331"/>
    <cellStyle name="AggOrangeRBorder 4 4 2" xfId="4332"/>
    <cellStyle name="AggOrangeRBorder 4 5" xfId="4333"/>
    <cellStyle name="AggOrangeRBorder_1A CRF Trend.v1" xfId="4334"/>
    <cellStyle name="Akcent 1" xfId="4335"/>
    <cellStyle name="Akcent 2" xfId="4336"/>
    <cellStyle name="Akcent 3" xfId="4337"/>
    <cellStyle name="Akcent 4" xfId="4338"/>
    <cellStyle name="Akcent 5" xfId="4339"/>
    <cellStyle name="Akcent 6" xfId="4340"/>
    <cellStyle name="Akzent1" xfId="4341"/>
    <cellStyle name="Akzent1 2" xfId="4342"/>
    <cellStyle name="Akzent1 3" xfId="4343"/>
    <cellStyle name="Akzent1 4" xfId="4344"/>
    <cellStyle name="Akzent1 5" xfId="4345"/>
    <cellStyle name="Akzent1 6" xfId="4346"/>
    <cellStyle name="Akzent1 7" xfId="4347"/>
    <cellStyle name="Akzent2" xfId="4348"/>
    <cellStyle name="Akzent2 2" xfId="4349"/>
    <cellStyle name="Akzent2 3" xfId="4350"/>
    <cellStyle name="Akzent2 4" xfId="4351"/>
    <cellStyle name="Akzent2 5" xfId="4352"/>
    <cellStyle name="Akzent2 6" xfId="4353"/>
    <cellStyle name="Akzent2 7" xfId="4354"/>
    <cellStyle name="Akzent3" xfId="4355"/>
    <cellStyle name="Akzent3 2" xfId="4356"/>
    <cellStyle name="Akzent3 3" xfId="4357"/>
    <cellStyle name="Akzent3 4" xfId="4358"/>
    <cellStyle name="Akzent3 5" xfId="4359"/>
    <cellStyle name="Akzent3 6" xfId="4360"/>
    <cellStyle name="Akzent3 7" xfId="4361"/>
    <cellStyle name="Akzent4" xfId="4362"/>
    <cellStyle name="Akzent4 2" xfId="4363"/>
    <cellStyle name="Akzent4 3" xfId="4364"/>
    <cellStyle name="Akzent4 4" xfId="4365"/>
    <cellStyle name="Akzent4 5" xfId="4366"/>
    <cellStyle name="Akzent4 6" xfId="4367"/>
    <cellStyle name="Akzent4 7" xfId="4368"/>
    <cellStyle name="Akzent5" xfId="4369"/>
    <cellStyle name="Akzent5 2" xfId="4370"/>
    <cellStyle name="Akzent5 3" xfId="4371"/>
    <cellStyle name="Akzent5 4" xfId="4372"/>
    <cellStyle name="Akzent5 5" xfId="4373"/>
    <cellStyle name="Akzent5 6" xfId="4374"/>
    <cellStyle name="Akzent5 7" xfId="4375"/>
    <cellStyle name="Akzent6" xfId="4376"/>
    <cellStyle name="Akzent6 2" xfId="4377"/>
    <cellStyle name="Akzent6 3" xfId="4378"/>
    <cellStyle name="Akzent6 4" xfId="4379"/>
    <cellStyle name="Akzent6 5" xfId="4380"/>
    <cellStyle name="Akzent6 6" xfId="4381"/>
    <cellStyle name="Akzent6 7" xfId="4382"/>
    <cellStyle name="amengestelde" xfId="4383"/>
    <cellStyle name="Ausgabe" xfId="4384"/>
    <cellStyle name="Ausgabe 2" xfId="4385"/>
    <cellStyle name="Ausgabe 2 2" xfId="4386"/>
    <cellStyle name="Ausgabe 2 2 2" xfId="4387"/>
    <cellStyle name="Ausgabe 2 2 3" xfId="4388"/>
    <cellStyle name="Ausgabe 2 3" xfId="4389"/>
    <cellStyle name="Ausgabe 2 3 2" xfId="4390"/>
    <cellStyle name="Ausgabe 2 3 3" xfId="4391"/>
    <cellStyle name="Ausgabe 2 4" xfId="4392"/>
    <cellStyle name="Ausgabe 2 5" xfId="4393"/>
    <cellStyle name="Ausgabe 3" xfId="4394"/>
    <cellStyle name="Ausgabe 3 2" xfId="4395"/>
    <cellStyle name="Ausgabe 3 2 2" xfId="4396"/>
    <cellStyle name="Ausgabe 3 2 3" xfId="4397"/>
    <cellStyle name="Ausgabe 3 3" xfId="4398"/>
    <cellStyle name="Ausgabe 3 3 2" xfId="4399"/>
    <cellStyle name="Ausgabe 3 3 3" xfId="4400"/>
    <cellStyle name="Ausgabe 3 4" xfId="4401"/>
    <cellStyle name="Ausgabe 3 5" xfId="4402"/>
    <cellStyle name="Ausgabe 3 6" xfId="4403"/>
    <cellStyle name="Ausgabe 4" xfId="4404"/>
    <cellStyle name="Ausgabe 4 2" xfId="4405"/>
    <cellStyle name="Ausgabe 4 3" xfId="4406"/>
    <cellStyle name="Ausgabe 5" xfId="4407"/>
    <cellStyle name="Ausgabe 5 2" xfId="4408"/>
    <cellStyle name="Ausgabe 5 3" xfId="4409"/>
    <cellStyle name="Ausgabe 6" xfId="4410"/>
    <cellStyle name="Ausgabe 7" xfId="4411"/>
    <cellStyle name="Ausgabe 8" xfId="4412"/>
    <cellStyle name="Ausgabe 9" xfId="4413"/>
    <cellStyle name="Avertissement 10" xfId="4414"/>
    <cellStyle name="Avertissement 10 2" xfId="4415"/>
    <cellStyle name="Avertissement 11" xfId="4416"/>
    <cellStyle name="Avertissement 11 2" xfId="4417"/>
    <cellStyle name="Avertissement 12" xfId="4418"/>
    <cellStyle name="Avertissement 13" xfId="4419"/>
    <cellStyle name="Avertissement 13 2" xfId="4420"/>
    <cellStyle name="Avertissement 14" xfId="4421"/>
    <cellStyle name="Avertissement 15" xfId="4422"/>
    <cellStyle name="Avertissement 16" xfId="4423"/>
    <cellStyle name="Avertissement 2" xfId="56"/>
    <cellStyle name="Avertissement 2 2" xfId="4424"/>
    <cellStyle name="Avertissement 2 3" xfId="4425"/>
    <cellStyle name="Avertissement 2 4" xfId="4426"/>
    <cellStyle name="Avertissement 2 5" xfId="4427"/>
    <cellStyle name="Avertissement 2 6" xfId="4428"/>
    <cellStyle name="Avertissement 2 7" xfId="4429"/>
    <cellStyle name="Avertissement 3" xfId="4430"/>
    <cellStyle name="Avertissement 3 2" xfId="4431"/>
    <cellStyle name="Avertissement 3 3" xfId="4432"/>
    <cellStyle name="Avertissement 3 4" xfId="4433"/>
    <cellStyle name="Avertissement 3 5" xfId="4434"/>
    <cellStyle name="Avertissement 3 6" xfId="4435"/>
    <cellStyle name="Avertissement 3 7" xfId="4436"/>
    <cellStyle name="Avertissement 4" xfId="4437"/>
    <cellStyle name="Avertissement 4 2" xfId="4438"/>
    <cellStyle name="Avertissement 4 3" xfId="4439"/>
    <cellStyle name="Avertissement 4 4" xfId="4440"/>
    <cellStyle name="Avertissement 5" xfId="4441"/>
    <cellStyle name="Avertissement 5 2" xfId="4442"/>
    <cellStyle name="Avertissement 6" xfId="4443"/>
    <cellStyle name="Avertissement 6 2" xfId="4444"/>
    <cellStyle name="Avertissement 6 3" xfId="4445"/>
    <cellStyle name="Avertissement 7" xfId="4446"/>
    <cellStyle name="Avertissement 7 2" xfId="4447"/>
    <cellStyle name="Avertissement 8" xfId="4448"/>
    <cellStyle name="Avertissement 8 2" xfId="4449"/>
    <cellStyle name="Avertissement 9" xfId="4450"/>
    <cellStyle name="Avertissement 9 2" xfId="4451"/>
    <cellStyle name="Bad" xfId="4452"/>
    <cellStyle name="Bad 2" xfId="4453"/>
    <cellStyle name="Bad 3" xfId="4454"/>
    <cellStyle name="Bad 4" xfId="4455"/>
    <cellStyle name="Berechnung" xfId="4456"/>
    <cellStyle name="Berechnung 2" xfId="4457"/>
    <cellStyle name="Berechnung 2 2" xfId="4458"/>
    <cellStyle name="Berechnung 2 2 2" xfId="4459"/>
    <cellStyle name="Berechnung 2 2 3" xfId="4460"/>
    <cellStyle name="Berechnung 2 3" xfId="4461"/>
    <cellStyle name="Berechnung 2 3 2" xfId="4462"/>
    <cellStyle name="Berechnung 2 3 3" xfId="4463"/>
    <cellStyle name="Berechnung 2 4" xfId="4464"/>
    <cellStyle name="Berechnung 2 4 2" xfId="4465"/>
    <cellStyle name="Berechnung 2 4 3" xfId="4466"/>
    <cellStyle name="Berechnung 2 5" xfId="4467"/>
    <cellStyle name="Berechnung 2 6" xfId="4468"/>
    <cellStyle name="Berechnung 3" xfId="4469"/>
    <cellStyle name="Berechnung 3 2" xfId="4470"/>
    <cellStyle name="Berechnung 3 2 2" xfId="4471"/>
    <cellStyle name="Berechnung 3 2 3" xfId="4472"/>
    <cellStyle name="Berechnung 3 3" xfId="4473"/>
    <cellStyle name="Berechnung 3 3 2" xfId="4474"/>
    <cellStyle name="Berechnung 3 3 3" xfId="4475"/>
    <cellStyle name="Berechnung 3 4" xfId="4476"/>
    <cellStyle name="Berechnung 3 4 2" xfId="4477"/>
    <cellStyle name="Berechnung 3 4 3" xfId="4478"/>
    <cellStyle name="Berechnung 3 5" xfId="4479"/>
    <cellStyle name="Berechnung 3 6" xfId="4480"/>
    <cellStyle name="Berechnung 3 7" xfId="4481"/>
    <cellStyle name="Berechnung 4" xfId="4482"/>
    <cellStyle name="Berechnung 4 2" xfId="4483"/>
    <cellStyle name="Berechnung 4 3" xfId="4484"/>
    <cellStyle name="Berechnung 5" xfId="4485"/>
    <cellStyle name="Berechnung 5 2" xfId="4486"/>
    <cellStyle name="Berechnung 5 3" xfId="4487"/>
    <cellStyle name="Berechnung 6" xfId="4488"/>
    <cellStyle name="Berechnung 6 2" xfId="4489"/>
    <cellStyle name="Berechnung 6 3" xfId="4490"/>
    <cellStyle name="Berechnung 7" xfId="4491"/>
    <cellStyle name="Berechnung 8" xfId="4492"/>
    <cellStyle name="Berechnung 9" xfId="4493"/>
    <cellStyle name="Bevitel" xfId="4494"/>
    <cellStyle name="Bold GHG Numbers (0.00)" xfId="57"/>
    <cellStyle name="Cabeçalho 1" xfId="4495"/>
    <cellStyle name="Cabeçalho 2" xfId="4496"/>
    <cellStyle name="Cabeçalho 3" xfId="4497"/>
    <cellStyle name="Cabeçalho 4" xfId="4498"/>
    <cellStyle name="Calcul 10" xfId="4499"/>
    <cellStyle name="Calcul 10 2" xfId="4500"/>
    <cellStyle name="Calcul 11" xfId="4501"/>
    <cellStyle name="Calcul 11 2" xfId="4502"/>
    <cellStyle name="Calcul 11 2 2" xfId="4503"/>
    <cellStyle name="Calcul 11 2 3" xfId="4504"/>
    <cellStyle name="Calcul 11 3" xfId="4505"/>
    <cellStyle name="Calcul 11 4" xfId="4506"/>
    <cellStyle name="Calcul 11 5" xfId="4507"/>
    <cellStyle name="Calcul 12" xfId="4508"/>
    <cellStyle name="Calcul 12 2" xfId="4509"/>
    <cellStyle name="Calcul 12 3" xfId="4510"/>
    <cellStyle name="Calcul 12 4" xfId="4511"/>
    <cellStyle name="Calcul 13" xfId="4512"/>
    <cellStyle name="Calcul 13 2" xfId="4513"/>
    <cellStyle name="Calcul 13 3" xfId="4514"/>
    <cellStyle name="Calcul 14" xfId="4515"/>
    <cellStyle name="Calcul 14 2" xfId="4516"/>
    <cellStyle name="Calcul 14 3" xfId="4517"/>
    <cellStyle name="Calcul 15" xfId="4518"/>
    <cellStyle name="Calcul 15 2" xfId="4519"/>
    <cellStyle name="Calcul 15 3" xfId="4520"/>
    <cellStyle name="Calcul 16" xfId="4521"/>
    <cellStyle name="Calcul 16 2" xfId="4522"/>
    <cellStyle name="Calcul 2" xfId="58"/>
    <cellStyle name="Calcul 2 2" xfId="4523"/>
    <cellStyle name="Calcul 2 3" xfId="4524"/>
    <cellStyle name="Calcul 2 3 2" xfId="4525"/>
    <cellStyle name="Calcul 2 4" xfId="4526"/>
    <cellStyle name="Calcul 2 4 2" xfId="4527"/>
    <cellStyle name="Calcul 2 5" xfId="4528"/>
    <cellStyle name="Calcul 2 6" xfId="4529"/>
    <cellStyle name="Calcul 2 7" xfId="4530"/>
    <cellStyle name="Calcul 3" xfId="4531"/>
    <cellStyle name="Calcul 3 2" xfId="4532"/>
    <cellStyle name="Calcul 3 3" xfId="4533"/>
    <cellStyle name="Calcul 3 4" xfId="4534"/>
    <cellStyle name="Calcul 3 5" xfId="4535"/>
    <cellStyle name="Calcul 3 6" xfId="4536"/>
    <cellStyle name="Calcul 3 7" xfId="4537"/>
    <cellStyle name="Calcul 4" xfId="4538"/>
    <cellStyle name="Calcul 4 2" xfId="4539"/>
    <cellStyle name="Calcul 4 3" xfId="4540"/>
    <cellStyle name="Calcul 4 4" xfId="4541"/>
    <cellStyle name="Calcul 5" xfId="4542"/>
    <cellStyle name="Calcul 5 2" xfId="4543"/>
    <cellStyle name="Calcul 6" xfId="4544"/>
    <cellStyle name="Calcul 6 2" xfId="4545"/>
    <cellStyle name="Calcul 6 3" xfId="4546"/>
    <cellStyle name="Calcul 6 3 2" xfId="4547"/>
    <cellStyle name="Calcul 6 4" xfId="4548"/>
    <cellStyle name="Calcul 6 4 2" xfId="4549"/>
    <cellStyle name="Calcul 6 5" xfId="4550"/>
    <cellStyle name="Calcul 7" xfId="4551"/>
    <cellStyle name="Calcul 7 2" xfId="4552"/>
    <cellStyle name="Calcul 7 3" xfId="4553"/>
    <cellStyle name="Calcul 8" xfId="4554"/>
    <cellStyle name="Calcul 8 2" xfId="4555"/>
    <cellStyle name="Calcul 9" xfId="4556"/>
    <cellStyle name="Calcul 9 2" xfId="4557"/>
    <cellStyle name="Calculated" xfId="4558"/>
    <cellStyle name="Calculation" xfId="4559"/>
    <cellStyle name="Calculation 2" xfId="4560"/>
    <cellStyle name="Calculation 2 2" xfId="4561"/>
    <cellStyle name="Calculation 2 2 2" xfId="4562"/>
    <cellStyle name="Calculation 2 2 3" xfId="4563"/>
    <cellStyle name="Calculation 2 3" xfId="4564"/>
    <cellStyle name="Calculation 2 3 2" xfId="4565"/>
    <cellStyle name="Calculation 2 3 3" xfId="4566"/>
    <cellStyle name="Calculation 2 4" xfId="4567"/>
    <cellStyle name="Calculation 2 4 2" xfId="4568"/>
    <cellStyle name="Calculation 2 4 3" xfId="4569"/>
    <cellStyle name="Calculation 2 5" xfId="4570"/>
    <cellStyle name="Calculation 2 6" xfId="4571"/>
    <cellStyle name="Calculation 3" xfId="4572"/>
    <cellStyle name="Calculation 3 2" xfId="4573"/>
    <cellStyle name="Calculation 3 2 2" xfId="4574"/>
    <cellStyle name="Calculation 3 2 3" xfId="4575"/>
    <cellStyle name="Calculation 3 3" xfId="4576"/>
    <cellStyle name="Calculation 3 3 2" xfId="4577"/>
    <cellStyle name="Calculation 3 3 3" xfId="4578"/>
    <cellStyle name="Calculation 3 4" xfId="4579"/>
    <cellStyle name="Calculation 3 4 2" xfId="4580"/>
    <cellStyle name="Calculation 3 4 3" xfId="4581"/>
    <cellStyle name="Calculation 3 5" xfId="4582"/>
    <cellStyle name="Calculation 3 6" xfId="4583"/>
    <cellStyle name="Cálculo" xfId="4584"/>
    <cellStyle name="Cellule liée 10" xfId="4585"/>
    <cellStyle name="Cellule liée 10 2" xfId="4586"/>
    <cellStyle name="Cellule liée 11" xfId="4587"/>
    <cellStyle name="Cellule liée 11 2" xfId="4588"/>
    <cellStyle name="Cellule liée 11 2 2" xfId="4589"/>
    <cellStyle name="Cellule liée 11 2 3" xfId="4590"/>
    <cellStyle name="Cellule liée 11 3" xfId="4591"/>
    <cellStyle name="Cellule liée 11 4" xfId="4592"/>
    <cellStyle name="Cellule liée 11 5" xfId="4593"/>
    <cellStyle name="Cellule liée 12" xfId="4594"/>
    <cellStyle name="Cellule liée 12 2" xfId="4595"/>
    <cellStyle name="Cellule liée 12 3" xfId="4596"/>
    <cellStyle name="Cellule liée 12 4" xfId="4597"/>
    <cellStyle name="Cellule liée 13" xfId="4598"/>
    <cellStyle name="Cellule liée 14" xfId="4599"/>
    <cellStyle name="Cellule liée 15" xfId="4600"/>
    <cellStyle name="Cellule liée 16" xfId="4601"/>
    <cellStyle name="Cellule liée 16 2" xfId="4602"/>
    <cellStyle name="Cellule liée 2" xfId="59"/>
    <cellStyle name="Cellule liée 2 2" xfId="4603"/>
    <cellStyle name="Cellule liée 2 2 2" xfId="4604"/>
    <cellStyle name="Cellule liée 2 3" xfId="4605"/>
    <cellStyle name="Cellule liée 2 3 2" xfId="4606"/>
    <cellStyle name="Cellule liée 2 4" xfId="4607"/>
    <cellStyle name="Cellule liée 2 4 2" xfId="4608"/>
    <cellStyle name="Cellule liée 2 5" xfId="4609"/>
    <cellStyle name="Cellule liée 2 6" xfId="4610"/>
    <cellStyle name="Cellule liée 2 7" xfId="4611"/>
    <cellStyle name="Cellule liée 3" xfId="4612"/>
    <cellStyle name="Cellule liée 3 2" xfId="4613"/>
    <cellStyle name="Cellule liée 3 2 2" xfId="4614"/>
    <cellStyle name="Cellule liée 3 3" xfId="4615"/>
    <cellStyle name="Cellule liée 3 4" xfId="4616"/>
    <cellStyle name="Cellule liée 3 5" xfId="4617"/>
    <cellStyle name="Cellule liée 3 6" xfId="4618"/>
    <cellStyle name="Cellule liée 3 7" xfId="4619"/>
    <cellStyle name="Cellule liée 4" xfId="4620"/>
    <cellStyle name="Cellule liée 4 2" xfId="4621"/>
    <cellStyle name="Cellule liée 4 2 2" xfId="4622"/>
    <cellStyle name="Cellule liée 4 3" xfId="4623"/>
    <cellStyle name="Cellule liée 4 4" xfId="4624"/>
    <cellStyle name="Cellule liée 4 5" xfId="4625"/>
    <cellStyle name="Cellule liée 5" xfId="4626"/>
    <cellStyle name="Cellule liée 5 2" xfId="4627"/>
    <cellStyle name="Cellule liée 5 3" xfId="4628"/>
    <cellStyle name="Cellule liée 6" xfId="4629"/>
    <cellStyle name="Cellule liée 6 2" xfId="4630"/>
    <cellStyle name="Cellule liée 6 3" xfId="4631"/>
    <cellStyle name="Cellule liée 6 3 2" xfId="4632"/>
    <cellStyle name="Cellule liée 7" xfId="4633"/>
    <cellStyle name="Cellule liée 7 2" xfId="4634"/>
    <cellStyle name="Cellule liée 7 3" xfId="4635"/>
    <cellStyle name="Cellule liée 8" xfId="4636"/>
    <cellStyle name="Cellule liée 8 2" xfId="4637"/>
    <cellStyle name="Cellule liée 9" xfId="4638"/>
    <cellStyle name="Cellule liée 9 2" xfId="4639"/>
    <cellStyle name="Célula Ligada" xfId="4640"/>
    <cellStyle name="Check Cell" xfId="4641"/>
    <cellStyle name="Check Cell 2" xfId="4642"/>
    <cellStyle name="Check Cell 3" xfId="4643"/>
    <cellStyle name="Check Cell 4" xfId="4644"/>
    <cellStyle name="Cím" xfId="4645"/>
    <cellStyle name="Címsor 1" xfId="4646"/>
    <cellStyle name="Címsor 2" xfId="4647"/>
    <cellStyle name="Címsor 3" xfId="4648"/>
    <cellStyle name="Címsor 4" xfId="4649"/>
    <cellStyle name="Comma [0]" xfId="4650"/>
    <cellStyle name="Comma [0] 10" xfId="4651"/>
    <cellStyle name="Comma [0] 10 2" xfId="4652"/>
    <cellStyle name="Comma [0] 11" xfId="4653"/>
    <cellStyle name="Comma [0] 11 2" xfId="4654"/>
    <cellStyle name="Comma [0] 12" xfId="4655"/>
    <cellStyle name="Comma [0] 13" xfId="4656"/>
    <cellStyle name="Comma [0] 2" xfId="4657"/>
    <cellStyle name="Comma [0] 2 2" xfId="4658"/>
    <cellStyle name="Comma [0] 3" xfId="4659"/>
    <cellStyle name="Comma [0] 3 2" xfId="4660"/>
    <cellStyle name="Comma [0] 4" xfId="4661"/>
    <cellStyle name="Comma [0] 4 2" xfId="4662"/>
    <cellStyle name="Comma [0] 5" xfId="4663"/>
    <cellStyle name="Comma [0] 5 2" xfId="4664"/>
    <cellStyle name="Comma [0] 6" xfId="4665"/>
    <cellStyle name="Comma [0] 6 2" xfId="4666"/>
    <cellStyle name="Comma [0] 7" xfId="4667"/>
    <cellStyle name="Comma [0] 7 2" xfId="4668"/>
    <cellStyle name="Comma [0] 8" xfId="4669"/>
    <cellStyle name="Comma [0] 8 2" xfId="4670"/>
    <cellStyle name="Comma [0] 9" xfId="4671"/>
    <cellStyle name="Comma [0] 9 2" xfId="4672"/>
    <cellStyle name="Comma 2" xfId="4673"/>
    <cellStyle name="Comma 2 2" xfId="4674"/>
    <cellStyle name="Comma 2 2 2" xfId="4675"/>
    <cellStyle name="Comma 2 3" xfId="4676"/>
    <cellStyle name="Comma 3" xfId="4677"/>
    <cellStyle name="Comment" xfId="4678"/>
    <cellStyle name="Comment 2" xfId="4679"/>
    <cellStyle name="Commentaire 10" xfId="4680"/>
    <cellStyle name="Commentaire 10 2" xfId="4681"/>
    <cellStyle name="Commentaire 10 2 2" xfId="4682"/>
    <cellStyle name="Commentaire 10 3" xfId="4683"/>
    <cellStyle name="Commentaire 10 4" xfId="4684"/>
    <cellStyle name="Commentaire 10 5" xfId="4685"/>
    <cellStyle name="Commentaire 11" xfId="4686"/>
    <cellStyle name="Commentaire 12" xfId="4687"/>
    <cellStyle name="Commentaire 13" xfId="4688"/>
    <cellStyle name="Commentaire 14" xfId="4689"/>
    <cellStyle name="Commentaire 15" xfId="4690"/>
    <cellStyle name="Commentaire 16" xfId="4691"/>
    <cellStyle name="Commentaire 2" xfId="60"/>
    <cellStyle name="Commentaire 2 2" xfId="4692"/>
    <cellStyle name="Commentaire 2 2 2" xfId="4693"/>
    <cellStyle name="Commentaire 2 2 2 2" xfId="4694"/>
    <cellStyle name="Commentaire 2 2 2 2 2" xfId="4695"/>
    <cellStyle name="Commentaire 2 2 2 3" xfId="4696"/>
    <cellStyle name="Commentaire 2 2 2 3 2" xfId="4697"/>
    <cellStyle name="Commentaire 2 2 2 4" xfId="4698"/>
    <cellStyle name="Commentaire 2 2 3" xfId="4699"/>
    <cellStyle name="Commentaire 2 2 3 2" xfId="4700"/>
    <cellStyle name="Commentaire 2 2 4" xfId="4701"/>
    <cellStyle name="Commentaire 2 3" xfId="4702"/>
    <cellStyle name="Commentaire 2 3 2" xfId="4703"/>
    <cellStyle name="Commentaire 2 3 2 2" xfId="4704"/>
    <cellStyle name="Commentaire 2 3 3" xfId="4705"/>
    <cellStyle name="Commentaire 2 3 3 2" xfId="4706"/>
    <cellStyle name="Commentaire 2 3 4" xfId="4707"/>
    <cellStyle name="Commentaire 2 4" xfId="4708"/>
    <cellStyle name="Commentaire 2 4 2" xfId="4709"/>
    <cellStyle name="Commentaire 2 4 2 2" xfId="4710"/>
    <cellStyle name="Commentaire 2 4 3" xfId="4711"/>
    <cellStyle name="Commentaire 2 5" xfId="4712"/>
    <cellStyle name="Commentaire 2 5 2" xfId="4713"/>
    <cellStyle name="Commentaire 2 6" xfId="4714"/>
    <cellStyle name="Commentaire 2 7" xfId="4715"/>
    <cellStyle name="Commentaire 2 7 2" xfId="4716"/>
    <cellStyle name="Commentaire 2 8" xfId="4717"/>
    <cellStyle name="Commentaire 2 9" xfId="4718"/>
    <cellStyle name="Commentaire 2 9 2" xfId="4719"/>
    <cellStyle name="Commentaire 3" xfId="4720"/>
    <cellStyle name="Commentaire 3 2" xfId="4721"/>
    <cellStyle name="Commentaire 3 2 2" xfId="4722"/>
    <cellStyle name="Commentaire 3 2 2 2" xfId="4723"/>
    <cellStyle name="Commentaire 3 2 2 2 2" xfId="4724"/>
    <cellStyle name="Commentaire 3 2 2 3" xfId="4725"/>
    <cellStyle name="Commentaire 3 2 3" xfId="4726"/>
    <cellStyle name="Commentaire 3 2 3 2" xfId="4727"/>
    <cellStyle name="Commentaire 3 3" xfId="4728"/>
    <cellStyle name="Commentaire 3 3 2" xfId="4729"/>
    <cellStyle name="Commentaire 3 3 2 2" xfId="4730"/>
    <cellStyle name="Commentaire 3 3 3" xfId="4731"/>
    <cellStyle name="Commentaire 3 3 3 2" xfId="4732"/>
    <cellStyle name="Commentaire 3 3 4" xfId="4733"/>
    <cellStyle name="Commentaire 3 4" xfId="4734"/>
    <cellStyle name="Commentaire 3 4 2" xfId="4735"/>
    <cellStyle name="Commentaire 3 4 2 2" xfId="4736"/>
    <cellStyle name="Commentaire 3 4 3" xfId="4737"/>
    <cellStyle name="Commentaire 3 5" xfId="4738"/>
    <cellStyle name="Commentaire 3 5 2" xfId="4739"/>
    <cellStyle name="Commentaire 3 6" xfId="4740"/>
    <cellStyle name="Commentaire 3 7" xfId="4741"/>
    <cellStyle name="Commentaire 3 7 2" xfId="4742"/>
    <cellStyle name="Commentaire 3 8" xfId="4743"/>
    <cellStyle name="Commentaire 4" xfId="4744"/>
    <cellStyle name="Commentaire 4 2" xfId="4745"/>
    <cellStyle name="Commentaire 4 2 2" xfId="4746"/>
    <cellStyle name="Commentaire 4 2 2 2" xfId="4747"/>
    <cellStyle name="Commentaire 4 2 3" xfId="4748"/>
    <cellStyle name="Commentaire 4 3" xfId="4749"/>
    <cellStyle name="Commentaire 4 3 2" xfId="4750"/>
    <cellStyle name="Commentaire 4 3 2 2" xfId="4751"/>
    <cellStyle name="Commentaire 4 3 3" xfId="4752"/>
    <cellStyle name="Commentaire 4 4" xfId="4753"/>
    <cellStyle name="Commentaire 4 4 2" xfId="4754"/>
    <cellStyle name="Commentaire 4 5" xfId="4755"/>
    <cellStyle name="Commentaire 4 5 2" xfId="4756"/>
    <cellStyle name="Commentaire 4 6" xfId="4757"/>
    <cellStyle name="Commentaire 4 6 2" xfId="4758"/>
    <cellStyle name="Commentaire 4 7" xfId="4759"/>
    <cellStyle name="Commentaire 5" xfId="4760"/>
    <cellStyle name="Commentaire 5 2" xfId="4761"/>
    <cellStyle name="Commentaire 5 2 2" xfId="4762"/>
    <cellStyle name="Commentaire 5 2 2 2" xfId="4763"/>
    <cellStyle name="Commentaire 5 2 3" xfId="4764"/>
    <cellStyle name="Commentaire 5 3" xfId="4765"/>
    <cellStyle name="Commentaire 5 3 2" xfId="4766"/>
    <cellStyle name="Commentaire 5 3 2 2" xfId="4767"/>
    <cellStyle name="Commentaire 5 3 3" xfId="4768"/>
    <cellStyle name="Commentaire 5 4" xfId="4769"/>
    <cellStyle name="Commentaire 5 4 2" xfId="4770"/>
    <cellStyle name="Commentaire 5 5" xfId="4771"/>
    <cellStyle name="Commentaire 5 5 2" xfId="4772"/>
    <cellStyle name="Commentaire 5 6" xfId="4773"/>
    <cellStyle name="Commentaire 5 6 2" xfId="4774"/>
    <cellStyle name="Commentaire 5 7" xfId="4775"/>
    <cellStyle name="Commentaire 6" xfId="4776"/>
    <cellStyle name="Commentaire 6 2" xfId="4777"/>
    <cellStyle name="Commentaire 6 2 2" xfId="4778"/>
    <cellStyle name="Commentaire 6 3" xfId="4779"/>
    <cellStyle name="Commentaire 6 3 2" xfId="4780"/>
    <cellStyle name="Commentaire 6 4" xfId="4781"/>
    <cellStyle name="Commentaire 6 4 2" xfId="4782"/>
    <cellStyle name="Commentaire 6 4 2 2" xfId="4783"/>
    <cellStyle name="Commentaire 6 4 3" xfId="4784"/>
    <cellStyle name="Commentaire 6 4 4" xfId="4785"/>
    <cellStyle name="Commentaire 6 4 5" xfId="4786"/>
    <cellStyle name="Commentaire 6 5" xfId="4787"/>
    <cellStyle name="Commentaire 6 5 2" xfId="4788"/>
    <cellStyle name="Commentaire 6 6" xfId="4789"/>
    <cellStyle name="Commentaire 6 6 2" xfId="4790"/>
    <cellStyle name="Commentaire 6 7" xfId="4791"/>
    <cellStyle name="Commentaire 6 8" xfId="4792"/>
    <cellStyle name="Commentaire 7" xfId="4793"/>
    <cellStyle name="Commentaire 7 2" xfId="4794"/>
    <cellStyle name="Commentaire 7 2 10" xfId="4795"/>
    <cellStyle name="Commentaire 7 2 11" xfId="4796"/>
    <cellStyle name="Commentaire 7 2 12" xfId="4797"/>
    <cellStyle name="Commentaire 7 2 2" xfId="4798"/>
    <cellStyle name="Commentaire 7 2 2 10" xfId="4799"/>
    <cellStyle name="Commentaire 7 2 2 2" xfId="4800"/>
    <cellStyle name="Commentaire 7 2 2 2 2" xfId="4801"/>
    <cellStyle name="Commentaire 7 2 2 2 2 2" xfId="4802"/>
    <cellStyle name="Commentaire 7 2 2 2 3" xfId="4803"/>
    <cellStyle name="Commentaire 7 2 2 2 4" xfId="4804"/>
    <cellStyle name="Commentaire 7 2 2 2 5" xfId="4805"/>
    <cellStyle name="Commentaire 7 2 2 2 6" xfId="4806"/>
    <cellStyle name="Commentaire 7 2 2 2 7" xfId="4807"/>
    <cellStyle name="Commentaire 7 2 2 2 8" xfId="4808"/>
    <cellStyle name="Commentaire 7 2 2 2 9" xfId="4809"/>
    <cellStyle name="Commentaire 7 2 2 3" xfId="4810"/>
    <cellStyle name="Commentaire 7 2 2 3 2" xfId="4811"/>
    <cellStyle name="Commentaire 7 2 2 4" xfId="4812"/>
    <cellStyle name="Commentaire 7 2 2 4 2" xfId="4813"/>
    <cellStyle name="Commentaire 7 2 2 5" xfId="4814"/>
    <cellStyle name="Commentaire 7 2 2 5 2" xfId="4815"/>
    <cellStyle name="Commentaire 7 2 2 6" xfId="4816"/>
    <cellStyle name="Commentaire 7 2 2 7" xfId="4817"/>
    <cellStyle name="Commentaire 7 2 2 8" xfId="4818"/>
    <cellStyle name="Commentaire 7 2 2 9" xfId="4819"/>
    <cellStyle name="Commentaire 7 2 3" xfId="4820"/>
    <cellStyle name="Commentaire 7 2 3 2" xfId="4821"/>
    <cellStyle name="Commentaire 7 2 3 2 2" xfId="4822"/>
    <cellStyle name="Commentaire 7 2 3 3" xfId="4823"/>
    <cellStyle name="Commentaire 7 2 3 3 2" xfId="4824"/>
    <cellStyle name="Commentaire 7 2 3 4" xfId="4825"/>
    <cellStyle name="Commentaire 7 2 3 4 2" xfId="4826"/>
    <cellStyle name="Commentaire 7 2 3 5" xfId="4827"/>
    <cellStyle name="Commentaire 7 2 3 6" xfId="4828"/>
    <cellStyle name="Commentaire 7 2 3 7" xfId="4829"/>
    <cellStyle name="Commentaire 7 2 3 8" xfId="4830"/>
    <cellStyle name="Commentaire 7 2 3 9" xfId="4831"/>
    <cellStyle name="Commentaire 7 2 4" xfId="4832"/>
    <cellStyle name="Commentaire 7 2 4 2" xfId="4833"/>
    <cellStyle name="Commentaire 7 2 4 3" xfId="4834"/>
    <cellStyle name="Commentaire 7 2 5" xfId="4835"/>
    <cellStyle name="Commentaire 7 2 5 2" xfId="4836"/>
    <cellStyle name="Commentaire 7 2 6" xfId="4837"/>
    <cellStyle name="Commentaire 7 2 7" xfId="4838"/>
    <cellStyle name="Commentaire 7 2 8" xfId="4839"/>
    <cellStyle name="Commentaire 7 2 9" xfId="4840"/>
    <cellStyle name="Commentaire 7 3" xfId="4841"/>
    <cellStyle name="Commentaire 7 3 10" xfId="4842"/>
    <cellStyle name="Commentaire 7 3 11" xfId="4843"/>
    <cellStyle name="Commentaire 7 3 2" xfId="4844"/>
    <cellStyle name="Commentaire 7 3 2 2" xfId="4845"/>
    <cellStyle name="Commentaire 7 3 2 2 2" xfId="4846"/>
    <cellStyle name="Commentaire 7 3 2 3" xfId="4847"/>
    <cellStyle name="Commentaire 7 3 2 4" xfId="4848"/>
    <cellStyle name="Commentaire 7 3 2 5" xfId="4849"/>
    <cellStyle name="Commentaire 7 3 2 6" xfId="4850"/>
    <cellStyle name="Commentaire 7 3 2 7" xfId="4851"/>
    <cellStyle name="Commentaire 7 3 2 8" xfId="4852"/>
    <cellStyle name="Commentaire 7 3 2 9" xfId="4853"/>
    <cellStyle name="Commentaire 7 3 3" xfId="4854"/>
    <cellStyle name="Commentaire 7 3 3 2" xfId="4855"/>
    <cellStyle name="Commentaire 7 3 4" xfId="4856"/>
    <cellStyle name="Commentaire 7 3 4 2" xfId="4857"/>
    <cellStyle name="Commentaire 7 3 5" xfId="4858"/>
    <cellStyle name="Commentaire 7 3 5 2" xfId="4859"/>
    <cellStyle name="Commentaire 7 3 6" xfId="4860"/>
    <cellStyle name="Commentaire 7 3 7" xfId="4861"/>
    <cellStyle name="Commentaire 7 3 8" xfId="4862"/>
    <cellStyle name="Commentaire 7 3 9" xfId="4863"/>
    <cellStyle name="Commentaire 7 4" xfId="4864"/>
    <cellStyle name="Commentaire 7 4 2" xfId="4865"/>
    <cellStyle name="Commentaire 7 4 2 2" xfId="4866"/>
    <cellStyle name="Commentaire 7 4 3" xfId="4867"/>
    <cellStyle name="Commentaire 7 4 3 2" xfId="4868"/>
    <cellStyle name="Commentaire 7 4 4" xfId="4869"/>
    <cellStyle name="Commentaire 7 4 4 2" xfId="4870"/>
    <cellStyle name="Commentaire 7 4 5" xfId="4871"/>
    <cellStyle name="Commentaire 7 4 6" xfId="4872"/>
    <cellStyle name="Commentaire 7 4 7" xfId="4873"/>
    <cellStyle name="Commentaire 7 4 8" xfId="4874"/>
    <cellStyle name="Commentaire 7 4 9" xfId="4875"/>
    <cellStyle name="Commentaire 7 5" xfId="4876"/>
    <cellStyle name="Commentaire 7 5 2" xfId="4877"/>
    <cellStyle name="Commentaire 7 5 2 2" xfId="4878"/>
    <cellStyle name="Commentaire 7 5 3" xfId="4879"/>
    <cellStyle name="Commentaire 7 5 4" xfId="4880"/>
    <cellStyle name="Commentaire 7 5 5" xfId="4881"/>
    <cellStyle name="Commentaire 7 5 6" xfId="4882"/>
    <cellStyle name="Commentaire 7 5 7" xfId="4883"/>
    <cellStyle name="Commentaire 7 5 8" xfId="4884"/>
    <cellStyle name="Commentaire 7 6" xfId="4885"/>
    <cellStyle name="Commentaire 7 7" xfId="4886"/>
    <cellStyle name="Commentaire 7 7 2" xfId="4887"/>
    <cellStyle name="Commentaire 7 8" xfId="4888"/>
    <cellStyle name="Commentaire 7 9" xfId="4889"/>
    <cellStyle name="Commentaire 8" xfId="4890"/>
    <cellStyle name="Commentaire 8 2" xfId="4891"/>
    <cellStyle name="Commentaire 8 2 2" xfId="4892"/>
    <cellStyle name="Commentaire 8 3" xfId="4893"/>
    <cellStyle name="Commentaire 8 3 2" xfId="4894"/>
    <cellStyle name="Commentaire 8 3 2 2" xfId="4895"/>
    <cellStyle name="Commentaire 8 3 3" xfId="4896"/>
    <cellStyle name="Commentaire 8 4" xfId="4897"/>
    <cellStyle name="Commentaire 8 5" xfId="4898"/>
    <cellStyle name="Commentaire 8 6" xfId="4899"/>
    <cellStyle name="Commentaire 9" xfId="4900"/>
    <cellStyle name="Commentaire 9 2" xfId="4901"/>
    <cellStyle name="Commentaire 9 2 2" xfId="4902"/>
    <cellStyle name="Commentaire 9 3" xfId="4903"/>
    <cellStyle name="Commentaire 9 3 2" xfId="4904"/>
    <cellStyle name="Constants" xfId="61"/>
    <cellStyle name="ContentsHyperlink" xfId="4905"/>
    <cellStyle name="Cor1" xfId="4906"/>
    <cellStyle name="Cor2" xfId="4907"/>
    <cellStyle name="Cor3" xfId="4908"/>
    <cellStyle name="Cor4" xfId="4909"/>
    <cellStyle name="Cor5" xfId="4910"/>
    <cellStyle name="Cor6" xfId="4911"/>
    <cellStyle name="Correcto" xfId="4912"/>
    <cellStyle name="Cover" xfId="4913"/>
    <cellStyle name="Cover 2" xfId="4914"/>
    <cellStyle name="Cover 2 2" xfId="4915"/>
    <cellStyle name="Cover 3" xfId="4916"/>
    <cellStyle name="Currency [0]" xfId="4917"/>
    <cellStyle name="Currency [0] 10" xfId="4918"/>
    <cellStyle name="Currency [0] 10 2" xfId="4919"/>
    <cellStyle name="Currency [0] 11" xfId="4920"/>
    <cellStyle name="Currency [0] 11 2" xfId="4921"/>
    <cellStyle name="Currency [0] 12" xfId="4922"/>
    <cellStyle name="Currency [0] 13" xfId="4923"/>
    <cellStyle name="Currency [0] 2" xfId="4924"/>
    <cellStyle name="Currency [0] 2 2" xfId="4925"/>
    <cellStyle name="Currency [0] 3" xfId="4926"/>
    <cellStyle name="Currency [0] 3 2" xfId="4927"/>
    <cellStyle name="Currency [0] 4" xfId="4928"/>
    <cellStyle name="Currency [0] 4 2" xfId="4929"/>
    <cellStyle name="Currency [0] 5" xfId="4930"/>
    <cellStyle name="Currency [0] 5 2" xfId="4931"/>
    <cellStyle name="Currency [0] 6" xfId="4932"/>
    <cellStyle name="Currency [0] 6 2" xfId="4933"/>
    <cellStyle name="Currency [0] 7" xfId="4934"/>
    <cellStyle name="Currency [0] 7 2" xfId="4935"/>
    <cellStyle name="Currency [0] 8" xfId="4936"/>
    <cellStyle name="Currency [0] 8 2" xfId="4937"/>
    <cellStyle name="Currency [0] 9" xfId="4938"/>
    <cellStyle name="Currency [0] 9 2" xfId="4939"/>
    <cellStyle name="CustomCellsOrange" xfId="62"/>
    <cellStyle name="CustomCellsOrange 2" xfId="4940"/>
    <cellStyle name="CustomCellsOrange 2 2" xfId="4941"/>
    <cellStyle name="CustomCellsOrange 2 2 2" xfId="4942"/>
    <cellStyle name="CustomCellsOrange 2 2 2 2" xfId="4943"/>
    <cellStyle name="CustomCellsOrange 2 2 2 2 2" xfId="4944"/>
    <cellStyle name="CustomCellsOrange 2 2 3" xfId="4945"/>
    <cellStyle name="CustomCellsOrange 2 2 3 2" xfId="4946"/>
    <cellStyle name="CustomCellsOrange 2 2 4" xfId="4947"/>
    <cellStyle name="CustomCellsOrange 2 2 4 2" xfId="4948"/>
    <cellStyle name="CustomCellsOrange 2 2 5" xfId="4949"/>
    <cellStyle name="CustomCellsOrange 2 2 5 2" xfId="4950"/>
    <cellStyle name="CustomCellsOrange 2 2 6" xfId="4951"/>
    <cellStyle name="CustomCellsOrange 3" xfId="4952"/>
    <cellStyle name="CustomCellsOrange 3 2" xfId="4953"/>
    <cellStyle name="CustomCellsOrange 3 2 2" xfId="4954"/>
    <cellStyle name="CustomCellsOrange 3 3" xfId="4955"/>
    <cellStyle name="CustomCellsOrange 3 3 2" xfId="4956"/>
    <cellStyle name="CustomCellsOrange 3 4" xfId="4957"/>
    <cellStyle name="CustomCellsOrange 3 4 2" xfId="4958"/>
    <cellStyle name="CustomCellsOrange 3 5" xfId="4959"/>
    <cellStyle name="CustomizationCells" xfId="63"/>
    <cellStyle name="CustomizationCells 2" xfId="4960"/>
    <cellStyle name="CustomizationCells 2 2" xfId="4961"/>
    <cellStyle name="CustomizationCells 2 2 2" xfId="4962"/>
    <cellStyle name="CustomizationCells 2 2 2 2" xfId="4963"/>
    <cellStyle name="CustomizationCells 2 2 2 2 2" xfId="4964"/>
    <cellStyle name="CustomizationCells 2 2 3" xfId="4965"/>
    <cellStyle name="CustomizationCells 2 2 3 2" xfId="4966"/>
    <cellStyle name="CustomizationCells 2 2 4" xfId="4967"/>
    <cellStyle name="CustomizationCells 2 2 4 2" xfId="4968"/>
    <cellStyle name="CustomizationCells 2 2 5" xfId="4969"/>
    <cellStyle name="CustomizationCells 2 2 5 2" xfId="4970"/>
    <cellStyle name="CustomizationCells 2 2 6" xfId="4971"/>
    <cellStyle name="CustomizationCells 3" xfId="4972"/>
    <cellStyle name="CustomizationCells 3 2" xfId="4973"/>
    <cellStyle name="CustomizationCells 3 2 2" xfId="4974"/>
    <cellStyle name="CustomizationCells 3 3" xfId="4975"/>
    <cellStyle name="CustomizationCells 3 3 2" xfId="4976"/>
    <cellStyle name="CustomizationCells 3 4" xfId="4977"/>
    <cellStyle name="CustomizationCells 3 4 2" xfId="4978"/>
    <cellStyle name="CustomizationCells 3 5" xfId="4979"/>
    <cellStyle name="CustomizationGreenCells" xfId="64"/>
    <cellStyle name="CustomizationGreenCells 2" xfId="4980"/>
    <cellStyle name="CustomizationGreenCells 2 2" xfId="4981"/>
    <cellStyle name="CustomizationGreenCells 3" xfId="4982"/>
    <cellStyle name="CustomizationGreenCells 3 2" xfId="4983"/>
    <cellStyle name="CustomizationGreenCells 3 2 2" xfId="4984"/>
    <cellStyle name="CustomizationGreenCells 3 3" xfId="4985"/>
    <cellStyle name="CustomizationGreenCells 3 3 2" xfId="4986"/>
    <cellStyle name="CustomizationGreenCells 3 4" xfId="4987"/>
    <cellStyle name="CustomizationGreenCells 3 4 2" xfId="4988"/>
    <cellStyle name="CustomizationGreenCells 3 5" xfId="4989"/>
    <cellStyle name="Dane wejściowe" xfId="4990"/>
    <cellStyle name="Dane wyjściowe" xfId="4991"/>
    <cellStyle name="Date" xfId="65"/>
    <cellStyle name="Date 10" xfId="4992"/>
    <cellStyle name="Date 10 2" xfId="4993"/>
    <cellStyle name="Date 10 2 2" xfId="4994"/>
    <cellStyle name="Date 10 3" xfId="4995"/>
    <cellStyle name="Date 10 3 2" xfId="4996"/>
    <cellStyle name="Date 11" xfId="4997"/>
    <cellStyle name="Date 11 2" xfId="4998"/>
    <cellStyle name="Date 11 2 2" xfId="4999"/>
    <cellStyle name="Date 11 3" xfId="5000"/>
    <cellStyle name="Date 12" xfId="5001"/>
    <cellStyle name="Date 12 2" xfId="5002"/>
    <cellStyle name="Date 12 2 2" xfId="5003"/>
    <cellStyle name="Date 12 3" xfId="5004"/>
    <cellStyle name="Date 13" xfId="5005"/>
    <cellStyle name="Date 13 2" xfId="5006"/>
    <cellStyle name="Date 13 2 2" xfId="5007"/>
    <cellStyle name="Date 13 3" xfId="5008"/>
    <cellStyle name="Date 14" xfId="5009"/>
    <cellStyle name="Date 14 2" xfId="5010"/>
    <cellStyle name="Date 14 2 2" xfId="5011"/>
    <cellStyle name="Date 14 3" xfId="5012"/>
    <cellStyle name="Date 15" xfId="5013"/>
    <cellStyle name="Date 15 2" xfId="5014"/>
    <cellStyle name="Date 15 2 2" xfId="5015"/>
    <cellStyle name="Date 15 3" xfId="5016"/>
    <cellStyle name="Date 16" xfId="5017"/>
    <cellStyle name="Date 16 2" xfId="5018"/>
    <cellStyle name="Date 16 2 2" xfId="5019"/>
    <cellStyle name="Date 16 3" xfId="5020"/>
    <cellStyle name="Date 17" xfId="5021"/>
    <cellStyle name="Date 17 2" xfId="5022"/>
    <cellStyle name="Date 17 2 2" xfId="5023"/>
    <cellStyle name="Date 17 3" xfId="5024"/>
    <cellStyle name="Date 18" xfId="5025"/>
    <cellStyle name="Date 18 2" xfId="5026"/>
    <cellStyle name="Date 18 2 2" xfId="5027"/>
    <cellStyle name="Date 18 3" xfId="5028"/>
    <cellStyle name="Date 19" xfId="5029"/>
    <cellStyle name="Date 19 2" xfId="5030"/>
    <cellStyle name="Date 19 2 2" xfId="5031"/>
    <cellStyle name="Date 19 3" xfId="5032"/>
    <cellStyle name="Date 2" xfId="5033"/>
    <cellStyle name="Date 2 10" xfId="5034"/>
    <cellStyle name="Date 2 11" xfId="5035"/>
    <cellStyle name="Date 2 2" xfId="5036"/>
    <cellStyle name="Date 2 2 2" xfId="5037"/>
    <cellStyle name="Date 2 3" xfId="5038"/>
    <cellStyle name="Date 2 3 2" xfId="5039"/>
    <cellStyle name="Date 2 3 2 2" xfId="5040"/>
    <cellStyle name="Date 2 3 2 3" xfId="5041"/>
    <cellStyle name="Date 2 3 3" xfId="5042"/>
    <cellStyle name="Date 2 3 4" xfId="5043"/>
    <cellStyle name="Date 2 4" xfId="5044"/>
    <cellStyle name="Date 2 4 2" xfId="5045"/>
    <cellStyle name="Date 2 4 3" xfId="5046"/>
    <cellStyle name="Date 2 4 4" xfId="5047"/>
    <cellStyle name="Date 2 5" xfId="5048"/>
    <cellStyle name="Date 2 6" xfId="5049"/>
    <cellStyle name="Date 2 7" xfId="5050"/>
    <cellStyle name="Date 2 8" xfId="5051"/>
    <cellStyle name="Date 2 9" xfId="5052"/>
    <cellStyle name="Date 20" xfId="5053"/>
    <cellStyle name="Date 20 2" xfId="5054"/>
    <cellStyle name="Date 20 3" xfId="5055"/>
    <cellStyle name="Date 21" xfId="5056"/>
    <cellStyle name="Date 21 2" xfId="5057"/>
    <cellStyle name="Date 21 3" xfId="5058"/>
    <cellStyle name="Date 22" xfId="5059"/>
    <cellStyle name="Date 22 2" xfId="5060"/>
    <cellStyle name="Date 22 2 2" xfId="5061"/>
    <cellStyle name="Date 22 3" xfId="5062"/>
    <cellStyle name="Date 23" xfId="5063"/>
    <cellStyle name="Date 23 2" xfId="5064"/>
    <cellStyle name="Date 24" xfId="5065"/>
    <cellStyle name="Date 24 2" xfId="5066"/>
    <cellStyle name="Date 25" xfId="5067"/>
    <cellStyle name="Date 25 2" xfId="5068"/>
    <cellStyle name="Date 25 2 2" xfId="5069"/>
    <cellStyle name="Date 25 3" xfId="5070"/>
    <cellStyle name="Date 26" xfId="5071"/>
    <cellStyle name="Date 26 2" xfId="5072"/>
    <cellStyle name="Date 26 2 2" xfId="5073"/>
    <cellStyle name="Date 26 3" xfId="5074"/>
    <cellStyle name="Date 27" xfId="5075"/>
    <cellStyle name="Date 27 2" xfId="5076"/>
    <cellStyle name="Date 27 2 2" xfId="5077"/>
    <cellStyle name="Date 27 3" xfId="5078"/>
    <cellStyle name="Date 28" xfId="5079"/>
    <cellStyle name="Date 28 2" xfId="5080"/>
    <cellStyle name="Date 28 2 2" xfId="5081"/>
    <cellStyle name="Date 28 3" xfId="5082"/>
    <cellStyle name="Date 29" xfId="5083"/>
    <cellStyle name="Date 29 2" xfId="5084"/>
    <cellStyle name="Date 29 2 2" xfId="5085"/>
    <cellStyle name="Date 29 3" xfId="5086"/>
    <cellStyle name="Date 3" xfId="5087"/>
    <cellStyle name="Date 3 2" xfId="5088"/>
    <cellStyle name="Date 3 3" xfId="5089"/>
    <cellStyle name="Date 3 3 2" xfId="5090"/>
    <cellStyle name="Date 3 4" xfId="5091"/>
    <cellStyle name="Date 30" xfId="5092"/>
    <cellStyle name="Date 30 2" xfId="5093"/>
    <cellStyle name="Date 30 2 2" xfId="5094"/>
    <cellStyle name="Date 30 3" xfId="5095"/>
    <cellStyle name="Date 31" xfId="5096"/>
    <cellStyle name="Date 31 2" xfId="5097"/>
    <cellStyle name="Date 31 2 2" xfId="5098"/>
    <cellStyle name="Date 31 3" xfId="5099"/>
    <cellStyle name="Date 32" xfId="5100"/>
    <cellStyle name="Date 32 2" xfId="5101"/>
    <cellStyle name="Date 32 2 2" xfId="5102"/>
    <cellStyle name="Date 32 3" xfId="5103"/>
    <cellStyle name="Date 33" xfId="5104"/>
    <cellStyle name="Date 33 2" xfId="5105"/>
    <cellStyle name="Date 33 2 2" xfId="5106"/>
    <cellStyle name="Date 33 3" xfId="5107"/>
    <cellStyle name="Date 34" xfId="5108"/>
    <cellStyle name="Date 34 2" xfId="5109"/>
    <cellStyle name="Date 34 2 2" xfId="5110"/>
    <cellStyle name="Date 34 3" xfId="5111"/>
    <cellStyle name="Date 35" xfId="5112"/>
    <cellStyle name="Date 35 2" xfId="5113"/>
    <cellStyle name="Date 35 2 2" xfId="5114"/>
    <cellStyle name="Date 35 3" xfId="5115"/>
    <cellStyle name="Date 36" xfId="5116"/>
    <cellStyle name="Date 36 2" xfId="5117"/>
    <cellStyle name="Date 36 2 2" xfId="5118"/>
    <cellStyle name="Date 36 3" xfId="5119"/>
    <cellStyle name="Date 37" xfId="5120"/>
    <cellStyle name="Date 37 2" xfId="5121"/>
    <cellStyle name="Date 37 2 2" xfId="5122"/>
    <cellStyle name="Date 37 3" xfId="5123"/>
    <cellStyle name="Date 38" xfId="5124"/>
    <cellStyle name="Date 38 2" xfId="5125"/>
    <cellStyle name="Date 38 2 2" xfId="5126"/>
    <cellStyle name="Date 38 3" xfId="5127"/>
    <cellStyle name="Date 39" xfId="5128"/>
    <cellStyle name="Date 39 2" xfId="5129"/>
    <cellStyle name="Date 39 2 2" xfId="5130"/>
    <cellStyle name="Date 39 3" xfId="5131"/>
    <cellStyle name="Date 4" xfId="5132"/>
    <cellStyle name="Date 4 2" xfId="5133"/>
    <cellStyle name="Date 4 2 2" xfId="5134"/>
    <cellStyle name="Date 4 3" xfId="5135"/>
    <cellStyle name="Date 4 3 2" xfId="5136"/>
    <cellStyle name="Date 40" xfId="5137"/>
    <cellStyle name="Date 40 2" xfId="5138"/>
    <cellStyle name="Date 40 2 2" xfId="5139"/>
    <cellStyle name="Date 40 3" xfId="5140"/>
    <cellStyle name="Date 41" xfId="5141"/>
    <cellStyle name="Date 41 2" xfId="5142"/>
    <cellStyle name="Date 41 3" xfId="5143"/>
    <cellStyle name="Date 42" xfId="5144"/>
    <cellStyle name="Date 42 2" xfId="5145"/>
    <cellStyle name="Date 43" xfId="5146"/>
    <cellStyle name="Date 43 2" xfId="5147"/>
    <cellStyle name="Date 44" xfId="5148"/>
    <cellStyle name="Date 44 2" xfId="5149"/>
    <cellStyle name="Date 45" xfId="5150"/>
    <cellStyle name="Date 45 2" xfId="5151"/>
    <cellStyle name="Date 46" xfId="5152"/>
    <cellStyle name="Date 46 2" xfId="5153"/>
    <cellStyle name="Date 47" xfId="5154"/>
    <cellStyle name="Date 47 2" xfId="5155"/>
    <cellStyle name="Date 48" xfId="5156"/>
    <cellStyle name="Date 48 2" xfId="5157"/>
    <cellStyle name="Date 49" xfId="5158"/>
    <cellStyle name="Date 49 2" xfId="5159"/>
    <cellStyle name="Date 5" xfId="5160"/>
    <cellStyle name="Date 5 2" xfId="5161"/>
    <cellStyle name="Date 5 2 2" xfId="5162"/>
    <cellStyle name="Date 5 3" xfId="5163"/>
    <cellStyle name="Date 5 3 2" xfId="5164"/>
    <cellStyle name="Date 50" xfId="5165"/>
    <cellStyle name="Date 50 2" xfId="5166"/>
    <cellStyle name="Date 51" xfId="5167"/>
    <cellStyle name="Date 51 2" xfId="5168"/>
    <cellStyle name="Date 52" xfId="5169"/>
    <cellStyle name="Date 52 2" xfId="5170"/>
    <cellStyle name="Date 53" xfId="5171"/>
    <cellStyle name="Date 53 2" xfId="5172"/>
    <cellStyle name="Date 54" xfId="5173"/>
    <cellStyle name="Date 54 2" xfId="5174"/>
    <cellStyle name="Date 55" xfId="5175"/>
    <cellStyle name="Date 55 2" xfId="5176"/>
    <cellStyle name="Date 56" xfId="5177"/>
    <cellStyle name="Date 56 2" xfId="5178"/>
    <cellStyle name="Date 57" xfId="5179"/>
    <cellStyle name="Date 57 2" xfId="5180"/>
    <cellStyle name="Date 58" xfId="5181"/>
    <cellStyle name="Date 58 2" xfId="5182"/>
    <cellStyle name="Date 59" xfId="5183"/>
    <cellStyle name="Date 59 2" xfId="5184"/>
    <cellStyle name="Date 6" xfId="5185"/>
    <cellStyle name="Date 6 2" xfId="5186"/>
    <cellStyle name="Date 6 2 2" xfId="5187"/>
    <cellStyle name="Date 6 3" xfId="5188"/>
    <cellStyle name="Date 6 3 2" xfId="5189"/>
    <cellStyle name="Date 60" xfId="5190"/>
    <cellStyle name="Date 60 2" xfId="5191"/>
    <cellStyle name="Date 61" xfId="5192"/>
    <cellStyle name="Date 61 2" xfId="5193"/>
    <cellStyle name="Date 62" xfId="5194"/>
    <cellStyle name="Date 62 2" xfId="5195"/>
    <cellStyle name="Date 63" xfId="5196"/>
    <cellStyle name="Date 63 2" xfId="5197"/>
    <cellStyle name="Date 64" xfId="5198"/>
    <cellStyle name="Date 64 2" xfId="5199"/>
    <cellStyle name="Date 65" xfId="5200"/>
    <cellStyle name="Date 65 2" xfId="5201"/>
    <cellStyle name="Date 7" xfId="5202"/>
    <cellStyle name="Date 7 2" xfId="5203"/>
    <cellStyle name="Date 7 2 2" xfId="5204"/>
    <cellStyle name="Date 7 3" xfId="5205"/>
    <cellStyle name="Date 7 3 2" xfId="5206"/>
    <cellStyle name="Date 8" xfId="5207"/>
    <cellStyle name="Date 8 2" xfId="5208"/>
    <cellStyle name="Date 8 2 2" xfId="5209"/>
    <cellStyle name="Date 8 3" xfId="5210"/>
    <cellStyle name="Date 8 3 2" xfId="5211"/>
    <cellStyle name="Date 9" xfId="5212"/>
    <cellStyle name="Date 9 2" xfId="5213"/>
    <cellStyle name="Date 9 2 2" xfId="5214"/>
    <cellStyle name="Date 9 3" xfId="5215"/>
    <cellStyle name="Date 9 3 2" xfId="5216"/>
    <cellStyle name="Datum" xfId="5217"/>
    <cellStyle name="Datum, Uhrzeit" xfId="5218"/>
    <cellStyle name="Datum_Tabelle" xfId="5219"/>
    <cellStyle name="Default" xfId="5220"/>
    <cellStyle name="Dezimal 2" xfId="5221"/>
    <cellStyle name="Dezimal 2 2" xfId="5222"/>
    <cellStyle name="Dezimal 2 2 2" xfId="5223"/>
    <cellStyle name="Dezimal 2 2 2 2" xfId="5224"/>
    <cellStyle name="Dezimal 2 2 3" xfId="5225"/>
    <cellStyle name="Dezimal 2 3" xfId="5226"/>
    <cellStyle name="Dezimal 2 3 2" xfId="5227"/>
    <cellStyle name="Dezimal 2 4" xfId="5228"/>
    <cellStyle name="Dezimal 3" xfId="5229"/>
    <cellStyle name="Dezimal_Abweichung WCR__" xfId="5230"/>
    <cellStyle name="Diseño" xfId="5231"/>
    <cellStyle name="Dobre" xfId="5232"/>
    <cellStyle name="DocBox_EmptyRow" xfId="66"/>
    <cellStyle name="donn_normal" xfId="5233"/>
    <cellStyle name="donnnormal2" xfId="5234"/>
    <cellStyle name="donntotal2" xfId="5235"/>
    <cellStyle name="Duizend" xfId="5236"/>
    <cellStyle name="Duizend met sterren" xfId="5237"/>
    <cellStyle name="Duizend zonder sterren" xfId="5238"/>
    <cellStyle name="Duizend,0" xfId="5239"/>
    <cellStyle name="Duizend_full4" xfId="5240"/>
    <cellStyle name="Eingabe" xfId="5241"/>
    <cellStyle name="Eingabe 2" xfId="5242"/>
    <cellStyle name="Eingabe 2 2" xfId="5243"/>
    <cellStyle name="Eingabe 3" xfId="5244"/>
    <cellStyle name="Eingabe 3 2" xfId="5245"/>
    <cellStyle name="Eingabe 3 2 2" xfId="5246"/>
    <cellStyle name="Eingabe 3 2 3" xfId="5247"/>
    <cellStyle name="Eingabe 3 3" xfId="5248"/>
    <cellStyle name="Eingabe 3 3 2" xfId="5249"/>
    <cellStyle name="Eingabe 3 3 3" xfId="5250"/>
    <cellStyle name="Eingabe 3 4" xfId="5251"/>
    <cellStyle name="Eingabe 3 4 2" xfId="5252"/>
    <cellStyle name="Eingabe 3 4 3" xfId="5253"/>
    <cellStyle name="Eingabe 3 5" xfId="5254"/>
    <cellStyle name="Eingabe 3 6" xfId="5255"/>
    <cellStyle name="Eingabe 4" xfId="5256"/>
    <cellStyle name="Eingabe 4 2" xfId="5257"/>
    <cellStyle name="Eingabe 4 2 2" xfId="5258"/>
    <cellStyle name="Eingabe 4 2 3" xfId="5259"/>
    <cellStyle name="Eingabe 4 3" xfId="5260"/>
    <cellStyle name="Eingabe 4 3 2" xfId="5261"/>
    <cellStyle name="Eingabe 4 3 3" xfId="5262"/>
    <cellStyle name="Eingabe 4 4" xfId="5263"/>
    <cellStyle name="Eingabe 4 4 2" xfId="5264"/>
    <cellStyle name="Eingabe 4 4 3" xfId="5265"/>
    <cellStyle name="Eingabe 4 5" xfId="5266"/>
    <cellStyle name="Eingabe 4 6" xfId="5267"/>
    <cellStyle name="Eingabe 4 7" xfId="5268"/>
    <cellStyle name="Eingabe 5" xfId="5269"/>
    <cellStyle name="Eingabe 5 2" xfId="5270"/>
    <cellStyle name="Eingabe 5 3" xfId="5271"/>
    <cellStyle name="Eingabe 6" xfId="5272"/>
    <cellStyle name="Eingabe 6 2" xfId="5273"/>
    <cellStyle name="Eingabe 6 3" xfId="5274"/>
    <cellStyle name="Eingabe 7" xfId="5275"/>
    <cellStyle name="Eingabe 7 2" xfId="5276"/>
    <cellStyle name="Eingabe 7 3" xfId="5277"/>
    <cellStyle name="Eingabe 7 4" xfId="5278"/>
    <cellStyle name="Eingabe 8" xfId="5279"/>
    <cellStyle name="Eingabe 9" xfId="5280"/>
    <cellStyle name="Ellenőrzőcella" xfId="5281"/>
    <cellStyle name="Emphase 1" xfId="5282"/>
    <cellStyle name="Emphase 2" xfId="5283"/>
    <cellStyle name="Emphase 3" xfId="5284"/>
    <cellStyle name="Empty_B_border" xfId="67"/>
    <cellStyle name="En-tête 1" xfId="68"/>
    <cellStyle name="En-tête 1 10" xfId="5285"/>
    <cellStyle name="En-tête 1 10 2" xfId="5286"/>
    <cellStyle name="En-tête 1 10 3" xfId="5287"/>
    <cellStyle name="En-tête 1 11" xfId="5288"/>
    <cellStyle name="En-tête 1 11 2" xfId="5289"/>
    <cellStyle name="En-tête 1 12" xfId="5290"/>
    <cellStyle name="En-tête 1 12 2" xfId="5291"/>
    <cellStyle name="En-tête 1 13" xfId="5292"/>
    <cellStyle name="En-tête 1 13 2" xfId="5293"/>
    <cellStyle name="En-tête 1 14" xfId="5294"/>
    <cellStyle name="En-tête 1 14 2" xfId="5295"/>
    <cellStyle name="En-tête 1 15" xfId="5296"/>
    <cellStyle name="En-tête 1 15 2" xfId="5297"/>
    <cellStyle name="En-tête 1 16" xfId="5298"/>
    <cellStyle name="En-tête 1 16 2" xfId="5299"/>
    <cellStyle name="En-tête 1 17" xfId="5300"/>
    <cellStyle name="En-tête 1 17 2" xfId="5301"/>
    <cellStyle name="En-tête 1 18" xfId="5302"/>
    <cellStyle name="En-tête 1 18 2" xfId="5303"/>
    <cellStyle name="En-tête 1 19" xfId="5304"/>
    <cellStyle name="En-tête 1 19 2" xfId="5305"/>
    <cellStyle name="En-tête 1 2" xfId="5306"/>
    <cellStyle name="En-tête 1 2 2" xfId="5307"/>
    <cellStyle name="En-tête 1 2 3" xfId="5308"/>
    <cellStyle name="En-tête 1 2 4" xfId="5309"/>
    <cellStyle name="En-tête 1 2 5" xfId="5310"/>
    <cellStyle name="En-tête 1 2 6" xfId="5311"/>
    <cellStyle name="En-tête 1 2 7" xfId="5312"/>
    <cellStyle name="En-tête 1 2 8" xfId="5313"/>
    <cellStyle name="En-tête 1 2 9" xfId="5314"/>
    <cellStyle name="En-tête 1 20" xfId="5315"/>
    <cellStyle name="En-tête 1 20 2" xfId="5316"/>
    <cellStyle name="En-tête 1 21" xfId="5317"/>
    <cellStyle name="En-tête 1 21 2" xfId="5318"/>
    <cellStyle name="En-tête 1 22" xfId="5319"/>
    <cellStyle name="En-tête 1 22 2" xfId="5320"/>
    <cellStyle name="En-tête 1 23" xfId="5321"/>
    <cellStyle name="En-tête 1 23 2" xfId="5322"/>
    <cellStyle name="En-tête 1 24" xfId="5323"/>
    <cellStyle name="En-tête 1 24 2" xfId="5324"/>
    <cellStyle name="En-tête 1 25" xfId="5325"/>
    <cellStyle name="En-tête 1 25 2" xfId="5326"/>
    <cellStyle name="En-tête 1 26" xfId="5327"/>
    <cellStyle name="En-tête 1 26 2" xfId="5328"/>
    <cellStyle name="En-tête 1 27" xfId="5329"/>
    <cellStyle name="En-tête 1 27 2" xfId="5330"/>
    <cellStyle name="En-tête 1 28" xfId="5331"/>
    <cellStyle name="En-tête 1 28 2" xfId="5332"/>
    <cellStyle name="En-tête 1 29" xfId="5333"/>
    <cellStyle name="En-tête 1 29 2" xfId="5334"/>
    <cellStyle name="En-tête 1 3" xfId="5335"/>
    <cellStyle name="En-tête 1 3 2" xfId="5336"/>
    <cellStyle name="En-tête 1 3 3" xfId="5337"/>
    <cellStyle name="En-tête 1 30" xfId="5338"/>
    <cellStyle name="En-tête 1 30 2" xfId="5339"/>
    <cellStyle name="En-tête 1 31" xfId="5340"/>
    <cellStyle name="En-tête 1 31 2" xfId="5341"/>
    <cellStyle name="En-tête 1 32" xfId="5342"/>
    <cellStyle name="En-tête 1 32 2" xfId="5343"/>
    <cellStyle name="En-tête 1 33" xfId="5344"/>
    <cellStyle name="En-tête 1 33 2" xfId="5345"/>
    <cellStyle name="En-tête 1 34" xfId="5346"/>
    <cellStyle name="En-tête 1 34 2" xfId="5347"/>
    <cellStyle name="En-tête 1 35" xfId="5348"/>
    <cellStyle name="En-tête 1 35 2" xfId="5349"/>
    <cellStyle name="En-tête 1 36" xfId="5350"/>
    <cellStyle name="En-tête 1 36 2" xfId="5351"/>
    <cellStyle name="En-tête 1 37" xfId="5352"/>
    <cellStyle name="En-tête 1 37 2" xfId="5353"/>
    <cellStyle name="En-tête 1 38" xfId="5354"/>
    <cellStyle name="En-tête 1 38 2" xfId="5355"/>
    <cellStyle name="En-tête 1 39" xfId="5356"/>
    <cellStyle name="En-tête 1 39 2" xfId="5357"/>
    <cellStyle name="En-tête 1 4" xfId="5358"/>
    <cellStyle name="En-tête 1 4 2" xfId="5359"/>
    <cellStyle name="En-tête 1 4 3" xfId="5360"/>
    <cellStyle name="En-tête 1 40" xfId="5361"/>
    <cellStyle name="En-tête 1 40 2" xfId="5362"/>
    <cellStyle name="En-tête 1 40 3" xfId="5363"/>
    <cellStyle name="En-tête 1 40 3 2" xfId="5364"/>
    <cellStyle name="En-tête 1 41" xfId="5365"/>
    <cellStyle name="En-tête 1 41 2" xfId="5366"/>
    <cellStyle name="En-tête 1 42" xfId="5367"/>
    <cellStyle name="En-tête 1 42 2" xfId="5368"/>
    <cellStyle name="En-tête 1 43" xfId="5369"/>
    <cellStyle name="En-tête 1 43 2" xfId="5370"/>
    <cellStyle name="En-tête 1 44" xfId="5371"/>
    <cellStyle name="En-tête 1 44 2" xfId="5372"/>
    <cellStyle name="En-tête 1 45" xfId="5373"/>
    <cellStyle name="En-tête 1 45 2" xfId="5374"/>
    <cellStyle name="En-tête 1 46" xfId="5375"/>
    <cellStyle name="En-tête 1 46 2" xfId="5376"/>
    <cellStyle name="En-tête 1 47" xfId="5377"/>
    <cellStyle name="En-tête 1 47 2" xfId="5378"/>
    <cellStyle name="En-tête 1 48" xfId="5379"/>
    <cellStyle name="En-tête 1 48 2" xfId="5380"/>
    <cellStyle name="En-tête 1 49" xfId="5381"/>
    <cellStyle name="En-tête 1 49 2" xfId="5382"/>
    <cellStyle name="En-tête 1 5" xfId="5383"/>
    <cellStyle name="En-tête 1 5 2" xfId="5384"/>
    <cellStyle name="En-tête 1 5 3" xfId="5385"/>
    <cellStyle name="En-tête 1 50" xfId="5386"/>
    <cellStyle name="En-tête 1 50 2" xfId="5387"/>
    <cellStyle name="En-tête 1 51" xfId="5388"/>
    <cellStyle name="En-tête 1 51 2" xfId="5389"/>
    <cellStyle name="En-tête 1 52" xfId="5390"/>
    <cellStyle name="En-tête 1 52 2" xfId="5391"/>
    <cellStyle name="En-tête 1 53" xfId="5392"/>
    <cellStyle name="En-tête 1 53 2" xfId="5393"/>
    <cellStyle name="En-tête 1 54" xfId="5394"/>
    <cellStyle name="En-tête 1 54 2" xfId="5395"/>
    <cellStyle name="En-tête 1 55" xfId="5396"/>
    <cellStyle name="En-tête 1 55 2" xfId="5397"/>
    <cellStyle name="En-tête 1 56" xfId="5398"/>
    <cellStyle name="En-tête 1 56 2" xfId="5399"/>
    <cellStyle name="En-tête 1 57" xfId="5400"/>
    <cellStyle name="En-tête 1 57 2" xfId="5401"/>
    <cellStyle name="En-tête 1 58" xfId="5402"/>
    <cellStyle name="En-tête 1 58 2" xfId="5403"/>
    <cellStyle name="En-tête 1 59" xfId="5404"/>
    <cellStyle name="En-tête 1 59 2" xfId="5405"/>
    <cellStyle name="En-tête 1 6" xfId="5406"/>
    <cellStyle name="En-tête 1 6 2" xfId="5407"/>
    <cellStyle name="En-tête 1 6 3" xfId="5408"/>
    <cellStyle name="En-tête 1 60" xfId="5409"/>
    <cellStyle name="En-tête 1 60 2" xfId="5410"/>
    <cellStyle name="En-tête 1 61" xfId="5411"/>
    <cellStyle name="En-tête 1 61 2" xfId="5412"/>
    <cellStyle name="En-tête 1 62" xfId="5413"/>
    <cellStyle name="En-tête 1 62 2" xfId="5414"/>
    <cellStyle name="En-tête 1 63" xfId="5415"/>
    <cellStyle name="En-tête 1 63 2" xfId="5416"/>
    <cellStyle name="En-tête 1 64" xfId="5417"/>
    <cellStyle name="En-tête 1 64 2" xfId="5418"/>
    <cellStyle name="En-tête 1 65" xfId="5419"/>
    <cellStyle name="En-tête 1 65 2" xfId="5420"/>
    <cellStyle name="En-tête 1 7" xfId="5421"/>
    <cellStyle name="En-tête 1 7 2" xfId="5422"/>
    <cellStyle name="En-tête 1 7 3" xfId="5423"/>
    <cellStyle name="En-tête 1 8" xfId="5424"/>
    <cellStyle name="En-tête 1 8 2" xfId="5425"/>
    <cellStyle name="En-tête 1 8 3" xfId="5426"/>
    <cellStyle name="En-tête 1 9" xfId="5427"/>
    <cellStyle name="En-tête 1 9 2" xfId="5428"/>
    <cellStyle name="En-tête 1 9 3" xfId="5429"/>
    <cellStyle name="En-tête 2" xfId="69"/>
    <cellStyle name="En-tête 2 10" xfId="5430"/>
    <cellStyle name="En-tête 2 10 2" xfId="5431"/>
    <cellStyle name="En-tête 2 10 3" xfId="5432"/>
    <cellStyle name="En-tête 2 11" xfId="5433"/>
    <cellStyle name="En-tête 2 11 2" xfId="5434"/>
    <cellStyle name="En-tête 2 12" xfId="5435"/>
    <cellStyle name="En-tête 2 12 2" xfId="5436"/>
    <cellStyle name="En-tête 2 13" xfId="5437"/>
    <cellStyle name="En-tête 2 13 2" xfId="5438"/>
    <cellStyle name="En-tête 2 14" xfId="5439"/>
    <cellStyle name="En-tête 2 14 2" xfId="5440"/>
    <cellStyle name="En-tête 2 15" xfId="5441"/>
    <cellStyle name="En-tête 2 15 2" xfId="5442"/>
    <cellStyle name="En-tête 2 16" xfId="5443"/>
    <cellStyle name="En-tête 2 16 2" xfId="5444"/>
    <cellStyle name="En-tête 2 17" xfId="5445"/>
    <cellStyle name="En-tête 2 17 2" xfId="5446"/>
    <cellStyle name="En-tête 2 18" xfId="5447"/>
    <cellStyle name="En-tête 2 18 2" xfId="5448"/>
    <cellStyle name="En-tête 2 19" xfId="5449"/>
    <cellStyle name="En-tête 2 19 2" xfId="5450"/>
    <cellStyle name="En-tête 2 2" xfId="5451"/>
    <cellStyle name="En-tête 2 2 2" xfId="5452"/>
    <cellStyle name="En-tête 2 2 3" xfId="5453"/>
    <cellStyle name="En-tête 2 2 4" xfId="5454"/>
    <cellStyle name="En-tête 2 2 5" xfId="5455"/>
    <cellStyle name="En-tête 2 2 6" xfId="5456"/>
    <cellStyle name="En-tête 2 2 7" xfId="5457"/>
    <cellStyle name="En-tête 2 2 8" xfId="5458"/>
    <cellStyle name="En-tête 2 2 9" xfId="5459"/>
    <cellStyle name="En-tête 2 20" xfId="5460"/>
    <cellStyle name="En-tête 2 20 2" xfId="5461"/>
    <cellStyle name="En-tête 2 21" xfId="5462"/>
    <cellStyle name="En-tête 2 21 2" xfId="5463"/>
    <cellStyle name="En-tête 2 22" xfId="5464"/>
    <cellStyle name="En-tête 2 22 2" xfId="5465"/>
    <cellStyle name="En-tête 2 23" xfId="5466"/>
    <cellStyle name="En-tête 2 23 2" xfId="5467"/>
    <cellStyle name="En-tête 2 24" xfId="5468"/>
    <cellStyle name="En-tête 2 24 2" xfId="5469"/>
    <cellStyle name="En-tête 2 25" xfId="5470"/>
    <cellStyle name="En-tête 2 25 2" xfId="5471"/>
    <cellStyle name="En-tête 2 26" xfId="5472"/>
    <cellStyle name="En-tête 2 26 2" xfId="5473"/>
    <cellStyle name="En-tête 2 27" xfId="5474"/>
    <cellStyle name="En-tête 2 27 2" xfId="5475"/>
    <cellStyle name="En-tête 2 28" xfId="5476"/>
    <cellStyle name="En-tête 2 28 2" xfId="5477"/>
    <cellStyle name="En-tête 2 29" xfId="5478"/>
    <cellStyle name="En-tête 2 29 2" xfId="5479"/>
    <cellStyle name="En-tête 2 3" xfId="5480"/>
    <cellStyle name="En-tête 2 3 2" xfId="5481"/>
    <cellStyle name="En-tête 2 3 3" xfId="5482"/>
    <cellStyle name="En-tête 2 30" xfId="5483"/>
    <cellStyle name="En-tête 2 30 2" xfId="5484"/>
    <cellStyle name="En-tête 2 31" xfId="5485"/>
    <cellStyle name="En-tête 2 31 2" xfId="5486"/>
    <cellStyle name="En-tête 2 32" xfId="5487"/>
    <cellStyle name="En-tête 2 32 2" xfId="5488"/>
    <cellStyle name="En-tête 2 33" xfId="5489"/>
    <cellStyle name="En-tête 2 33 2" xfId="5490"/>
    <cellStyle name="En-tête 2 34" xfId="5491"/>
    <cellStyle name="En-tête 2 34 2" xfId="5492"/>
    <cellStyle name="En-tête 2 35" xfId="5493"/>
    <cellStyle name="En-tête 2 35 2" xfId="5494"/>
    <cellStyle name="En-tête 2 36" xfId="5495"/>
    <cellStyle name="En-tête 2 36 2" xfId="5496"/>
    <cellStyle name="En-tête 2 37" xfId="5497"/>
    <cellStyle name="En-tête 2 37 2" xfId="5498"/>
    <cellStyle name="En-tête 2 38" xfId="5499"/>
    <cellStyle name="En-tête 2 38 2" xfId="5500"/>
    <cellStyle name="En-tête 2 39" xfId="5501"/>
    <cellStyle name="En-tête 2 39 2" xfId="5502"/>
    <cellStyle name="En-tête 2 4" xfId="5503"/>
    <cellStyle name="En-tête 2 4 2" xfId="5504"/>
    <cellStyle name="En-tête 2 4 3" xfId="5505"/>
    <cellStyle name="En-tête 2 40" xfId="5506"/>
    <cellStyle name="En-tête 2 40 2" xfId="5507"/>
    <cellStyle name="En-tête 2 40 3" xfId="5508"/>
    <cellStyle name="En-tête 2 40 3 2" xfId="5509"/>
    <cellStyle name="En-tête 2 41" xfId="5510"/>
    <cellStyle name="En-tête 2 41 2" xfId="5511"/>
    <cellStyle name="En-tête 2 42" xfId="5512"/>
    <cellStyle name="En-tête 2 42 2" xfId="5513"/>
    <cellStyle name="En-tête 2 43" xfId="5514"/>
    <cellStyle name="En-tête 2 43 2" xfId="5515"/>
    <cellStyle name="En-tête 2 44" xfId="5516"/>
    <cellStyle name="En-tête 2 44 2" xfId="5517"/>
    <cellStyle name="En-tête 2 45" xfId="5518"/>
    <cellStyle name="En-tête 2 45 2" xfId="5519"/>
    <cellStyle name="En-tête 2 46" xfId="5520"/>
    <cellStyle name="En-tête 2 46 2" xfId="5521"/>
    <cellStyle name="En-tête 2 47" xfId="5522"/>
    <cellStyle name="En-tête 2 47 2" xfId="5523"/>
    <cellStyle name="En-tête 2 48" xfId="5524"/>
    <cellStyle name="En-tête 2 48 2" xfId="5525"/>
    <cellStyle name="En-tête 2 49" xfId="5526"/>
    <cellStyle name="En-tête 2 49 2" xfId="5527"/>
    <cellStyle name="En-tête 2 5" xfId="5528"/>
    <cellStyle name="En-tête 2 5 2" xfId="5529"/>
    <cellStyle name="En-tête 2 5 3" xfId="5530"/>
    <cellStyle name="En-tête 2 50" xfId="5531"/>
    <cellStyle name="En-tête 2 50 2" xfId="5532"/>
    <cellStyle name="En-tête 2 51" xfId="5533"/>
    <cellStyle name="En-tête 2 51 2" xfId="5534"/>
    <cellStyle name="En-tête 2 52" xfId="5535"/>
    <cellStyle name="En-tête 2 52 2" xfId="5536"/>
    <cellStyle name="En-tête 2 53" xfId="5537"/>
    <cellStyle name="En-tête 2 53 2" xfId="5538"/>
    <cellStyle name="En-tête 2 54" xfId="5539"/>
    <cellStyle name="En-tête 2 54 2" xfId="5540"/>
    <cellStyle name="En-tête 2 55" xfId="5541"/>
    <cellStyle name="En-tête 2 55 2" xfId="5542"/>
    <cellStyle name="En-tête 2 56" xfId="5543"/>
    <cellStyle name="En-tête 2 56 2" xfId="5544"/>
    <cellStyle name="En-tête 2 57" xfId="5545"/>
    <cellStyle name="En-tête 2 57 2" xfId="5546"/>
    <cellStyle name="En-tête 2 58" xfId="5547"/>
    <cellStyle name="En-tête 2 58 2" xfId="5548"/>
    <cellStyle name="En-tête 2 59" xfId="5549"/>
    <cellStyle name="En-tête 2 59 2" xfId="5550"/>
    <cellStyle name="En-tête 2 6" xfId="5551"/>
    <cellStyle name="En-tête 2 6 2" xfId="5552"/>
    <cellStyle name="En-tête 2 6 3" xfId="5553"/>
    <cellStyle name="En-tête 2 60" xfId="5554"/>
    <cellStyle name="En-tête 2 60 2" xfId="5555"/>
    <cellStyle name="En-tête 2 61" xfId="5556"/>
    <cellStyle name="En-tête 2 61 2" xfId="5557"/>
    <cellStyle name="En-tête 2 62" xfId="5558"/>
    <cellStyle name="En-tête 2 62 2" xfId="5559"/>
    <cellStyle name="En-tête 2 63" xfId="5560"/>
    <cellStyle name="En-tête 2 63 2" xfId="5561"/>
    <cellStyle name="En-tête 2 64" xfId="5562"/>
    <cellStyle name="En-tête 2 64 2" xfId="5563"/>
    <cellStyle name="En-tête 2 65" xfId="5564"/>
    <cellStyle name="En-tête 2 65 2" xfId="5565"/>
    <cellStyle name="En-tête 2 7" xfId="5566"/>
    <cellStyle name="En-tête 2 7 2" xfId="5567"/>
    <cellStyle name="En-tête 2 7 3" xfId="5568"/>
    <cellStyle name="En-tête 2 8" xfId="5569"/>
    <cellStyle name="En-tête 2 8 2" xfId="5570"/>
    <cellStyle name="En-tête 2 8 3" xfId="5571"/>
    <cellStyle name="En-tête 2 9" xfId="5572"/>
    <cellStyle name="En-tête 2 9 2" xfId="5573"/>
    <cellStyle name="En-tête 2 9 3" xfId="5574"/>
    <cellStyle name="EN-TETE1" xfId="5575"/>
    <cellStyle name="EN-TETE1 10" xfId="5576"/>
    <cellStyle name="EN-TETE1 10 2" xfId="5577"/>
    <cellStyle name="EN-TETE1 10 3" xfId="5578"/>
    <cellStyle name="EN-TETE1 11" xfId="5579"/>
    <cellStyle name="EN-TETE1 11 2" xfId="5580"/>
    <cellStyle name="EN-TETE1 11 3" xfId="5581"/>
    <cellStyle name="EN-TETE1 12" xfId="5582"/>
    <cellStyle name="EN-TETE1 12 2" xfId="5583"/>
    <cellStyle name="EN-TETE1 12 3" xfId="5584"/>
    <cellStyle name="EN-TETE1 13" xfId="5585"/>
    <cellStyle name="EN-TETE1 13 2" xfId="5586"/>
    <cellStyle name="EN-TETE1 13 3" xfId="5587"/>
    <cellStyle name="EN-TETE1 14" xfId="5588"/>
    <cellStyle name="EN-TETE1 14 2" xfId="5589"/>
    <cellStyle name="EN-TETE1 14 3" xfId="5590"/>
    <cellStyle name="EN-TETE1 15" xfId="5591"/>
    <cellStyle name="EN-TETE1 15 2" xfId="5592"/>
    <cellStyle name="EN-TETE1 15 3" xfId="5593"/>
    <cellStyle name="EN-TETE1 16" xfId="5594"/>
    <cellStyle name="EN-TETE1 16 2" xfId="5595"/>
    <cellStyle name="EN-TETE1 16 3" xfId="5596"/>
    <cellStyle name="EN-TETE1 17" xfId="5597"/>
    <cellStyle name="EN-TETE1 17 2" xfId="5598"/>
    <cellStyle name="EN-TETE1 17 3" xfId="5599"/>
    <cellStyle name="EN-TETE1 18" xfId="5600"/>
    <cellStyle name="EN-TETE1 18 2" xfId="5601"/>
    <cellStyle name="EN-TETE1 18 3" xfId="5602"/>
    <cellStyle name="EN-TETE1 19" xfId="5603"/>
    <cellStyle name="EN-TETE1 19 2" xfId="5604"/>
    <cellStyle name="EN-TETE1 19 3" xfId="5605"/>
    <cellStyle name="EN-TETE1 2" xfId="5606"/>
    <cellStyle name="EN-TETE1 2 2" xfId="5607"/>
    <cellStyle name="EN-TETE1 2 2 2" xfId="5608"/>
    <cellStyle name="EN-TETE1 2 3" xfId="5609"/>
    <cellStyle name="EN-TETE1 2 4" xfId="5610"/>
    <cellStyle name="EN-TETE1 20" xfId="5611"/>
    <cellStyle name="EN-TETE1 20 2" xfId="5612"/>
    <cellStyle name="EN-TETE1 20 3" xfId="5613"/>
    <cellStyle name="EN-TETE1 21" xfId="5614"/>
    <cellStyle name="EN-TETE1 21 2" xfId="5615"/>
    <cellStyle name="EN-TETE1 21 3" xfId="5616"/>
    <cellStyle name="EN-TETE1 22" xfId="5617"/>
    <cellStyle name="EN-TETE1 22 2" xfId="5618"/>
    <cellStyle name="EN-TETE1 22 3" xfId="5619"/>
    <cellStyle name="EN-TETE1 23" xfId="5620"/>
    <cellStyle name="EN-TETE1 23 2" xfId="5621"/>
    <cellStyle name="EN-TETE1 23 3" xfId="5622"/>
    <cellStyle name="EN-TETE1 24" xfId="5623"/>
    <cellStyle name="EN-TETE1 24 2" xfId="5624"/>
    <cellStyle name="EN-TETE1 24 3" xfId="5625"/>
    <cellStyle name="EN-TETE1 25" xfId="5626"/>
    <cellStyle name="EN-TETE1 25 2" xfId="5627"/>
    <cellStyle name="EN-TETE1 25 3" xfId="5628"/>
    <cellStyle name="EN-TETE1 26" xfId="5629"/>
    <cellStyle name="EN-TETE1 26 2" xfId="5630"/>
    <cellStyle name="EN-TETE1 26 3" xfId="5631"/>
    <cellStyle name="EN-TETE1 27" xfId="5632"/>
    <cellStyle name="EN-TETE1 27 2" xfId="5633"/>
    <cellStyle name="EN-TETE1 27 3" xfId="5634"/>
    <cellStyle name="EN-TETE1 28" xfId="5635"/>
    <cellStyle name="EN-TETE1 28 2" xfId="5636"/>
    <cellStyle name="EN-TETE1 28 3" xfId="5637"/>
    <cellStyle name="EN-TETE1 29" xfId="5638"/>
    <cellStyle name="EN-TETE1 29 2" xfId="5639"/>
    <cellStyle name="EN-TETE1 29 3" xfId="5640"/>
    <cellStyle name="EN-TETE1 3" xfId="5641"/>
    <cellStyle name="EN-TETE1 3 2" xfId="5642"/>
    <cellStyle name="EN-TETE1 3 3" xfId="5643"/>
    <cellStyle name="EN-TETE1 3 3 2" xfId="5644"/>
    <cellStyle name="EN-TETE1 30" xfId="5645"/>
    <cellStyle name="EN-TETE1 30 2" xfId="5646"/>
    <cellStyle name="EN-TETE1 30 3" xfId="5647"/>
    <cellStyle name="EN-TETE1 31" xfId="5648"/>
    <cellStyle name="EN-TETE1 31 2" xfId="5649"/>
    <cellStyle name="EN-TETE1 31 3" xfId="5650"/>
    <cellStyle name="EN-TETE1 32" xfId="5651"/>
    <cellStyle name="EN-TETE1 32 2" xfId="5652"/>
    <cellStyle name="EN-TETE1 32 3" xfId="5653"/>
    <cellStyle name="EN-TETE1 33" xfId="5654"/>
    <cellStyle name="EN-TETE1 33 2" xfId="5655"/>
    <cellStyle name="EN-TETE1 33 3" xfId="5656"/>
    <cellStyle name="EN-TETE1 34" xfId="5657"/>
    <cellStyle name="EN-TETE1 34 2" xfId="5658"/>
    <cellStyle name="EN-TETE1 34 3" xfId="5659"/>
    <cellStyle name="EN-TETE1 35" xfId="5660"/>
    <cellStyle name="EN-TETE1 35 2" xfId="5661"/>
    <cellStyle name="EN-TETE1 35 3" xfId="5662"/>
    <cellStyle name="EN-TETE1 36" xfId="5663"/>
    <cellStyle name="EN-TETE1 36 2" xfId="5664"/>
    <cellStyle name="EN-TETE1 36 3" xfId="5665"/>
    <cellStyle name="EN-TETE1 37" xfId="5666"/>
    <cellStyle name="EN-TETE1 37 2" xfId="5667"/>
    <cellStyle name="EN-TETE1 37 3" xfId="5668"/>
    <cellStyle name="EN-TETE1 38" xfId="5669"/>
    <cellStyle name="EN-TETE1 38 2" xfId="5670"/>
    <cellStyle name="EN-TETE1 38 3" xfId="5671"/>
    <cellStyle name="EN-TETE1 39" xfId="5672"/>
    <cellStyle name="EN-TETE1 39 2" xfId="5673"/>
    <cellStyle name="EN-TETE1 39 3" xfId="5674"/>
    <cellStyle name="EN-TETE1 4" xfId="5675"/>
    <cellStyle name="EN-TETE1 4 2" xfId="5676"/>
    <cellStyle name="EN-TETE1 4 3" xfId="5677"/>
    <cellStyle name="EN-TETE1 4 4" xfId="5678"/>
    <cellStyle name="EN-TETE1 40" xfId="5679"/>
    <cellStyle name="EN-TETE1 40 2" xfId="5680"/>
    <cellStyle name="EN-TETE1 40 3" xfId="5681"/>
    <cellStyle name="EN-TETE1 41" xfId="5682"/>
    <cellStyle name="EN-TETE1 41 2" xfId="5683"/>
    <cellStyle name="EN-TETE1 41 3" xfId="5684"/>
    <cellStyle name="EN-TETE1 42" xfId="5685"/>
    <cellStyle name="EN-TETE1 42 2" xfId="5686"/>
    <cellStyle name="EN-TETE1 42 3" xfId="5687"/>
    <cellStyle name="EN-TETE1 43" xfId="5688"/>
    <cellStyle name="EN-TETE1 43 2" xfId="5689"/>
    <cellStyle name="EN-TETE1 43 3" xfId="5690"/>
    <cellStyle name="EN-TETE1 44" xfId="5691"/>
    <cellStyle name="EN-TETE1 44 2" xfId="5692"/>
    <cellStyle name="EN-TETE1 44 3" xfId="5693"/>
    <cellStyle name="EN-TETE1 45" xfId="5694"/>
    <cellStyle name="EN-TETE1 45 2" xfId="5695"/>
    <cellStyle name="EN-TETE1 45 3" xfId="5696"/>
    <cellStyle name="EN-TETE1 46" xfId="5697"/>
    <cellStyle name="EN-TETE1 46 2" xfId="5698"/>
    <cellStyle name="EN-TETE1 46 3" xfId="5699"/>
    <cellStyle name="EN-TETE1 47" xfId="5700"/>
    <cellStyle name="EN-TETE1 47 2" xfId="5701"/>
    <cellStyle name="EN-TETE1 47 3" xfId="5702"/>
    <cellStyle name="EN-TETE1 48" xfId="5703"/>
    <cellStyle name="EN-TETE1 48 2" xfId="5704"/>
    <cellStyle name="EN-TETE1 48 3" xfId="5705"/>
    <cellStyle name="EN-TETE1 49" xfId="5706"/>
    <cellStyle name="EN-TETE1 49 2" xfId="5707"/>
    <cellStyle name="EN-TETE1 49 3" xfId="5708"/>
    <cellStyle name="EN-TETE1 5" xfId="5709"/>
    <cellStyle name="EN-TETE1 5 2" xfId="5710"/>
    <cellStyle name="EN-TETE1 5 3" xfId="5711"/>
    <cellStyle name="EN-TETE1 50" xfId="5712"/>
    <cellStyle name="EN-TETE1 50 2" xfId="5713"/>
    <cellStyle name="EN-TETE1 50 3" xfId="5714"/>
    <cellStyle name="EN-TETE1 51" xfId="5715"/>
    <cellStyle name="EN-TETE1 51 2" xfId="5716"/>
    <cellStyle name="EN-TETE1 51 3" xfId="5717"/>
    <cellStyle name="EN-TETE1 52" xfId="5718"/>
    <cellStyle name="EN-TETE1 52 2" xfId="5719"/>
    <cellStyle name="EN-TETE1 52 3" xfId="5720"/>
    <cellStyle name="EN-TETE1 53" xfId="5721"/>
    <cellStyle name="EN-TETE1 53 2" xfId="5722"/>
    <cellStyle name="EN-TETE1 53 3" xfId="5723"/>
    <cellStyle name="EN-TETE1 54" xfId="5724"/>
    <cellStyle name="EN-TETE1 54 2" xfId="5725"/>
    <cellStyle name="EN-TETE1 54 3" xfId="5726"/>
    <cellStyle name="EN-TETE1 55" xfId="5727"/>
    <cellStyle name="EN-TETE1 55 2" xfId="5728"/>
    <cellStyle name="EN-TETE1 55 3" xfId="5729"/>
    <cellStyle name="EN-TETE1 56" xfId="5730"/>
    <cellStyle name="EN-TETE1 56 2" xfId="5731"/>
    <cellStyle name="EN-TETE1 56 3" xfId="5732"/>
    <cellStyle name="EN-TETE1 57" xfId="5733"/>
    <cellStyle name="EN-TETE1 57 2" xfId="5734"/>
    <cellStyle name="EN-TETE1 57 3" xfId="5735"/>
    <cellStyle name="EN-TETE1 58" xfId="5736"/>
    <cellStyle name="EN-TETE1 58 2" xfId="5737"/>
    <cellStyle name="EN-TETE1 58 3" xfId="5738"/>
    <cellStyle name="EN-TETE1 59" xfId="5739"/>
    <cellStyle name="EN-TETE1 59 2" xfId="5740"/>
    <cellStyle name="EN-TETE1 59 3" xfId="5741"/>
    <cellStyle name="EN-TETE1 6" xfId="5742"/>
    <cellStyle name="EN-TETE1 6 2" xfId="5743"/>
    <cellStyle name="EN-TETE1 6 3" xfId="5744"/>
    <cellStyle name="EN-TETE1 60" xfId="5745"/>
    <cellStyle name="EN-TETE1 7" xfId="5746"/>
    <cellStyle name="EN-TETE1 7 2" xfId="5747"/>
    <cellStyle name="EN-TETE1 7 3" xfId="5748"/>
    <cellStyle name="EN-TETE1 8" xfId="5749"/>
    <cellStyle name="EN-TETE1 8 2" xfId="5750"/>
    <cellStyle name="EN-TETE1 8 3" xfId="5751"/>
    <cellStyle name="EN-TETE1 9" xfId="5752"/>
    <cellStyle name="EN-TETE1 9 2" xfId="5753"/>
    <cellStyle name="EN-TETE1 9 3" xfId="5754"/>
    <cellStyle name="EN-TETE2" xfId="5755"/>
    <cellStyle name="EN-TETE2 10" xfId="5756"/>
    <cellStyle name="EN-TETE2 10 2" xfId="5757"/>
    <cellStyle name="EN-TETE2 10 3" xfId="5758"/>
    <cellStyle name="EN-TETE2 11" xfId="5759"/>
    <cellStyle name="EN-TETE2 11 2" xfId="5760"/>
    <cellStyle name="EN-TETE2 11 3" xfId="5761"/>
    <cellStyle name="EN-TETE2 12" xfId="5762"/>
    <cellStyle name="EN-TETE2 12 2" xfId="5763"/>
    <cellStyle name="EN-TETE2 12 3" xfId="5764"/>
    <cellStyle name="EN-TETE2 13" xfId="5765"/>
    <cellStyle name="EN-TETE2 13 2" xfId="5766"/>
    <cellStyle name="EN-TETE2 13 3" xfId="5767"/>
    <cellStyle name="EN-TETE2 14" xfId="5768"/>
    <cellStyle name="EN-TETE2 14 2" xfId="5769"/>
    <cellStyle name="EN-TETE2 14 3" xfId="5770"/>
    <cellStyle name="EN-TETE2 15" xfId="5771"/>
    <cellStyle name="EN-TETE2 15 2" xfId="5772"/>
    <cellStyle name="EN-TETE2 15 3" xfId="5773"/>
    <cellStyle name="EN-TETE2 16" xfId="5774"/>
    <cellStyle name="EN-TETE2 16 2" xfId="5775"/>
    <cellStyle name="EN-TETE2 16 3" xfId="5776"/>
    <cellStyle name="EN-TETE2 17" xfId="5777"/>
    <cellStyle name="EN-TETE2 17 2" xfId="5778"/>
    <cellStyle name="EN-TETE2 17 3" xfId="5779"/>
    <cellStyle name="EN-TETE2 18" xfId="5780"/>
    <cellStyle name="EN-TETE2 18 2" xfId="5781"/>
    <cellStyle name="EN-TETE2 18 3" xfId="5782"/>
    <cellStyle name="EN-TETE2 19" xfId="5783"/>
    <cellStyle name="EN-TETE2 19 2" xfId="5784"/>
    <cellStyle name="EN-TETE2 19 3" xfId="5785"/>
    <cellStyle name="EN-TETE2 2" xfId="5786"/>
    <cellStyle name="EN-TETE2 2 2" xfId="5787"/>
    <cellStyle name="EN-TETE2 2 2 2" xfId="5788"/>
    <cellStyle name="EN-TETE2 2 3" xfId="5789"/>
    <cellStyle name="EN-TETE2 2 4" xfId="5790"/>
    <cellStyle name="EN-TETE2 20" xfId="5791"/>
    <cellStyle name="EN-TETE2 20 2" xfId="5792"/>
    <cellStyle name="EN-TETE2 20 3" xfId="5793"/>
    <cellStyle name="EN-TETE2 21" xfId="5794"/>
    <cellStyle name="EN-TETE2 21 2" xfId="5795"/>
    <cellStyle name="EN-TETE2 21 3" xfId="5796"/>
    <cellStyle name="EN-TETE2 22" xfId="5797"/>
    <cellStyle name="EN-TETE2 22 2" xfId="5798"/>
    <cellStyle name="EN-TETE2 22 3" xfId="5799"/>
    <cellStyle name="EN-TETE2 23" xfId="5800"/>
    <cellStyle name="EN-TETE2 23 2" xfId="5801"/>
    <cellStyle name="EN-TETE2 23 3" xfId="5802"/>
    <cellStyle name="EN-TETE2 24" xfId="5803"/>
    <cellStyle name="EN-TETE2 24 2" xfId="5804"/>
    <cellStyle name="EN-TETE2 24 3" xfId="5805"/>
    <cellStyle name="EN-TETE2 25" xfId="5806"/>
    <cellStyle name="EN-TETE2 25 2" xfId="5807"/>
    <cellStyle name="EN-TETE2 25 3" xfId="5808"/>
    <cellStyle name="EN-TETE2 26" xfId="5809"/>
    <cellStyle name="EN-TETE2 26 2" xfId="5810"/>
    <cellStyle name="EN-TETE2 26 3" xfId="5811"/>
    <cellStyle name="EN-TETE2 27" xfId="5812"/>
    <cellStyle name="EN-TETE2 27 2" xfId="5813"/>
    <cellStyle name="EN-TETE2 27 3" xfId="5814"/>
    <cellStyle name="EN-TETE2 28" xfId="5815"/>
    <cellStyle name="EN-TETE2 28 2" xfId="5816"/>
    <cellStyle name="EN-TETE2 28 3" xfId="5817"/>
    <cellStyle name="EN-TETE2 29" xfId="5818"/>
    <cellStyle name="EN-TETE2 29 2" xfId="5819"/>
    <cellStyle name="EN-TETE2 29 3" xfId="5820"/>
    <cellStyle name="EN-TETE2 3" xfId="5821"/>
    <cellStyle name="EN-TETE2 3 2" xfId="5822"/>
    <cellStyle name="EN-TETE2 3 3" xfId="5823"/>
    <cellStyle name="EN-TETE2 3 3 2" xfId="5824"/>
    <cellStyle name="EN-TETE2 30" xfId="5825"/>
    <cellStyle name="EN-TETE2 30 2" xfId="5826"/>
    <cellStyle name="EN-TETE2 30 3" xfId="5827"/>
    <cellStyle name="EN-TETE2 31" xfId="5828"/>
    <cellStyle name="EN-TETE2 31 2" xfId="5829"/>
    <cellStyle name="EN-TETE2 31 3" xfId="5830"/>
    <cellStyle name="EN-TETE2 32" xfId="5831"/>
    <cellStyle name="EN-TETE2 32 2" xfId="5832"/>
    <cellStyle name="EN-TETE2 32 3" xfId="5833"/>
    <cellStyle name="EN-TETE2 33" xfId="5834"/>
    <cellStyle name="EN-TETE2 33 2" xfId="5835"/>
    <cellStyle name="EN-TETE2 33 3" xfId="5836"/>
    <cellStyle name="EN-TETE2 34" xfId="5837"/>
    <cellStyle name="EN-TETE2 34 2" xfId="5838"/>
    <cellStyle name="EN-TETE2 34 3" xfId="5839"/>
    <cellStyle name="EN-TETE2 35" xfId="5840"/>
    <cellStyle name="EN-TETE2 35 2" xfId="5841"/>
    <cellStyle name="EN-TETE2 35 3" xfId="5842"/>
    <cellStyle name="EN-TETE2 36" xfId="5843"/>
    <cellStyle name="EN-TETE2 36 2" xfId="5844"/>
    <cellStyle name="EN-TETE2 36 3" xfId="5845"/>
    <cellStyle name="EN-TETE2 37" xfId="5846"/>
    <cellStyle name="EN-TETE2 37 2" xfId="5847"/>
    <cellStyle name="EN-TETE2 37 3" xfId="5848"/>
    <cellStyle name="EN-TETE2 38" xfId="5849"/>
    <cellStyle name="EN-TETE2 38 2" xfId="5850"/>
    <cellStyle name="EN-TETE2 38 3" xfId="5851"/>
    <cellStyle name="EN-TETE2 39" xfId="5852"/>
    <cellStyle name="EN-TETE2 39 2" xfId="5853"/>
    <cellStyle name="EN-TETE2 39 3" xfId="5854"/>
    <cellStyle name="EN-TETE2 4" xfId="5855"/>
    <cellStyle name="EN-TETE2 4 2" xfId="5856"/>
    <cellStyle name="EN-TETE2 4 3" xfId="5857"/>
    <cellStyle name="EN-TETE2 4 4" xfId="5858"/>
    <cellStyle name="EN-TETE2 40" xfId="5859"/>
    <cellStyle name="EN-TETE2 40 2" xfId="5860"/>
    <cellStyle name="EN-TETE2 40 3" xfId="5861"/>
    <cellStyle name="EN-TETE2 41" xfId="5862"/>
    <cellStyle name="EN-TETE2 41 2" xfId="5863"/>
    <cellStyle name="EN-TETE2 41 3" xfId="5864"/>
    <cellStyle name="EN-TETE2 42" xfId="5865"/>
    <cellStyle name="EN-TETE2 42 2" xfId="5866"/>
    <cellStyle name="EN-TETE2 42 3" xfId="5867"/>
    <cellStyle name="EN-TETE2 43" xfId="5868"/>
    <cellStyle name="EN-TETE2 43 2" xfId="5869"/>
    <cellStyle name="EN-TETE2 43 3" xfId="5870"/>
    <cellStyle name="EN-TETE2 44" xfId="5871"/>
    <cellStyle name="EN-TETE2 44 2" xfId="5872"/>
    <cellStyle name="EN-TETE2 44 3" xfId="5873"/>
    <cellStyle name="EN-TETE2 45" xfId="5874"/>
    <cellStyle name="EN-TETE2 45 2" xfId="5875"/>
    <cellStyle name="EN-TETE2 45 3" xfId="5876"/>
    <cellStyle name="EN-TETE2 46" xfId="5877"/>
    <cellStyle name="EN-TETE2 46 2" xfId="5878"/>
    <cellStyle name="EN-TETE2 46 3" xfId="5879"/>
    <cellStyle name="EN-TETE2 47" xfId="5880"/>
    <cellStyle name="EN-TETE2 47 2" xfId="5881"/>
    <cellStyle name="EN-TETE2 47 3" xfId="5882"/>
    <cellStyle name="EN-TETE2 48" xfId="5883"/>
    <cellStyle name="EN-TETE2 48 2" xfId="5884"/>
    <cellStyle name="EN-TETE2 48 3" xfId="5885"/>
    <cellStyle name="EN-TETE2 49" xfId="5886"/>
    <cellStyle name="EN-TETE2 49 2" xfId="5887"/>
    <cellStyle name="EN-TETE2 49 3" xfId="5888"/>
    <cellStyle name="EN-TETE2 5" xfId="5889"/>
    <cellStyle name="EN-TETE2 5 2" xfId="5890"/>
    <cellStyle name="EN-TETE2 5 3" xfId="5891"/>
    <cellStyle name="EN-TETE2 50" xfId="5892"/>
    <cellStyle name="EN-TETE2 50 2" xfId="5893"/>
    <cellStyle name="EN-TETE2 50 3" xfId="5894"/>
    <cellStyle name="EN-TETE2 51" xfId="5895"/>
    <cellStyle name="EN-TETE2 51 2" xfId="5896"/>
    <cellStyle name="EN-TETE2 51 3" xfId="5897"/>
    <cellStyle name="EN-TETE2 52" xfId="5898"/>
    <cellStyle name="EN-TETE2 52 2" xfId="5899"/>
    <cellStyle name="EN-TETE2 52 3" xfId="5900"/>
    <cellStyle name="EN-TETE2 53" xfId="5901"/>
    <cellStyle name="EN-TETE2 53 2" xfId="5902"/>
    <cellStyle name="EN-TETE2 53 3" xfId="5903"/>
    <cellStyle name="EN-TETE2 54" xfId="5904"/>
    <cellStyle name="EN-TETE2 54 2" xfId="5905"/>
    <cellStyle name="EN-TETE2 54 3" xfId="5906"/>
    <cellStyle name="EN-TETE2 55" xfId="5907"/>
    <cellStyle name="EN-TETE2 55 2" xfId="5908"/>
    <cellStyle name="EN-TETE2 55 3" xfId="5909"/>
    <cellStyle name="EN-TETE2 56" xfId="5910"/>
    <cellStyle name="EN-TETE2 56 2" xfId="5911"/>
    <cellStyle name="EN-TETE2 56 3" xfId="5912"/>
    <cellStyle name="EN-TETE2 57" xfId="5913"/>
    <cellStyle name="EN-TETE2 57 2" xfId="5914"/>
    <cellStyle name="EN-TETE2 57 3" xfId="5915"/>
    <cellStyle name="EN-TETE2 58" xfId="5916"/>
    <cellStyle name="EN-TETE2 58 2" xfId="5917"/>
    <cellStyle name="EN-TETE2 58 3" xfId="5918"/>
    <cellStyle name="EN-TETE2 59" xfId="5919"/>
    <cellStyle name="EN-TETE2 59 2" xfId="5920"/>
    <cellStyle name="EN-TETE2 59 3" xfId="5921"/>
    <cellStyle name="EN-TETE2 6" xfId="5922"/>
    <cellStyle name="EN-TETE2 6 2" xfId="5923"/>
    <cellStyle name="EN-TETE2 6 3" xfId="5924"/>
    <cellStyle name="EN-TETE2 60" xfId="5925"/>
    <cellStyle name="EN-TETE2 7" xfId="5926"/>
    <cellStyle name="EN-TETE2 7 2" xfId="5927"/>
    <cellStyle name="EN-TETE2 7 3" xfId="5928"/>
    <cellStyle name="EN-TETE2 8" xfId="5929"/>
    <cellStyle name="EN-TETE2 8 2" xfId="5930"/>
    <cellStyle name="EN-TETE2 8 3" xfId="5931"/>
    <cellStyle name="EN-TETE2 9" xfId="5932"/>
    <cellStyle name="EN-TETE2 9 2" xfId="5933"/>
    <cellStyle name="EN-TETE2 9 3" xfId="5934"/>
    <cellStyle name="entetecolonne" xfId="5935"/>
    <cellStyle name="Entrada" xfId="5936"/>
    <cellStyle name="Entrée 10" xfId="5937"/>
    <cellStyle name="Entrée 10 2" xfId="5938"/>
    <cellStyle name="Entrée 11" xfId="5939"/>
    <cellStyle name="Entrée 11 2" xfId="5940"/>
    <cellStyle name="Entrée 11 2 2" xfId="5941"/>
    <cellStyle name="Entrée 11 2 3" xfId="5942"/>
    <cellStyle name="Entrée 11 3" xfId="5943"/>
    <cellStyle name="Entrée 11 4" xfId="5944"/>
    <cellStyle name="Entrée 11 5" xfId="5945"/>
    <cellStyle name="Entrée 12" xfId="5946"/>
    <cellStyle name="Entrée 12 2" xfId="5947"/>
    <cellStyle name="Entrée 12 3" xfId="5948"/>
    <cellStyle name="Entrée 12 4" xfId="5949"/>
    <cellStyle name="Entrée 13" xfId="5950"/>
    <cellStyle name="Entrée 13 2" xfId="5951"/>
    <cellStyle name="Entrée 13 3" xfId="5952"/>
    <cellStyle name="Entrée 14" xfId="5953"/>
    <cellStyle name="Entrée 14 2" xfId="5954"/>
    <cellStyle name="Entrée 14 3" xfId="5955"/>
    <cellStyle name="Entrée 15" xfId="5956"/>
    <cellStyle name="Entrée 15 2" xfId="5957"/>
    <cellStyle name="Entrée 15 3" xfId="5958"/>
    <cellStyle name="Entrée 16" xfId="5959"/>
    <cellStyle name="Entrée 16 2" xfId="5960"/>
    <cellStyle name="Entrée 2" xfId="70"/>
    <cellStyle name="Entrée 2 2" xfId="5961"/>
    <cellStyle name="Entrée 2 3" xfId="5962"/>
    <cellStyle name="Entrée 2 3 2" xfId="5963"/>
    <cellStyle name="Entrée 2 3 2 2" xfId="5964"/>
    <cellStyle name="Entrée 2 4" xfId="5965"/>
    <cellStyle name="Entrée 2 4 2" xfId="5966"/>
    <cellStyle name="Entrée 2 5" xfId="5967"/>
    <cellStyle name="Entrée 2 6" xfId="5968"/>
    <cellStyle name="Entrée 2 7" xfId="5969"/>
    <cellStyle name="Entrée 3" xfId="5970"/>
    <cellStyle name="Entrée 3 2" xfId="5971"/>
    <cellStyle name="Entrée 3 3" xfId="5972"/>
    <cellStyle name="Entrée 3 4" xfId="5973"/>
    <cellStyle name="Entrée 3 5" xfId="5974"/>
    <cellStyle name="Entrée 3 6" xfId="5975"/>
    <cellStyle name="Entrée 3 7" xfId="5976"/>
    <cellStyle name="Entrée 4" xfId="5977"/>
    <cellStyle name="Entrée 4 2" xfId="5978"/>
    <cellStyle name="Entrée 4 3" xfId="5979"/>
    <cellStyle name="Entrée 4 4" xfId="5980"/>
    <cellStyle name="Entrée 5" xfId="5981"/>
    <cellStyle name="Entrée 5 2" xfId="5982"/>
    <cellStyle name="Entrée 6" xfId="5983"/>
    <cellStyle name="Entrée 6 2" xfId="5984"/>
    <cellStyle name="Entrée 6 3" xfId="5985"/>
    <cellStyle name="Entrée 6 3 2" xfId="5986"/>
    <cellStyle name="Entrée 6 4" xfId="5987"/>
    <cellStyle name="Entrée 6 4 2" xfId="5988"/>
    <cellStyle name="Entrée 6 5" xfId="5989"/>
    <cellStyle name="Entrée 7" xfId="5990"/>
    <cellStyle name="Entrée 7 2" xfId="5991"/>
    <cellStyle name="Entrée 7 3" xfId="5992"/>
    <cellStyle name="Entrée 8" xfId="5993"/>
    <cellStyle name="Entrée 8 2" xfId="5994"/>
    <cellStyle name="Entrée 9" xfId="5995"/>
    <cellStyle name="Entrée 9 2" xfId="5996"/>
    <cellStyle name="Ergebnis" xfId="5997"/>
    <cellStyle name="Ergebnis 2" xfId="5998"/>
    <cellStyle name="Ergebnis 2 2" xfId="5999"/>
    <cellStyle name="Ergebnis 2 2 2" xfId="6000"/>
    <cellStyle name="Ergebnis 2 2 3" xfId="6001"/>
    <cellStyle name="Ergebnis 2 3" xfId="6002"/>
    <cellStyle name="Ergebnis 2 3 2" xfId="6003"/>
    <cellStyle name="Ergebnis 2 3 3" xfId="6004"/>
    <cellStyle name="Ergebnis 2 4" xfId="6005"/>
    <cellStyle name="Ergebnis 2 4 2" xfId="6006"/>
    <cellStyle name="Ergebnis 2 4 3" xfId="6007"/>
    <cellStyle name="Ergebnis 2 5" xfId="6008"/>
    <cellStyle name="Ergebnis 2 6" xfId="6009"/>
    <cellStyle name="Ergebnis 3" xfId="6010"/>
    <cellStyle name="Ergebnis 3 2" xfId="6011"/>
    <cellStyle name="Ergebnis 3 2 2" xfId="6012"/>
    <cellStyle name="Ergebnis 3 2 3" xfId="6013"/>
    <cellStyle name="Ergebnis 3 3" xfId="6014"/>
    <cellStyle name="Ergebnis 3 3 2" xfId="6015"/>
    <cellStyle name="Ergebnis 3 3 3" xfId="6016"/>
    <cellStyle name="Ergebnis 3 4" xfId="6017"/>
    <cellStyle name="Ergebnis 3 4 2" xfId="6018"/>
    <cellStyle name="Ergebnis 3 4 3" xfId="6019"/>
    <cellStyle name="Ergebnis 3 5" xfId="6020"/>
    <cellStyle name="Ergebnis 3 6" xfId="6021"/>
    <cellStyle name="Ergebnis 3 7" xfId="6022"/>
    <cellStyle name="Ergebnis 4" xfId="6023"/>
    <cellStyle name="Ergebnis 4 2" xfId="6024"/>
    <cellStyle name="Ergebnis 4 3" xfId="6025"/>
    <cellStyle name="Ergebnis 5" xfId="6026"/>
    <cellStyle name="Ergebnis 5 2" xfId="6027"/>
    <cellStyle name="Ergebnis 5 3" xfId="6028"/>
    <cellStyle name="Ergebnis 6" xfId="6029"/>
    <cellStyle name="Ergebnis 6 2" xfId="6030"/>
    <cellStyle name="Ergebnis 6 3" xfId="6031"/>
    <cellStyle name="Ergebnis 7" xfId="6032"/>
    <cellStyle name="Ergebnis 8" xfId="6033"/>
    <cellStyle name="Ergebnis 9" xfId="6034"/>
    <cellStyle name="Erklärender Text" xfId="6035"/>
    <cellStyle name="Erklärender Text 2" xfId="6036"/>
    <cellStyle name="Erklärender Text 3" xfId="6037"/>
    <cellStyle name="Erklärender Text 3 2" xfId="6038"/>
    <cellStyle name="Erklärender Text 4" xfId="6039"/>
    <cellStyle name="Erklärender Text 5" xfId="6040"/>
    <cellStyle name="Erklärender Text 6" xfId="6041"/>
    <cellStyle name="Erklärender Text 7" xfId="6042"/>
    <cellStyle name="Euro" xfId="71"/>
    <cellStyle name="Euro 2" xfId="6043"/>
    <cellStyle name="Euro 2 2" xfId="6044"/>
    <cellStyle name="Euro 2 2 2" xfId="6045"/>
    <cellStyle name="Euro 2 3" xfId="6046"/>
    <cellStyle name="Euro 2 3 2" xfId="6047"/>
    <cellStyle name="Euro 2 4" xfId="6048"/>
    <cellStyle name="Euro 3" xfId="6049"/>
    <cellStyle name="Euro 3 2" xfId="6050"/>
    <cellStyle name="Euro 3 3" xfId="6051"/>
    <cellStyle name="Euro 4" xfId="6052"/>
    <cellStyle name="Euro 4 2" xfId="6053"/>
    <cellStyle name="Euro 5" xfId="6054"/>
    <cellStyle name="Excel Built-in Explanatory Text" xfId="11"/>
    <cellStyle name="Explanatory Text" xfId="6055"/>
    <cellStyle name="Explanatory Text 2" xfId="6056"/>
    <cellStyle name="Explanatory Text 3" xfId="6057"/>
    <cellStyle name="f_tep" xfId="6058"/>
    <cellStyle name="f_tep 2" xfId="6059"/>
    <cellStyle name="F2" xfId="72"/>
    <cellStyle name="F2 10" xfId="6060"/>
    <cellStyle name="F2 10 2" xfId="6061"/>
    <cellStyle name="F2 10 3" xfId="6062"/>
    <cellStyle name="F2 11" xfId="6063"/>
    <cellStyle name="F2 11 2" xfId="6064"/>
    <cellStyle name="F2 12" xfId="6065"/>
    <cellStyle name="F2 12 2" xfId="6066"/>
    <cellStyle name="F2 13" xfId="6067"/>
    <cellStyle name="F2 13 2" xfId="6068"/>
    <cellStyle name="F2 14" xfId="6069"/>
    <cellStyle name="F2 14 2" xfId="6070"/>
    <cellStyle name="F2 15" xfId="6071"/>
    <cellStyle name="F2 15 2" xfId="6072"/>
    <cellStyle name="F2 16" xfId="6073"/>
    <cellStyle name="F2 16 2" xfId="6074"/>
    <cellStyle name="F2 17" xfId="6075"/>
    <cellStyle name="F2 17 2" xfId="6076"/>
    <cellStyle name="F2 18" xfId="6077"/>
    <cellStyle name="F2 18 2" xfId="6078"/>
    <cellStyle name="F2 19" xfId="6079"/>
    <cellStyle name="F2 19 2" xfId="6080"/>
    <cellStyle name="F2 2" xfId="6081"/>
    <cellStyle name="F2 2 2" xfId="6082"/>
    <cellStyle name="F2 2 3" xfId="6083"/>
    <cellStyle name="F2 2 3 2" xfId="6084"/>
    <cellStyle name="F2 2 3 3" xfId="6085"/>
    <cellStyle name="F2 2 4" xfId="6086"/>
    <cellStyle name="F2 2 5" xfId="6087"/>
    <cellStyle name="F2 2 6" xfId="6088"/>
    <cellStyle name="F2 2 7" xfId="6089"/>
    <cellStyle name="F2 2 8" xfId="6090"/>
    <cellStyle name="F2 2 9" xfId="6091"/>
    <cellStyle name="F2 20" xfId="6092"/>
    <cellStyle name="F2 20 2" xfId="6093"/>
    <cellStyle name="F2 21" xfId="6094"/>
    <cellStyle name="F2 21 2" xfId="6095"/>
    <cellStyle name="F2 22" xfId="6096"/>
    <cellStyle name="F2 22 2" xfId="6097"/>
    <cellStyle name="F2 23" xfId="6098"/>
    <cellStyle name="F2 23 2" xfId="6099"/>
    <cellStyle name="F2 24" xfId="6100"/>
    <cellStyle name="F2 24 2" xfId="6101"/>
    <cellStyle name="F2 25" xfId="6102"/>
    <cellStyle name="F2 25 2" xfId="6103"/>
    <cellStyle name="F2 26" xfId="6104"/>
    <cellStyle name="F2 26 2" xfId="6105"/>
    <cellStyle name="F2 27" xfId="6106"/>
    <cellStyle name="F2 27 2" xfId="6107"/>
    <cellStyle name="F2 28" xfId="6108"/>
    <cellStyle name="F2 28 2" xfId="6109"/>
    <cellStyle name="F2 29" xfId="6110"/>
    <cellStyle name="F2 29 2" xfId="6111"/>
    <cellStyle name="F2 3" xfId="6112"/>
    <cellStyle name="F2 3 2" xfId="6113"/>
    <cellStyle name="F2 3 3" xfId="6114"/>
    <cellStyle name="F2 30" xfId="6115"/>
    <cellStyle name="F2 30 2" xfId="6116"/>
    <cellStyle name="F2 31" xfId="6117"/>
    <cellStyle name="F2 31 2" xfId="6118"/>
    <cellStyle name="F2 32" xfId="6119"/>
    <cellStyle name="F2 32 2" xfId="6120"/>
    <cellStyle name="F2 33" xfId="6121"/>
    <cellStyle name="F2 33 2" xfId="6122"/>
    <cellStyle name="F2 34" xfId="6123"/>
    <cellStyle name="F2 34 2" xfId="6124"/>
    <cellStyle name="F2 35" xfId="6125"/>
    <cellStyle name="F2 35 2" xfId="6126"/>
    <cellStyle name="F2 36" xfId="6127"/>
    <cellStyle name="F2 36 2" xfId="6128"/>
    <cellStyle name="F2 37" xfId="6129"/>
    <cellStyle name="F2 37 2" xfId="6130"/>
    <cellStyle name="F2 38" xfId="6131"/>
    <cellStyle name="F2 38 2" xfId="6132"/>
    <cellStyle name="F2 39" xfId="6133"/>
    <cellStyle name="F2 39 2" xfId="6134"/>
    <cellStyle name="F2 4" xfId="6135"/>
    <cellStyle name="F2 4 2" xfId="6136"/>
    <cellStyle name="F2 4 3" xfId="6137"/>
    <cellStyle name="F2 40" xfId="6138"/>
    <cellStyle name="F2 40 2" xfId="6139"/>
    <cellStyle name="F2 41" xfId="6140"/>
    <cellStyle name="F2 41 2" xfId="6141"/>
    <cellStyle name="F2 42" xfId="6142"/>
    <cellStyle name="F2 42 2" xfId="6143"/>
    <cellStyle name="F2 43" xfId="6144"/>
    <cellStyle name="F2 43 2" xfId="6145"/>
    <cellStyle name="F2 44" xfId="6146"/>
    <cellStyle name="F2 44 2" xfId="6147"/>
    <cellStyle name="F2 45" xfId="6148"/>
    <cellStyle name="F2 45 2" xfId="6149"/>
    <cellStyle name="F2 46" xfId="6150"/>
    <cellStyle name="F2 46 2" xfId="6151"/>
    <cellStyle name="F2 47" xfId="6152"/>
    <cellStyle name="F2 47 2" xfId="6153"/>
    <cellStyle name="F2 48" xfId="6154"/>
    <cellStyle name="F2 48 2" xfId="6155"/>
    <cellStyle name="F2 49" xfId="6156"/>
    <cellStyle name="F2 49 2" xfId="6157"/>
    <cellStyle name="F2 5" xfId="6158"/>
    <cellStyle name="F2 5 2" xfId="6159"/>
    <cellStyle name="F2 5 3" xfId="6160"/>
    <cellStyle name="F2 50" xfId="6161"/>
    <cellStyle name="F2 50 2" xfId="6162"/>
    <cellStyle name="F2 51" xfId="6163"/>
    <cellStyle name="F2 51 2" xfId="6164"/>
    <cellStyle name="F2 52" xfId="6165"/>
    <cellStyle name="F2 52 2" xfId="6166"/>
    <cellStyle name="F2 53" xfId="6167"/>
    <cellStyle name="F2 53 2" xfId="6168"/>
    <cellStyle name="F2 54" xfId="6169"/>
    <cellStyle name="F2 54 2" xfId="6170"/>
    <cellStyle name="F2 55" xfId="6171"/>
    <cellStyle name="F2 55 2" xfId="6172"/>
    <cellStyle name="F2 56" xfId="6173"/>
    <cellStyle name="F2 56 2" xfId="6174"/>
    <cellStyle name="F2 57" xfId="6175"/>
    <cellStyle name="F2 57 2" xfId="6176"/>
    <cellStyle name="F2 58" xfId="6177"/>
    <cellStyle name="F2 58 2" xfId="6178"/>
    <cellStyle name="F2 59" xfId="6179"/>
    <cellStyle name="F2 59 2" xfId="6180"/>
    <cellStyle name="F2 6" xfId="6181"/>
    <cellStyle name="F2 6 2" xfId="6182"/>
    <cellStyle name="F2 6 3" xfId="6183"/>
    <cellStyle name="F2 60" xfId="6184"/>
    <cellStyle name="F2 60 2" xfId="6185"/>
    <cellStyle name="F2 61" xfId="6186"/>
    <cellStyle name="F2 61 2" xfId="6187"/>
    <cellStyle name="F2 62" xfId="6188"/>
    <cellStyle name="F2 62 2" xfId="6189"/>
    <cellStyle name="F2 63" xfId="6190"/>
    <cellStyle name="F2 63 2" xfId="6191"/>
    <cellStyle name="F2 64" xfId="6192"/>
    <cellStyle name="F2 64 2" xfId="6193"/>
    <cellStyle name="F2 65" xfId="6194"/>
    <cellStyle name="F2 65 2" xfId="6195"/>
    <cellStyle name="F2 7" xfId="6196"/>
    <cellStyle name="F2 7 2" xfId="6197"/>
    <cellStyle name="F2 7 3" xfId="6198"/>
    <cellStyle name="F2 8" xfId="6199"/>
    <cellStyle name="F2 8 2" xfId="6200"/>
    <cellStyle name="F2 8 3" xfId="6201"/>
    <cellStyle name="F2 9" xfId="6202"/>
    <cellStyle name="F2 9 2" xfId="6203"/>
    <cellStyle name="F2 9 3" xfId="6204"/>
    <cellStyle name="F3" xfId="73"/>
    <cellStyle name="F3 10" xfId="6205"/>
    <cellStyle name="F3 10 2" xfId="6206"/>
    <cellStyle name="F3 10 3" xfId="6207"/>
    <cellStyle name="F3 11" xfId="6208"/>
    <cellStyle name="F3 11 2" xfId="6209"/>
    <cellStyle name="F3 12" xfId="6210"/>
    <cellStyle name="F3 12 2" xfId="6211"/>
    <cellStyle name="F3 13" xfId="6212"/>
    <cellStyle name="F3 13 2" xfId="6213"/>
    <cellStyle name="F3 14" xfId="6214"/>
    <cellStyle name="F3 14 2" xfId="6215"/>
    <cellStyle name="F3 15" xfId="6216"/>
    <cellStyle name="F3 15 2" xfId="6217"/>
    <cellStyle name="F3 16" xfId="6218"/>
    <cellStyle name="F3 16 2" xfId="6219"/>
    <cellStyle name="F3 17" xfId="6220"/>
    <cellStyle name="F3 17 2" xfId="6221"/>
    <cellStyle name="F3 18" xfId="6222"/>
    <cellStyle name="F3 18 2" xfId="6223"/>
    <cellStyle name="F3 19" xfId="6224"/>
    <cellStyle name="F3 19 2" xfId="6225"/>
    <cellStyle name="F3 2" xfId="6226"/>
    <cellStyle name="F3 2 2" xfId="6227"/>
    <cellStyle name="F3 2 3" xfId="6228"/>
    <cellStyle name="F3 2 3 2" xfId="6229"/>
    <cellStyle name="F3 2 3 3" xfId="6230"/>
    <cellStyle name="F3 2 4" xfId="6231"/>
    <cellStyle name="F3 2 5" xfId="6232"/>
    <cellStyle name="F3 2 6" xfId="6233"/>
    <cellStyle name="F3 2 7" xfId="6234"/>
    <cellStyle name="F3 2 8" xfId="6235"/>
    <cellStyle name="F3 2 9" xfId="6236"/>
    <cellStyle name="F3 20" xfId="6237"/>
    <cellStyle name="F3 20 2" xfId="6238"/>
    <cellStyle name="F3 21" xfId="6239"/>
    <cellStyle name="F3 21 2" xfId="6240"/>
    <cellStyle name="F3 22" xfId="6241"/>
    <cellStyle name="F3 22 2" xfId="6242"/>
    <cellStyle name="F3 23" xfId="6243"/>
    <cellStyle name="F3 23 2" xfId="6244"/>
    <cellStyle name="F3 24" xfId="6245"/>
    <cellStyle name="F3 24 2" xfId="6246"/>
    <cellStyle name="F3 25" xfId="6247"/>
    <cellStyle name="F3 25 2" xfId="6248"/>
    <cellStyle name="F3 26" xfId="6249"/>
    <cellStyle name="F3 26 2" xfId="6250"/>
    <cellStyle name="F3 27" xfId="6251"/>
    <cellStyle name="F3 27 2" xfId="6252"/>
    <cellStyle name="F3 28" xfId="6253"/>
    <cellStyle name="F3 28 2" xfId="6254"/>
    <cellStyle name="F3 29" xfId="6255"/>
    <cellStyle name="F3 29 2" xfId="6256"/>
    <cellStyle name="F3 3" xfId="6257"/>
    <cellStyle name="F3 3 2" xfId="6258"/>
    <cellStyle name="F3 3 3" xfId="6259"/>
    <cellStyle name="F3 30" xfId="6260"/>
    <cellStyle name="F3 30 2" xfId="6261"/>
    <cellStyle name="F3 31" xfId="6262"/>
    <cellStyle name="F3 31 2" xfId="6263"/>
    <cellStyle name="F3 32" xfId="6264"/>
    <cellStyle name="F3 32 2" xfId="6265"/>
    <cellStyle name="F3 33" xfId="6266"/>
    <cellStyle name="F3 33 2" xfId="6267"/>
    <cellStyle name="F3 34" xfId="6268"/>
    <cellStyle name="F3 34 2" xfId="6269"/>
    <cellStyle name="F3 35" xfId="6270"/>
    <cellStyle name="F3 35 2" xfId="6271"/>
    <cellStyle name="F3 36" xfId="6272"/>
    <cellStyle name="F3 36 2" xfId="6273"/>
    <cellStyle name="F3 37" xfId="6274"/>
    <cellStyle name="F3 37 2" xfId="6275"/>
    <cellStyle name="F3 38" xfId="6276"/>
    <cellStyle name="F3 38 2" xfId="6277"/>
    <cellStyle name="F3 39" xfId="6278"/>
    <cellStyle name="F3 39 2" xfId="6279"/>
    <cellStyle name="F3 4" xfId="6280"/>
    <cellStyle name="F3 4 2" xfId="6281"/>
    <cellStyle name="F3 4 3" xfId="6282"/>
    <cellStyle name="F3 40" xfId="6283"/>
    <cellStyle name="F3 40 2" xfId="6284"/>
    <cellStyle name="F3 41" xfId="6285"/>
    <cellStyle name="F3 41 2" xfId="6286"/>
    <cellStyle name="F3 42" xfId="6287"/>
    <cellStyle name="F3 42 2" xfId="6288"/>
    <cellStyle name="F3 43" xfId="6289"/>
    <cellStyle name="F3 43 2" xfId="6290"/>
    <cellStyle name="F3 44" xfId="6291"/>
    <cellStyle name="F3 44 2" xfId="6292"/>
    <cellStyle name="F3 45" xfId="6293"/>
    <cellStyle name="F3 45 2" xfId="6294"/>
    <cellStyle name="F3 46" xfId="6295"/>
    <cellStyle name="F3 46 2" xfId="6296"/>
    <cellStyle name="F3 47" xfId="6297"/>
    <cellStyle name="F3 47 2" xfId="6298"/>
    <cellStyle name="F3 48" xfId="6299"/>
    <cellStyle name="F3 48 2" xfId="6300"/>
    <cellStyle name="F3 49" xfId="6301"/>
    <cellStyle name="F3 49 2" xfId="6302"/>
    <cellStyle name="F3 5" xfId="6303"/>
    <cellStyle name="F3 5 2" xfId="6304"/>
    <cellStyle name="F3 5 3" xfId="6305"/>
    <cellStyle name="F3 50" xfId="6306"/>
    <cellStyle name="F3 50 2" xfId="6307"/>
    <cellStyle name="F3 51" xfId="6308"/>
    <cellStyle name="F3 51 2" xfId="6309"/>
    <cellStyle name="F3 52" xfId="6310"/>
    <cellStyle name="F3 52 2" xfId="6311"/>
    <cellStyle name="F3 53" xfId="6312"/>
    <cellStyle name="F3 53 2" xfId="6313"/>
    <cellStyle name="F3 54" xfId="6314"/>
    <cellStyle name="F3 54 2" xfId="6315"/>
    <cellStyle name="F3 55" xfId="6316"/>
    <cellStyle name="F3 55 2" xfId="6317"/>
    <cellStyle name="F3 56" xfId="6318"/>
    <cellStyle name="F3 56 2" xfId="6319"/>
    <cellStyle name="F3 57" xfId="6320"/>
    <cellStyle name="F3 57 2" xfId="6321"/>
    <cellStyle name="F3 58" xfId="6322"/>
    <cellStyle name="F3 58 2" xfId="6323"/>
    <cellStyle name="F3 59" xfId="6324"/>
    <cellStyle name="F3 59 2" xfId="6325"/>
    <cellStyle name="F3 6" xfId="6326"/>
    <cellStyle name="F3 6 2" xfId="6327"/>
    <cellStyle name="F3 6 3" xfId="6328"/>
    <cellStyle name="F3 60" xfId="6329"/>
    <cellStyle name="F3 60 2" xfId="6330"/>
    <cellStyle name="F3 61" xfId="6331"/>
    <cellStyle name="F3 61 2" xfId="6332"/>
    <cellStyle name="F3 62" xfId="6333"/>
    <cellStyle name="F3 62 2" xfId="6334"/>
    <cellStyle name="F3 63" xfId="6335"/>
    <cellStyle name="F3 63 2" xfId="6336"/>
    <cellStyle name="F3 64" xfId="6337"/>
    <cellStyle name="F3 64 2" xfId="6338"/>
    <cellStyle name="F3 65" xfId="6339"/>
    <cellStyle name="F3 65 2" xfId="6340"/>
    <cellStyle name="F3 7" xfId="6341"/>
    <cellStyle name="F3 7 2" xfId="6342"/>
    <cellStyle name="F3 7 3" xfId="6343"/>
    <cellStyle name="F3 8" xfId="6344"/>
    <cellStyle name="F3 8 2" xfId="6345"/>
    <cellStyle name="F3 8 3" xfId="6346"/>
    <cellStyle name="F3 9" xfId="6347"/>
    <cellStyle name="F3 9 2" xfId="6348"/>
    <cellStyle name="F3 9 3" xfId="6349"/>
    <cellStyle name="F4" xfId="74"/>
    <cellStyle name="F4 10" xfId="6350"/>
    <cellStyle name="F4 10 2" xfId="6351"/>
    <cellStyle name="F4 10 3" xfId="6352"/>
    <cellStyle name="F4 11" xfId="6353"/>
    <cellStyle name="F4 11 2" xfId="6354"/>
    <cellStyle name="F4 12" xfId="6355"/>
    <cellStyle name="F4 12 2" xfId="6356"/>
    <cellStyle name="F4 13" xfId="6357"/>
    <cellStyle name="F4 13 2" xfId="6358"/>
    <cellStyle name="F4 14" xfId="6359"/>
    <cellStyle name="F4 14 2" xfId="6360"/>
    <cellStyle name="F4 15" xfId="6361"/>
    <cellStyle name="F4 15 2" xfId="6362"/>
    <cellStyle name="F4 16" xfId="6363"/>
    <cellStyle name="F4 16 2" xfId="6364"/>
    <cellStyle name="F4 17" xfId="6365"/>
    <cellStyle name="F4 17 2" xfId="6366"/>
    <cellStyle name="F4 18" xfId="6367"/>
    <cellStyle name="F4 18 2" xfId="6368"/>
    <cellStyle name="F4 19" xfId="6369"/>
    <cellStyle name="F4 19 2" xfId="6370"/>
    <cellStyle name="F4 2" xfId="6371"/>
    <cellStyle name="F4 2 2" xfId="6372"/>
    <cellStyle name="F4 2 3" xfId="6373"/>
    <cellStyle name="F4 2 3 2" xfId="6374"/>
    <cellStyle name="F4 2 3 3" xfId="6375"/>
    <cellStyle name="F4 2 4" xfId="6376"/>
    <cellStyle name="F4 2 5" xfId="6377"/>
    <cellStyle name="F4 2 6" xfId="6378"/>
    <cellStyle name="F4 2 7" xfId="6379"/>
    <cellStyle name="F4 2 8" xfId="6380"/>
    <cellStyle name="F4 2 9" xfId="6381"/>
    <cellStyle name="F4 20" xfId="6382"/>
    <cellStyle name="F4 20 2" xfId="6383"/>
    <cellStyle name="F4 21" xfId="6384"/>
    <cellStyle name="F4 21 2" xfId="6385"/>
    <cellStyle name="F4 22" xfId="6386"/>
    <cellStyle name="F4 22 2" xfId="6387"/>
    <cellStyle name="F4 23" xfId="6388"/>
    <cellStyle name="F4 23 2" xfId="6389"/>
    <cellStyle name="F4 24" xfId="6390"/>
    <cellStyle name="F4 24 2" xfId="6391"/>
    <cellStyle name="F4 25" xfId="6392"/>
    <cellStyle name="F4 25 2" xfId="6393"/>
    <cellStyle name="F4 26" xfId="6394"/>
    <cellStyle name="F4 26 2" xfId="6395"/>
    <cellStyle name="F4 27" xfId="6396"/>
    <cellStyle name="F4 27 2" xfId="6397"/>
    <cellStyle name="F4 28" xfId="6398"/>
    <cellStyle name="F4 28 2" xfId="6399"/>
    <cellStyle name="F4 29" xfId="6400"/>
    <cellStyle name="F4 29 2" xfId="6401"/>
    <cellStyle name="F4 3" xfId="6402"/>
    <cellStyle name="F4 3 2" xfId="6403"/>
    <cellStyle name="F4 3 3" xfId="6404"/>
    <cellStyle name="F4 30" xfId="6405"/>
    <cellStyle name="F4 30 2" xfId="6406"/>
    <cellStyle name="F4 31" xfId="6407"/>
    <cellStyle name="F4 31 2" xfId="6408"/>
    <cellStyle name="F4 32" xfId="6409"/>
    <cellStyle name="F4 32 2" xfId="6410"/>
    <cellStyle name="F4 33" xfId="6411"/>
    <cellStyle name="F4 33 2" xfId="6412"/>
    <cellStyle name="F4 34" xfId="6413"/>
    <cellStyle name="F4 34 2" xfId="6414"/>
    <cellStyle name="F4 35" xfId="6415"/>
    <cellStyle name="F4 35 2" xfId="6416"/>
    <cellStyle name="F4 36" xfId="6417"/>
    <cellStyle name="F4 36 2" xfId="6418"/>
    <cellStyle name="F4 37" xfId="6419"/>
    <cellStyle name="F4 37 2" xfId="6420"/>
    <cellStyle name="F4 38" xfId="6421"/>
    <cellStyle name="F4 38 2" xfId="6422"/>
    <cellStyle name="F4 39" xfId="6423"/>
    <cellStyle name="F4 39 2" xfId="6424"/>
    <cellStyle name="F4 4" xfId="6425"/>
    <cellStyle name="F4 4 2" xfId="6426"/>
    <cellStyle name="F4 4 3" xfId="6427"/>
    <cellStyle name="F4 40" xfId="6428"/>
    <cellStyle name="F4 40 2" xfId="6429"/>
    <cellStyle name="F4 41" xfId="6430"/>
    <cellStyle name="F4 41 2" xfId="6431"/>
    <cellStyle name="F4 42" xfId="6432"/>
    <cellStyle name="F4 42 2" xfId="6433"/>
    <cellStyle name="F4 43" xfId="6434"/>
    <cellStyle name="F4 43 2" xfId="6435"/>
    <cellStyle name="F4 44" xfId="6436"/>
    <cellStyle name="F4 44 2" xfId="6437"/>
    <cellStyle name="F4 45" xfId="6438"/>
    <cellStyle name="F4 45 2" xfId="6439"/>
    <cellStyle name="F4 46" xfId="6440"/>
    <cellStyle name="F4 46 2" xfId="6441"/>
    <cellStyle name="F4 47" xfId="6442"/>
    <cellStyle name="F4 47 2" xfId="6443"/>
    <cellStyle name="F4 48" xfId="6444"/>
    <cellStyle name="F4 48 2" xfId="6445"/>
    <cellStyle name="F4 49" xfId="6446"/>
    <cellStyle name="F4 49 2" xfId="6447"/>
    <cellStyle name="F4 5" xfId="6448"/>
    <cellStyle name="F4 5 2" xfId="6449"/>
    <cellStyle name="F4 5 3" xfId="6450"/>
    <cellStyle name="F4 50" xfId="6451"/>
    <cellStyle name="F4 50 2" xfId="6452"/>
    <cellStyle name="F4 51" xfId="6453"/>
    <cellStyle name="F4 51 2" xfId="6454"/>
    <cellStyle name="F4 52" xfId="6455"/>
    <cellStyle name="F4 52 2" xfId="6456"/>
    <cellStyle name="F4 53" xfId="6457"/>
    <cellStyle name="F4 53 2" xfId="6458"/>
    <cellStyle name="F4 54" xfId="6459"/>
    <cellStyle name="F4 54 2" xfId="6460"/>
    <cellStyle name="F4 55" xfId="6461"/>
    <cellStyle name="F4 55 2" xfId="6462"/>
    <cellStyle name="F4 56" xfId="6463"/>
    <cellStyle name="F4 56 2" xfId="6464"/>
    <cellStyle name="F4 57" xfId="6465"/>
    <cellStyle name="F4 57 2" xfId="6466"/>
    <cellStyle name="F4 58" xfId="6467"/>
    <cellStyle name="F4 58 2" xfId="6468"/>
    <cellStyle name="F4 59" xfId="6469"/>
    <cellStyle name="F4 59 2" xfId="6470"/>
    <cellStyle name="F4 6" xfId="6471"/>
    <cellStyle name="F4 6 2" xfId="6472"/>
    <cellStyle name="F4 6 3" xfId="6473"/>
    <cellStyle name="F4 60" xfId="6474"/>
    <cellStyle name="F4 60 2" xfId="6475"/>
    <cellStyle name="F4 61" xfId="6476"/>
    <cellStyle name="F4 61 2" xfId="6477"/>
    <cellStyle name="F4 62" xfId="6478"/>
    <cellStyle name="F4 62 2" xfId="6479"/>
    <cellStyle name="F4 63" xfId="6480"/>
    <cellStyle name="F4 63 2" xfId="6481"/>
    <cellStyle name="F4 64" xfId="6482"/>
    <cellStyle name="F4 64 2" xfId="6483"/>
    <cellStyle name="F4 65" xfId="6484"/>
    <cellStyle name="F4 65 2" xfId="6485"/>
    <cellStyle name="F4 7" xfId="6486"/>
    <cellStyle name="F4 7 2" xfId="6487"/>
    <cellStyle name="F4 7 3" xfId="6488"/>
    <cellStyle name="F4 8" xfId="6489"/>
    <cellStyle name="F4 8 2" xfId="6490"/>
    <cellStyle name="F4 8 3" xfId="6491"/>
    <cellStyle name="F4 9" xfId="6492"/>
    <cellStyle name="F4 9 2" xfId="6493"/>
    <cellStyle name="F4 9 3" xfId="6494"/>
    <cellStyle name="F5" xfId="75"/>
    <cellStyle name="F5 10" xfId="6495"/>
    <cellStyle name="F5 10 2" xfId="6496"/>
    <cellStyle name="F5 10 3" xfId="6497"/>
    <cellStyle name="F5 11" xfId="6498"/>
    <cellStyle name="F5 11 2" xfId="6499"/>
    <cellStyle name="F5 12" xfId="6500"/>
    <cellStyle name="F5 12 2" xfId="6501"/>
    <cellStyle name="F5 13" xfId="6502"/>
    <cellStyle name="F5 13 2" xfId="6503"/>
    <cellStyle name="F5 14" xfId="6504"/>
    <cellStyle name="F5 14 2" xfId="6505"/>
    <cellStyle name="F5 15" xfId="6506"/>
    <cellStyle name="F5 15 2" xfId="6507"/>
    <cellStyle name="F5 16" xfId="6508"/>
    <cellStyle name="F5 16 2" xfId="6509"/>
    <cellStyle name="F5 17" xfId="6510"/>
    <cellStyle name="F5 17 2" xfId="6511"/>
    <cellStyle name="F5 18" xfId="6512"/>
    <cellStyle name="F5 18 2" xfId="6513"/>
    <cellStyle name="F5 19" xfId="6514"/>
    <cellStyle name="F5 19 2" xfId="6515"/>
    <cellStyle name="F5 2" xfId="6516"/>
    <cellStyle name="F5 2 2" xfId="6517"/>
    <cellStyle name="F5 2 3" xfId="6518"/>
    <cellStyle name="F5 2 3 2" xfId="6519"/>
    <cellStyle name="F5 2 3 3" xfId="6520"/>
    <cellStyle name="F5 2 4" xfId="6521"/>
    <cellStyle name="F5 2 5" xfId="6522"/>
    <cellStyle name="F5 2 6" xfId="6523"/>
    <cellStyle name="F5 2 7" xfId="6524"/>
    <cellStyle name="F5 2 8" xfId="6525"/>
    <cellStyle name="F5 2 9" xfId="6526"/>
    <cellStyle name="F5 20" xfId="6527"/>
    <cellStyle name="F5 20 2" xfId="6528"/>
    <cellStyle name="F5 21" xfId="6529"/>
    <cellStyle name="F5 21 2" xfId="6530"/>
    <cellStyle name="F5 22" xfId="6531"/>
    <cellStyle name="F5 22 2" xfId="6532"/>
    <cellStyle name="F5 23" xfId="6533"/>
    <cellStyle name="F5 23 2" xfId="6534"/>
    <cellStyle name="F5 24" xfId="6535"/>
    <cellStyle name="F5 24 2" xfId="6536"/>
    <cellStyle name="F5 25" xfId="6537"/>
    <cellStyle name="F5 25 2" xfId="6538"/>
    <cellStyle name="F5 26" xfId="6539"/>
    <cellStyle name="F5 26 2" xfId="6540"/>
    <cellStyle name="F5 27" xfId="6541"/>
    <cellStyle name="F5 27 2" xfId="6542"/>
    <cellStyle name="F5 28" xfId="6543"/>
    <cellStyle name="F5 28 2" xfId="6544"/>
    <cellStyle name="F5 29" xfId="6545"/>
    <cellStyle name="F5 29 2" xfId="6546"/>
    <cellStyle name="F5 3" xfId="6547"/>
    <cellStyle name="F5 3 2" xfId="6548"/>
    <cellStyle name="F5 3 3" xfId="6549"/>
    <cellStyle name="F5 30" xfId="6550"/>
    <cellStyle name="F5 30 2" xfId="6551"/>
    <cellStyle name="F5 31" xfId="6552"/>
    <cellStyle name="F5 31 2" xfId="6553"/>
    <cellStyle name="F5 32" xfId="6554"/>
    <cellStyle name="F5 32 2" xfId="6555"/>
    <cellStyle name="F5 33" xfId="6556"/>
    <cellStyle name="F5 33 2" xfId="6557"/>
    <cellStyle name="F5 34" xfId="6558"/>
    <cellStyle name="F5 34 2" xfId="6559"/>
    <cellStyle name="F5 35" xfId="6560"/>
    <cellStyle name="F5 35 2" xfId="6561"/>
    <cellStyle name="F5 36" xfId="6562"/>
    <cellStyle name="F5 36 2" xfId="6563"/>
    <cellStyle name="F5 37" xfId="6564"/>
    <cellStyle name="F5 37 2" xfId="6565"/>
    <cellStyle name="F5 38" xfId="6566"/>
    <cellStyle name="F5 38 2" xfId="6567"/>
    <cellStyle name="F5 39" xfId="6568"/>
    <cellStyle name="F5 39 2" xfId="6569"/>
    <cellStyle name="F5 4" xfId="6570"/>
    <cellStyle name="F5 4 2" xfId="6571"/>
    <cellStyle name="F5 4 3" xfId="6572"/>
    <cellStyle name="F5 40" xfId="6573"/>
    <cellStyle name="F5 40 2" xfId="6574"/>
    <cellStyle name="F5 41" xfId="6575"/>
    <cellStyle name="F5 41 2" xfId="6576"/>
    <cellStyle name="F5 42" xfId="6577"/>
    <cellStyle name="F5 42 2" xfId="6578"/>
    <cellStyle name="F5 43" xfId="6579"/>
    <cellStyle name="F5 43 2" xfId="6580"/>
    <cellStyle name="F5 44" xfId="6581"/>
    <cellStyle name="F5 44 2" xfId="6582"/>
    <cellStyle name="F5 45" xfId="6583"/>
    <cellStyle name="F5 45 2" xfId="6584"/>
    <cellStyle name="F5 46" xfId="6585"/>
    <cellStyle name="F5 46 2" xfId="6586"/>
    <cellStyle name="F5 47" xfId="6587"/>
    <cellStyle name="F5 47 2" xfId="6588"/>
    <cellStyle name="F5 48" xfId="6589"/>
    <cellStyle name="F5 48 2" xfId="6590"/>
    <cellStyle name="F5 49" xfId="6591"/>
    <cellStyle name="F5 49 2" xfId="6592"/>
    <cellStyle name="F5 5" xfId="6593"/>
    <cellStyle name="F5 5 2" xfId="6594"/>
    <cellStyle name="F5 5 3" xfId="6595"/>
    <cellStyle name="F5 50" xfId="6596"/>
    <cellStyle name="F5 50 2" xfId="6597"/>
    <cellStyle name="F5 51" xfId="6598"/>
    <cellStyle name="F5 51 2" xfId="6599"/>
    <cellStyle name="F5 52" xfId="6600"/>
    <cellStyle name="F5 52 2" xfId="6601"/>
    <cellStyle name="F5 53" xfId="6602"/>
    <cellStyle name="F5 53 2" xfId="6603"/>
    <cellStyle name="F5 54" xfId="6604"/>
    <cellStyle name="F5 54 2" xfId="6605"/>
    <cellStyle name="F5 55" xfId="6606"/>
    <cellStyle name="F5 55 2" xfId="6607"/>
    <cellStyle name="F5 56" xfId="6608"/>
    <cellStyle name="F5 56 2" xfId="6609"/>
    <cellStyle name="F5 57" xfId="6610"/>
    <cellStyle name="F5 57 2" xfId="6611"/>
    <cellStyle name="F5 58" xfId="6612"/>
    <cellStyle name="F5 58 2" xfId="6613"/>
    <cellStyle name="F5 59" xfId="6614"/>
    <cellStyle name="F5 59 2" xfId="6615"/>
    <cellStyle name="F5 6" xfId="6616"/>
    <cellStyle name="F5 6 2" xfId="6617"/>
    <cellStyle name="F5 6 3" xfId="6618"/>
    <cellStyle name="F5 60" xfId="6619"/>
    <cellStyle name="F5 60 2" xfId="6620"/>
    <cellStyle name="F5 61" xfId="6621"/>
    <cellStyle name="F5 61 2" xfId="6622"/>
    <cellStyle name="F5 62" xfId="6623"/>
    <cellStyle name="F5 62 2" xfId="6624"/>
    <cellStyle name="F5 63" xfId="6625"/>
    <cellStyle name="F5 63 2" xfId="6626"/>
    <cellStyle name="F5 64" xfId="6627"/>
    <cellStyle name="F5 64 2" xfId="6628"/>
    <cellStyle name="F5 65" xfId="6629"/>
    <cellStyle name="F5 65 2" xfId="6630"/>
    <cellStyle name="F5 7" xfId="6631"/>
    <cellStyle name="F5 7 2" xfId="6632"/>
    <cellStyle name="F5 7 3" xfId="6633"/>
    <cellStyle name="F5 8" xfId="6634"/>
    <cellStyle name="F5 8 2" xfId="6635"/>
    <cellStyle name="F5 8 3" xfId="6636"/>
    <cellStyle name="F5 9" xfId="6637"/>
    <cellStyle name="F5 9 2" xfId="6638"/>
    <cellStyle name="F5 9 3" xfId="6639"/>
    <cellStyle name="F6" xfId="76"/>
    <cellStyle name="F6 10" xfId="6640"/>
    <cellStyle name="F6 10 2" xfId="6641"/>
    <cellStyle name="F6 10 3" xfId="6642"/>
    <cellStyle name="F6 11" xfId="6643"/>
    <cellStyle name="F6 11 2" xfId="6644"/>
    <cellStyle name="F6 12" xfId="6645"/>
    <cellStyle name="F6 12 2" xfId="6646"/>
    <cellStyle name="F6 13" xfId="6647"/>
    <cellStyle name="F6 13 2" xfId="6648"/>
    <cellStyle name="F6 14" xfId="6649"/>
    <cellStyle name="F6 14 2" xfId="6650"/>
    <cellStyle name="F6 15" xfId="6651"/>
    <cellStyle name="F6 15 2" xfId="6652"/>
    <cellStyle name="F6 16" xfId="6653"/>
    <cellStyle name="F6 16 2" xfId="6654"/>
    <cellStyle name="F6 17" xfId="6655"/>
    <cellStyle name="F6 17 2" xfId="6656"/>
    <cellStyle name="F6 18" xfId="6657"/>
    <cellStyle name="F6 18 2" xfId="6658"/>
    <cellStyle name="F6 19" xfId="6659"/>
    <cellStyle name="F6 19 2" xfId="6660"/>
    <cellStyle name="F6 2" xfId="6661"/>
    <cellStyle name="F6 2 2" xfId="6662"/>
    <cellStyle name="F6 2 3" xfId="6663"/>
    <cellStyle name="F6 2 3 2" xfId="6664"/>
    <cellStyle name="F6 2 3 3" xfId="6665"/>
    <cellStyle name="F6 2 4" xfId="6666"/>
    <cellStyle name="F6 2 5" xfId="6667"/>
    <cellStyle name="F6 2 6" xfId="6668"/>
    <cellStyle name="F6 2 7" xfId="6669"/>
    <cellStyle name="F6 2 8" xfId="6670"/>
    <cellStyle name="F6 2 9" xfId="6671"/>
    <cellStyle name="F6 20" xfId="6672"/>
    <cellStyle name="F6 20 2" xfId="6673"/>
    <cellStyle name="F6 21" xfId="6674"/>
    <cellStyle name="F6 21 2" xfId="6675"/>
    <cellStyle name="F6 22" xfId="6676"/>
    <cellStyle name="F6 22 2" xfId="6677"/>
    <cellStyle name="F6 23" xfId="6678"/>
    <cellStyle name="F6 23 2" xfId="6679"/>
    <cellStyle name="F6 24" xfId="6680"/>
    <cellStyle name="F6 24 2" xfId="6681"/>
    <cellStyle name="F6 25" xfId="6682"/>
    <cellStyle name="F6 25 2" xfId="6683"/>
    <cellStyle name="F6 26" xfId="6684"/>
    <cellStyle name="F6 26 2" xfId="6685"/>
    <cellStyle name="F6 27" xfId="6686"/>
    <cellStyle name="F6 27 2" xfId="6687"/>
    <cellStyle name="F6 28" xfId="6688"/>
    <cellStyle name="F6 28 2" xfId="6689"/>
    <cellStyle name="F6 29" xfId="6690"/>
    <cellStyle name="F6 29 2" xfId="6691"/>
    <cellStyle name="F6 3" xfId="6692"/>
    <cellStyle name="F6 3 2" xfId="6693"/>
    <cellStyle name="F6 3 3" xfId="6694"/>
    <cellStyle name="F6 30" xfId="6695"/>
    <cellStyle name="F6 30 2" xfId="6696"/>
    <cellStyle name="F6 31" xfId="6697"/>
    <cellStyle name="F6 31 2" xfId="6698"/>
    <cellStyle name="F6 32" xfId="6699"/>
    <cellStyle name="F6 32 2" xfId="6700"/>
    <cellStyle name="F6 33" xfId="6701"/>
    <cellStyle name="F6 33 2" xfId="6702"/>
    <cellStyle name="F6 34" xfId="6703"/>
    <cellStyle name="F6 34 2" xfId="6704"/>
    <cellStyle name="F6 35" xfId="6705"/>
    <cellStyle name="F6 35 2" xfId="6706"/>
    <cellStyle name="F6 36" xfId="6707"/>
    <cellStyle name="F6 36 2" xfId="6708"/>
    <cellStyle name="F6 37" xfId="6709"/>
    <cellStyle name="F6 37 2" xfId="6710"/>
    <cellStyle name="F6 38" xfId="6711"/>
    <cellStyle name="F6 38 2" xfId="6712"/>
    <cellStyle name="F6 39" xfId="6713"/>
    <cellStyle name="F6 39 2" xfId="6714"/>
    <cellStyle name="F6 4" xfId="6715"/>
    <cellStyle name="F6 4 2" xfId="6716"/>
    <cellStyle name="F6 4 3" xfId="6717"/>
    <cellStyle name="F6 40" xfId="6718"/>
    <cellStyle name="F6 40 2" xfId="6719"/>
    <cellStyle name="F6 41" xfId="6720"/>
    <cellStyle name="F6 41 2" xfId="6721"/>
    <cellStyle name="F6 42" xfId="6722"/>
    <cellStyle name="F6 42 2" xfId="6723"/>
    <cellStyle name="F6 43" xfId="6724"/>
    <cellStyle name="F6 43 2" xfId="6725"/>
    <cellStyle name="F6 44" xfId="6726"/>
    <cellStyle name="F6 44 2" xfId="6727"/>
    <cellStyle name="F6 45" xfId="6728"/>
    <cellStyle name="F6 45 2" xfId="6729"/>
    <cellStyle name="F6 46" xfId="6730"/>
    <cellStyle name="F6 46 2" xfId="6731"/>
    <cellStyle name="F6 47" xfId="6732"/>
    <cellStyle name="F6 47 2" xfId="6733"/>
    <cellStyle name="F6 48" xfId="6734"/>
    <cellStyle name="F6 48 2" xfId="6735"/>
    <cellStyle name="F6 49" xfId="6736"/>
    <cellStyle name="F6 49 2" xfId="6737"/>
    <cellStyle name="F6 5" xfId="6738"/>
    <cellStyle name="F6 5 2" xfId="6739"/>
    <cellStyle name="F6 5 3" xfId="6740"/>
    <cellStyle name="F6 50" xfId="6741"/>
    <cellStyle name="F6 50 2" xfId="6742"/>
    <cellStyle name="F6 51" xfId="6743"/>
    <cellStyle name="F6 51 2" xfId="6744"/>
    <cellStyle name="F6 52" xfId="6745"/>
    <cellStyle name="F6 52 2" xfId="6746"/>
    <cellStyle name="F6 53" xfId="6747"/>
    <cellStyle name="F6 53 2" xfId="6748"/>
    <cellStyle name="F6 54" xfId="6749"/>
    <cellStyle name="F6 54 2" xfId="6750"/>
    <cellStyle name="F6 55" xfId="6751"/>
    <cellStyle name="F6 55 2" xfId="6752"/>
    <cellStyle name="F6 56" xfId="6753"/>
    <cellStyle name="F6 56 2" xfId="6754"/>
    <cellStyle name="F6 57" xfId="6755"/>
    <cellStyle name="F6 57 2" xfId="6756"/>
    <cellStyle name="F6 58" xfId="6757"/>
    <cellStyle name="F6 58 2" xfId="6758"/>
    <cellStyle name="F6 59" xfId="6759"/>
    <cellStyle name="F6 59 2" xfId="6760"/>
    <cellStyle name="F6 6" xfId="6761"/>
    <cellStyle name="F6 6 2" xfId="6762"/>
    <cellStyle name="F6 6 3" xfId="6763"/>
    <cellStyle name="F6 60" xfId="6764"/>
    <cellStyle name="F6 60 2" xfId="6765"/>
    <cellStyle name="F6 61" xfId="6766"/>
    <cellStyle name="F6 61 2" xfId="6767"/>
    <cellStyle name="F6 62" xfId="6768"/>
    <cellStyle name="F6 62 2" xfId="6769"/>
    <cellStyle name="F6 63" xfId="6770"/>
    <cellStyle name="F6 63 2" xfId="6771"/>
    <cellStyle name="F6 64" xfId="6772"/>
    <cellStyle name="F6 64 2" xfId="6773"/>
    <cellStyle name="F6 65" xfId="6774"/>
    <cellStyle name="F6 65 2" xfId="6775"/>
    <cellStyle name="F6 7" xfId="6776"/>
    <cellStyle name="F6 7 2" xfId="6777"/>
    <cellStyle name="F6 7 3" xfId="6778"/>
    <cellStyle name="F6 8" xfId="6779"/>
    <cellStyle name="F6 8 2" xfId="6780"/>
    <cellStyle name="F6 8 3" xfId="6781"/>
    <cellStyle name="F6 9" xfId="6782"/>
    <cellStyle name="F6 9 2" xfId="6783"/>
    <cellStyle name="F6 9 3" xfId="6784"/>
    <cellStyle name="F7" xfId="77"/>
    <cellStyle name="F7 10" xfId="6785"/>
    <cellStyle name="F7 10 2" xfId="6786"/>
    <cellStyle name="F7 10 3" xfId="6787"/>
    <cellStyle name="F7 11" xfId="6788"/>
    <cellStyle name="F7 11 2" xfId="6789"/>
    <cellStyle name="F7 12" xfId="6790"/>
    <cellStyle name="F7 12 2" xfId="6791"/>
    <cellStyle name="F7 13" xfId="6792"/>
    <cellStyle name="F7 13 2" xfId="6793"/>
    <cellStyle name="F7 14" xfId="6794"/>
    <cellStyle name="F7 14 2" xfId="6795"/>
    <cellStyle name="F7 15" xfId="6796"/>
    <cellStyle name="F7 15 2" xfId="6797"/>
    <cellStyle name="F7 16" xfId="6798"/>
    <cellStyle name="F7 16 2" xfId="6799"/>
    <cellStyle name="F7 17" xfId="6800"/>
    <cellStyle name="F7 17 2" xfId="6801"/>
    <cellStyle name="F7 18" xfId="6802"/>
    <cellStyle name="F7 18 2" xfId="6803"/>
    <cellStyle name="F7 19" xfId="6804"/>
    <cellStyle name="F7 19 2" xfId="6805"/>
    <cellStyle name="F7 2" xfId="6806"/>
    <cellStyle name="F7 2 2" xfId="6807"/>
    <cellStyle name="F7 2 3" xfId="6808"/>
    <cellStyle name="F7 2 3 2" xfId="6809"/>
    <cellStyle name="F7 2 3 3" xfId="6810"/>
    <cellStyle name="F7 2 4" xfId="6811"/>
    <cellStyle name="F7 2 5" xfId="6812"/>
    <cellStyle name="F7 2 6" xfId="6813"/>
    <cellStyle name="F7 2 7" xfId="6814"/>
    <cellStyle name="F7 2 8" xfId="6815"/>
    <cellStyle name="F7 2 9" xfId="6816"/>
    <cellStyle name="F7 20" xfId="6817"/>
    <cellStyle name="F7 20 2" xfId="6818"/>
    <cellStyle name="F7 21" xfId="6819"/>
    <cellStyle name="F7 21 2" xfId="6820"/>
    <cellStyle name="F7 22" xfId="6821"/>
    <cellStyle name="F7 22 2" xfId="6822"/>
    <cellStyle name="F7 23" xfId="6823"/>
    <cellStyle name="F7 23 2" xfId="6824"/>
    <cellStyle name="F7 24" xfId="6825"/>
    <cellStyle name="F7 24 2" xfId="6826"/>
    <cellStyle name="F7 25" xfId="6827"/>
    <cellStyle name="F7 25 2" xfId="6828"/>
    <cellStyle name="F7 26" xfId="6829"/>
    <cellStyle name="F7 26 2" xfId="6830"/>
    <cellStyle name="F7 27" xfId="6831"/>
    <cellStyle name="F7 27 2" xfId="6832"/>
    <cellStyle name="F7 28" xfId="6833"/>
    <cellStyle name="F7 28 2" xfId="6834"/>
    <cellStyle name="F7 29" xfId="6835"/>
    <cellStyle name="F7 29 2" xfId="6836"/>
    <cellStyle name="F7 3" xfId="6837"/>
    <cellStyle name="F7 3 2" xfId="6838"/>
    <cellStyle name="F7 3 3" xfId="6839"/>
    <cellStyle name="F7 30" xfId="6840"/>
    <cellStyle name="F7 30 2" xfId="6841"/>
    <cellStyle name="F7 31" xfId="6842"/>
    <cellStyle name="F7 31 2" xfId="6843"/>
    <cellStyle name="F7 32" xfId="6844"/>
    <cellStyle name="F7 32 2" xfId="6845"/>
    <cellStyle name="F7 33" xfId="6846"/>
    <cellStyle name="F7 33 2" xfId="6847"/>
    <cellStyle name="F7 34" xfId="6848"/>
    <cellStyle name="F7 34 2" xfId="6849"/>
    <cellStyle name="F7 35" xfId="6850"/>
    <cellStyle name="F7 35 2" xfId="6851"/>
    <cellStyle name="F7 36" xfId="6852"/>
    <cellStyle name="F7 36 2" xfId="6853"/>
    <cellStyle name="F7 37" xfId="6854"/>
    <cellStyle name="F7 37 2" xfId="6855"/>
    <cellStyle name="F7 38" xfId="6856"/>
    <cellStyle name="F7 38 2" xfId="6857"/>
    <cellStyle name="F7 39" xfId="6858"/>
    <cellStyle name="F7 39 2" xfId="6859"/>
    <cellStyle name="F7 4" xfId="6860"/>
    <cellStyle name="F7 4 2" xfId="6861"/>
    <cellStyle name="F7 4 3" xfId="6862"/>
    <cellStyle name="F7 40" xfId="6863"/>
    <cellStyle name="F7 40 2" xfId="6864"/>
    <cellStyle name="F7 41" xfId="6865"/>
    <cellStyle name="F7 41 2" xfId="6866"/>
    <cellStyle name="F7 42" xfId="6867"/>
    <cellStyle name="F7 42 2" xfId="6868"/>
    <cellStyle name="F7 43" xfId="6869"/>
    <cellStyle name="F7 43 2" xfId="6870"/>
    <cellStyle name="F7 44" xfId="6871"/>
    <cellStyle name="F7 44 2" xfId="6872"/>
    <cellStyle name="F7 45" xfId="6873"/>
    <cellStyle name="F7 45 2" xfId="6874"/>
    <cellStyle name="F7 46" xfId="6875"/>
    <cellStyle name="F7 46 2" xfId="6876"/>
    <cellStyle name="F7 47" xfId="6877"/>
    <cellStyle name="F7 47 2" xfId="6878"/>
    <cellStyle name="F7 48" xfId="6879"/>
    <cellStyle name="F7 48 2" xfId="6880"/>
    <cellStyle name="F7 49" xfId="6881"/>
    <cellStyle name="F7 49 2" xfId="6882"/>
    <cellStyle name="F7 5" xfId="6883"/>
    <cellStyle name="F7 5 2" xfId="6884"/>
    <cellStyle name="F7 5 3" xfId="6885"/>
    <cellStyle name="F7 50" xfId="6886"/>
    <cellStyle name="F7 50 2" xfId="6887"/>
    <cellStyle name="F7 51" xfId="6888"/>
    <cellStyle name="F7 51 2" xfId="6889"/>
    <cellStyle name="F7 52" xfId="6890"/>
    <cellStyle name="F7 52 2" xfId="6891"/>
    <cellStyle name="F7 53" xfId="6892"/>
    <cellStyle name="F7 53 2" xfId="6893"/>
    <cellStyle name="F7 54" xfId="6894"/>
    <cellStyle name="F7 54 2" xfId="6895"/>
    <cellStyle name="F7 55" xfId="6896"/>
    <cellStyle name="F7 55 2" xfId="6897"/>
    <cellStyle name="F7 56" xfId="6898"/>
    <cellStyle name="F7 56 2" xfId="6899"/>
    <cellStyle name="F7 57" xfId="6900"/>
    <cellStyle name="F7 57 2" xfId="6901"/>
    <cellStyle name="F7 58" xfId="6902"/>
    <cellStyle name="F7 58 2" xfId="6903"/>
    <cellStyle name="F7 59" xfId="6904"/>
    <cellStyle name="F7 59 2" xfId="6905"/>
    <cellStyle name="F7 6" xfId="6906"/>
    <cellStyle name="F7 6 2" xfId="6907"/>
    <cellStyle name="F7 6 3" xfId="6908"/>
    <cellStyle name="F7 60" xfId="6909"/>
    <cellStyle name="F7 60 2" xfId="6910"/>
    <cellStyle name="F7 61" xfId="6911"/>
    <cellStyle name="F7 61 2" xfId="6912"/>
    <cellStyle name="F7 62" xfId="6913"/>
    <cellStyle name="F7 62 2" xfId="6914"/>
    <cellStyle name="F7 63" xfId="6915"/>
    <cellStyle name="F7 63 2" xfId="6916"/>
    <cellStyle name="F7 64" xfId="6917"/>
    <cellStyle name="F7 64 2" xfId="6918"/>
    <cellStyle name="F7 65" xfId="6919"/>
    <cellStyle name="F7 65 2" xfId="6920"/>
    <cellStyle name="F7 7" xfId="6921"/>
    <cellStyle name="F7 7 2" xfId="6922"/>
    <cellStyle name="F7 7 3" xfId="6923"/>
    <cellStyle name="F7 8" xfId="6924"/>
    <cellStyle name="F7 8 2" xfId="6925"/>
    <cellStyle name="F7 8 3" xfId="6926"/>
    <cellStyle name="F7 9" xfId="6927"/>
    <cellStyle name="F7 9 2" xfId="6928"/>
    <cellStyle name="F7 9 3" xfId="6929"/>
    <cellStyle name="F8" xfId="78"/>
    <cellStyle name="F8 10" xfId="6930"/>
    <cellStyle name="F8 10 2" xfId="6931"/>
    <cellStyle name="F8 10 3" xfId="6932"/>
    <cellStyle name="F8 11" xfId="6933"/>
    <cellStyle name="F8 11 2" xfId="6934"/>
    <cellStyle name="F8 12" xfId="6935"/>
    <cellStyle name="F8 12 2" xfId="6936"/>
    <cellStyle name="F8 13" xfId="6937"/>
    <cellStyle name="F8 13 2" xfId="6938"/>
    <cellStyle name="F8 14" xfId="6939"/>
    <cellStyle name="F8 14 2" xfId="6940"/>
    <cellStyle name="F8 15" xfId="6941"/>
    <cellStyle name="F8 15 2" xfId="6942"/>
    <cellStyle name="F8 16" xfId="6943"/>
    <cellStyle name="F8 16 2" xfId="6944"/>
    <cellStyle name="F8 17" xfId="6945"/>
    <cellStyle name="F8 17 2" xfId="6946"/>
    <cellStyle name="F8 18" xfId="6947"/>
    <cellStyle name="F8 18 2" xfId="6948"/>
    <cellStyle name="F8 19" xfId="6949"/>
    <cellStyle name="F8 19 2" xfId="6950"/>
    <cellStyle name="F8 2" xfId="6951"/>
    <cellStyle name="F8 2 2" xfId="6952"/>
    <cellStyle name="F8 2 3" xfId="6953"/>
    <cellStyle name="F8 2 3 2" xfId="6954"/>
    <cellStyle name="F8 2 3 3" xfId="6955"/>
    <cellStyle name="F8 2 4" xfId="6956"/>
    <cellStyle name="F8 2 5" xfId="6957"/>
    <cellStyle name="F8 2 6" xfId="6958"/>
    <cellStyle name="F8 2 7" xfId="6959"/>
    <cellStyle name="F8 2 8" xfId="6960"/>
    <cellStyle name="F8 2 9" xfId="6961"/>
    <cellStyle name="F8 20" xfId="6962"/>
    <cellStyle name="F8 20 2" xfId="6963"/>
    <cellStyle name="F8 21" xfId="6964"/>
    <cellStyle name="F8 21 2" xfId="6965"/>
    <cellStyle name="F8 22" xfId="6966"/>
    <cellStyle name="F8 22 2" xfId="6967"/>
    <cellStyle name="F8 23" xfId="6968"/>
    <cellStyle name="F8 23 2" xfId="6969"/>
    <cellStyle name="F8 24" xfId="6970"/>
    <cellStyle name="F8 24 2" xfId="6971"/>
    <cellStyle name="F8 25" xfId="6972"/>
    <cellStyle name="F8 25 2" xfId="6973"/>
    <cellStyle name="F8 26" xfId="6974"/>
    <cellStyle name="F8 26 2" xfId="6975"/>
    <cellStyle name="F8 27" xfId="6976"/>
    <cellStyle name="F8 27 2" xfId="6977"/>
    <cellStyle name="F8 28" xfId="6978"/>
    <cellStyle name="F8 28 2" xfId="6979"/>
    <cellStyle name="F8 29" xfId="6980"/>
    <cellStyle name="F8 29 2" xfId="6981"/>
    <cellStyle name="F8 3" xfId="6982"/>
    <cellStyle name="F8 3 2" xfId="6983"/>
    <cellStyle name="F8 3 3" xfId="6984"/>
    <cellStyle name="F8 30" xfId="6985"/>
    <cellStyle name="F8 30 2" xfId="6986"/>
    <cellStyle name="F8 31" xfId="6987"/>
    <cellStyle name="F8 31 2" xfId="6988"/>
    <cellStyle name="F8 32" xfId="6989"/>
    <cellStyle name="F8 32 2" xfId="6990"/>
    <cellStyle name="F8 33" xfId="6991"/>
    <cellStyle name="F8 33 2" xfId="6992"/>
    <cellStyle name="F8 34" xfId="6993"/>
    <cellStyle name="F8 34 2" xfId="6994"/>
    <cellStyle name="F8 35" xfId="6995"/>
    <cellStyle name="F8 35 2" xfId="6996"/>
    <cellStyle name="F8 36" xfId="6997"/>
    <cellStyle name="F8 36 2" xfId="6998"/>
    <cellStyle name="F8 37" xfId="6999"/>
    <cellStyle name="F8 37 2" xfId="7000"/>
    <cellStyle name="F8 38" xfId="7001"/>
    <cellStyle name="F8 38 2" xfId="7002"/>
    <cellStyle name="F8 39" xfId="7003"/>
    <cellStyle name="F8 39 2" xfId="7004"/>
    <cellStyle name="F8 4" xfId="7005"/>
    <cellStyle name="F8 4 2" xfId="7006"/>
    <cellStyle name="F8 4 3" xfId="7007"/>
    <cellStyle name="F8 40" xfId="7008"/>
    <cellStyle name="F8 40 2" xfId="7009"/>
    <cellStyle name="F8 41" xfId="7010"/>
    <cellStyle name="F8 41 2" xfId="7011"/>
    <cellStyle name="F8 42" xfId="7012"/>
    <cellStyle name="F8 42 2" xfId="7013"/>
    <cellStyle name="F8 43" xfId="7014"/>
    <cellStyle name="F8 43 2" xfId="7015"/>
    <cellStyle name="F8 44" xfId="7016"/>
    <cellStyle name="F8 44 2" xfId="7017"/>
    <cellStyle name="F8 45" xfId="7018"/>
    <cellStyle name="F8 45 2" xfId="7019"/>
    <cellStyle name="F8 46" xfId="7020"/>
    <cellStyle name="F8 46 2" xfId="7021"/>
    <cellStyle name="F8 47" xfId="7022"/>
    <cellStyle name="F8 47 2" xfId="7023"/>
    <cellStyle name="F8 48" xfId="7024"/>
    <cellStyle name="F8 48 2" xfId="7025"/>
    <cellStyle name="F8 49" xfId="7026"/>
    <cellStyle name="F8 49 2" xfId="7027"/>
    <cellStyle name="F8 5" xfId="7028"/>
    <cellStyle name="F8 5 2" xfId="7029"/>
    <cellStyle name="F8 5 3" xfId="7030"/>
    <cellStyle name="F8 50" xfId="7031"/>
    <cellStyle name="F8 50 2" xfId="7032"/>
    <cellStyle name="F8 51" xfId="7033"/>
    <cellStyle name="F8 51 2" xfId="7034"/>
    <cellStyle name="F8 52" xfId="7035"/>
    <cellStyle name="F8 52 2" xfId="7036"/>
    <cellStyle name="F8 53" xfId="7037"/>
    <cellStyle name="F8 53 2" xfId="7038"/>
    <cellStyle name="F8 54" xfId="7039"/>
    <cellStyle name="F8 54 2" xfId="7040"/>
    <cellStyle name="F8 55" xfId="7041"/>
    <cellStyle name="F8 55 2" xfId="7042"/>
    <cellStyle name="F8 56" xfId="7043"/>
    <cellStyle name="F8 56 2" xfId="7044"/>
    <cellStyle name="F8 57" xfId="7045"/>
    <cellStyle name="F8 57 2" xfId="7046"/>
    <cellStyle name="F8 58" xfId="7047"/>
    <cellStyle name="F8 58 2" xfId="7048"/>
    <cellStyle name="F8 59" xfId="7049"/>
    <cellStyle name="F8 59 2" xfId="7050"/>
    <cellStyle name="F8 6" xfId="7051"/>
    <cellStyle name="F8 6 2" xfId="7052"/>
    <cellStyle name="F8 6 3" xfId="7053"/>
    <cellStyle name="F8 60" xfId="7054"/>
    <cellStyle name="F8 60 2" xfId="7055"/>
    <cellStyle name="F8 61" xfId="7056"/>
    <cellStyle name="F8 61 2" xfId="7057"/>
    <cellStyle name="F8 62" xfId="7058"/>
    <cellStyle name="F8 62 2" xfId="7059"/>
    <cellStyle name="F8 63" xfId="7060"/>
    <cellStyle name="F8 63 2" xfId="7061"/>
    <cellStyle name="F8 64" xfId="7062"/>
    <cellStyle name="F8 64 2" xfId="7063"/>
    <cellStyle name="F8 65" xfId="7064"/>
    <cellStyle name="F8 65 2" xfId="7065"/>
    <cellStyle name="F8 7" xfId="7066"/>
    <cellStyle name="F8 7 2" xfId="7067"/>
    <cellStyle name="F8 7 3" xfId="7068"/>
    <cellStyle name="F8 8" xfId="7069"/>
    <cellStyle name="F8 8 2" xfId="7070"/>
    <cellStyle name="F8 8 3" xfId="7071"/>
    <cellStyle name="F8 9" xfId="7072"/>
    <cellStyle name="F8 9 2" xfId="7073"/>
    <cellStyle name="F8 9 3" xfId="7074"/>
    <cellStyle name="Figyelmeztetés" xfId="7075"/>
    <cellStyle name="Financier0" xfId="79"/>
    <cellStyle name="Financier0 10" xfId="7076"/>
    <cellStyle name="Financier0 10 2" xfId="7077"/>
    <cellStyle name="Financier0 10 3" xfId="7078"/>
    <cellStyle name="Financier0 11" xfId="7079"/>
    <cellStyle name="Financier0 11 2" xfId="7080"/>
    <cellStyle name="Financier0 12" xfId="7081"/>
    <cellStyle name="Financier0 12 2" xfId="7082"/>
    <cellStyle name="Financier0 13" xfId="7083"/>
    <cellStyle name="Financier0 13 2" xfId="7084"/>
    <cellStyle name="Financier0 14" xfId="7085"/>
    <cellStyle name="Financier0 14 2" xfId="7086"/>
    <cellStyle name="Financier0 15" xfId="7087"/>
    <cellStyle name="Financier0 15 2" xfId="7088"/>
    <cellStyle name="Financier0 16" xfId="7089"/>
    <cellStyle name="Financier0 16 2" xfId="7090"/>
    <cellStyle name="Financier0 17" xfId="7091"/>
    <cellStyle name="Financier0 17 2" xfId="7092"/>
    <cellStyle name="Financier0 18" xfId="7093"/>
    <cellStyle name="Financier0 18 2" xfId="7094"/>
    <cellStyle name="Financier0 19" xfId="7095"/>
    <cellStyle name="Financier0 19 2" xfId="7096"/>
    <cellStyle name="Financier0 2" xfId="7097"/>
    <cellStyle name="Financier0 2 2" xfId="7098"/>
    <cellStyle name="Financier0 2 3" xfId="7099"/>
    <cellStyle name="Financier0 2 4" xfId="7100"/>
    <cellStyle name="Financier0 2 5" xfId="7101"/>
    <cellStyle name="Financier0 2 6" xfId="7102"/>
    <cellStyle name="Financier0 2 7" xfId="7103"/>
    <cellStyle name="Financier0 2 8" xfId="7104"/>
    <cellStyle name="Financier0 2 9" xfId="7105"/>
    <cellStyle name="Financier0 20" xfId="7106"/>
    <cellStyle name="Financier0 20 2" xfId="7107"/>
    <cellStyle name="Financier0 21" xfId="7108"/>
    <cellStyle name="Financier0 21 2" xfId="7109"/>
    <cellStyle name="Financier0 22" xfId="7110"/>
    <cellStyle name="Financier0 22 2" xfId="7111"/>
    <cellStyle name="Financier0 23" xfId="7112"/>
    <cellStyle name="Financier0 23 2" xfId="7113"/>
    <cellStyle name="Financier0 24" xfId="7114"/>
    <cellStyle name="Financier0 24 2" xfId="7115"/>
    <cellStyle name="Financier0 25" xfId="7116"/>
    <cellStyle name="Financier0 25 2" xfId="7117"/>
    <cellStyle name="Financier0 26" xfId="7118"/>
    <cellStyle name="Financier0 26 2" xfId="7119"/>
    <cellStyle name="Financier0 27" xfId="7120"/>
    <cellStyle name="Financier0 27 2" xfId="7121"/>
    <cellStyle name="Financier0 28" xfId="7122"/>
    <cellStyle name="Financier0 28 2" xfId="7123"/>
    <cellStyle name="Financier0 29" xfId="7124"/>
    <cellStyle name="Financier0 29 2" xfId="7125"/>
    <cellStyle name="Financier0 3" xfId="7126"/>
    <cellStyle name="Financier0 3 2" xfId="7127"/>
    <cellStyle name="Financier0 3 3" xfId="7128"/>
    <cellStyle name="Financier0 30" xfId="7129"/>
    <cellStyle name="Financier0 30 2" xfId="7130"/>
    <cellStyle name="Financier0 31" xfId="7131"/>
    <cellStyle name="Financier0 31 2" xfId="7132"/>
    <cellStyle name="Financier0 32" xfId="7133"/>
    <cellStyle name="Financier0 32 2" xfId="7134"/>
    <cellStyle name="Financier0 33" xfId="7135"/>
    <cellStyle name="Financier0 33 2" xfId="7136"/>
    <cellStyle name="Financier0 34" xfId="7137"/>
    <cellStyle name="Financier0 34 2" xfId="7138"/>
    <cellStyle name="Financier0 35" xfId="7139"/>
    <cellStyle name="Financier0 35 2" xfId="7140"/>
    <cellStyle name="Financier0 36" xfId="7141"/>
    <cellStyle name="Financier0 36 2" xfId="7142"/>
    <cellStyle name="Financier0 37" xfId="7143"/>
    <cellStyle name="Financier0 37 2" xfId="7144"/>
    <cellStyle name="Financier0 38" xfId="7145"/>
    <cellStyle name="Financier0 38 2" xfId="7146"/>
    <cellStyle name="Financier0 39" xfId="7147"/>
    <cellStyle name="Financier0 39 2" xfId="7148"/>
    <cellStyle name="Financier0 4" xfId="7149"/>
    <cellStyle name="Financier0 4 2" xfId="7150"/>
    <cellStyle name="Financier0 4 3" xfId="7151"/>
    <cellStyle name="Financier0 40" xfId="7152"/>
    <cellStyle name="Financier0 40 2" xfId="7153"/>
    <cellStyle name="Financier0 41" xfId="7154"/>
    <cellStyle name="Financier0 41 2" xfId="7155"/>
    <cellStyle name="Financier0 42" xfId="7156"/>
    <cellStyle name="Financier0 42 2" xfId="7157"/>
    <cellStyle name="Financier0 43" xfId="7158"/>
    <cellStyle name="Financier0 43 2" xfId="7159"/>
    <cellStyle name="Financier0 44" xfId="7160"/>
    <cellStyle name="Financier0 44 2" xfId="7161"/>
    <cellStyle name="Financier0 45" xfId="7162"/>
    <cellStyle name="Financier0 45 2" xfId="7163"/>
    <cellStyle name="Financier0 46" xfId="7164"/>
    <cellStyle name="Financier0 46 2" xfId="7165"/>
    <cellStyle name="Financier0 47" xfId="7166"/>
    <cellStyle name="Financier0 47 2" xfId="7167"/>
    <cellStyle name="Financier0 48" xfId="7168"/>
    <cellStyle name="Financier0 48 2" xfId="7169"/>
    <cellStyle name="Financier0 49" xfId="7170"/>
    <cellStyle name="Financier0 49 2" xfId="7171"/>
    <cellStyle name="Financier0 5" xfId="7172"/>
    <cellStyle name="Financier0 5 2" xfId="7173"/>
    <cellStyle name="Financier0 5 3" xfId="7174"/>
    <cellStyle name="Financier0 50" xfId="7175"/>
    <cellStyle name="Financier0 50 2" xfId="7176"/>
    <cellStyle name="Financier0 51" xfId="7177"/>
    <cellStyle name="Financier0 51 2" xfId="7178"/>
    <cellStyle name="Financier0 52" xfId="7179"/>
    <cellStyle name="Financier0 52 2" xfId="7180"/>
    <cellStyle name="Financier0 53" xfId="7181"/>
    <cellStyle name="Financier0 53 2" xfId="7182"/>
    <cellStyle name="Financier0 54" xfId="7183"/>
    <cellStyle name="Financier0 54 2" xfId="7184"/>
    <cellStyle name="Financier0 55" xfId="7185"/>
    <cellStyle name="Financier0 55 2" xfId="7186"/>
    <cellStyle name="Financier0 56" xfId="7187"/>
    <cellStyle name="Financier0 56 2" xfId="7188"/>
    <cellStyle name="Financier0 57" xfId="7189"/>
    <cellStyle name="Financier0 57 2" xfId="7190"/>
    <cellStyle name="Financier0 58" xfId="7191"/>
    <cellStyle name="Financier0 58 2" xfId="7192"/>
    <cellStyle name="Financier0 59" xfId="7193"/>
    <cellStyle name="Financier0 59 2" xfId="7194"/>
    <cellStyle name="Financier0 6" xfId="7195"/>
    <cellStyle name="Financier0 6 2" xfId="7196"/>
    <cellStyle name="Financier0 6 3" xfId="7197"/>
    <cellStyle name="Financier0 60" xfId="7198"/>
    <cellStyle name="Financier0 60 2" xfId="7199"/>
    <cellStyle name="Financier0 61" xfId="7200"/>
    <cellStyle name="Financier0 61 2" xfId="7201"/>
    <cellStyle name="Financier0 62" xfId="7202"/>
    <cellStyle name="Financier0 62 2" xfId="7203"/>
    <cellStyle name="Financier0 63" xfId="7204"/>
    <cellStyle name="Financier0 63 2" xfId="7205"/>
    <cellStyle name="Financier0 64" xfId="7206"/>
    <cellStyle name="Financier0 64 2" xfId="7207"/>
    <cellStyle name="Financier0 65" xfId="7208"/>
    <cellStyle name="Financier0 65 2" xfId="7209"/>
    <cellStyle name="Financier0 7" xfId="7210"/>
    <cellStyle name="Financier0 7 2" xfId="7211"/>
    <cellStyle name="Financier0 7 3" xfId="7212"/>
    <cellStyle name="Financier0 8" xfId="7213"/>
    <cellStyle name="Financier0 8 2" xfId="7214"/>
    <cellStyle name="Financier0 8 3" xfId="7215"/>
    <cellStyle name="Financier0 9" xfId="7216"/>
    <cellStyle name="Financier0 9 2" xfId="7217"/>
    <cellStyle name="Financier0 9 3" xfId="7218"/>
    <cellStyle name="FIXE" xfId="7219"/>
    <cellStyle name="FIXE 10" xfId="7220"/>
    <cellStyle name="FIXE 10 2" xfId="7221"/>
    <cellStyle name="FIXE 11" xfId="7222"/>
    <cellStyle name="FIXE 11 2" xfId="7223"/>
    <cellStyle name="FIXE 12" xfId="7224"/>
    <cellStyle name="FIXE 12 2" xfId="7225"/>
    <cellStyle name="FIXE 13" xfId="7226"/>
    <cellStyle name="FIXE 13 2" xfId="7227"/>
    <cellStyle name="FIXE 14" xfId="7228"/>
    <cellStyle name="FIXE 14 2" xfId="7229"/>
    <cellStyle name="FIXE 15" xfId="7230"/>
    <cellStyle name="FIXE 15 2" xfId="7231"/>
    <cellStyle name="FIXE 16" xfId="7232"/>
    <cellStyle name="FIXE 16 2" xfId="7233"/>
    <cellStyle name="FIXE 17" xfId="7234"/>
    <cellStyle name="FIXE 17 2" xfId="7235"/>
    <cellStyle name="FIXE 18" xfId="7236"/>
    <cellStyle name="FIXE 18 2" xfId="7237"/>
    <cellStyle name="FIXE 19" xfId="7238"/>
    <cellStyle name="FIXE 19 2" xfId="7239"/>
    <cellStyle name="FIXE 2" xfId="7240"/>
    <cellStyle name="FIXE 2 2" xfId="7241"/>
    <cellStyle name="FIXE 2 2 2" xfId="7242"/>
    <cellStyle name="FIXE 2 3" xfId="7243"/>
    <cellStyle name="FIXE 20" xfId="7244"/>
    <cellStyle name="FIXE 20 2" xfId="7245"/>
    <cellStyle name="FIXE 21" xfId="7246"/>
    <cellStyle name="FIXE 21 2" xfId="7247"/>
    <cellStyle name="FIXE 22" xfId="7248"/>
    <cellStyle name="FIXE 22 2" xfId="7249"/>
    <cellStyle name="FIXE 23" xfId="7250"/>
    <cellStyle name="FIXE 23 2" xfId="7251"/>
    <cellStyle name="FIXE 24" xfId="7252"/>
    <cellStyle name="FIXE 24 2" xfId="7253"/>
    <cellStyle name="FIXE 25" xfId="7254"/>
    <cellStyle name="FIXE 25 2" xfId="7255"/>
    <cellStyle name="FIXE 26" xfId="7256"/>
    <cellStyle name="FIXE 26 2" xfId="7257"/>
    <cellStyle name="FIXE 27" xfId="7258"/>
    <cellStyle name="FIXE 27 2" xfId="7259"/>
    <cellStyle name="FIXE 28" xfId="7260"/>
    <cellStyle name="FIXE 28 2" xfId="7261"/>
    <cellStyle name="FIXE 29" xfId="7262"/>
    <cellStyle name="FIXE 29 2" xfId="7263"/>
    <cellStyle name="FIXE 3" xfId="7264"/>
    <cellStyle name="FIXE 3 2" xfId="7265"/>
    <cellStyle name="FIXE 3 3" xfId="7266"/>
    <cellStyle name="FIXE 30" xfId="7267"/>
    <cellStyle name="FIXE 30 2" xfId="7268"/>
    <cellStyle name="FIXE 31" xfId="7269"/>
    <cellStyle name="FIXE 31 2" xfId="7270"/>
    <cellStyle name="FIXE 32" xfId="7271"/>
    <cellStyle name="FIXE 32 2" xfId="7272"/>
    <cellStyle name="FIXE 33" xfId="7273"/>
    <cellStyle name="FIXE 33 2" xfId="7274"/>
    <cellStyle name="FIXE 34" xfId="7275"/>
    <cellStyle name="FIXE 34 2" xfId="7276"/>
    <cellStyle name="FIXE 35" xfId="7277"/>
    <cellStyle name="FIXE 35 2" xfId="7278"/>
    <cellStyle name="FIXE 36" xfId="7279"/>
    <cellStyle name="FIXE 36 2" xfId="7280"/>
    <cellStyle name="FIXE 37" xfId="7281"/>
    <cellStyle name="FIXE 37 2" xfId="7282"/>
    <cellStyle name="FIXE 38" xfId="7283"/>
    <cellStyle name="FIXE 38 2" xfId="7284"/>
    <cellStyle name="FIXE 39" xfId="7285"/>
    <cellStyle name="FIXE 39 2" xfId="7286"/>
    <cellStyle name="FIXE 4" xfId="7287"/>
    <cellStyle name="FIXE 4 2" xfId="7288"/>
    <cellStyle name="FIXE 4 3" xfId="7289"/>
    <cellStyle name="FIXE 40" xfId="7290"/>
    <cellStyle name="FIXE 40 2" xfId="7291"/>
    <cellStyle name="FIXE 41" xfId="7292"/>
    <cellStyle name="FIXE 41 2" xfId="7293"/>
    <cellStyle name="FIXE 42" xfId="7294"/>
    <cellStyle name="FIXE 42 2" xfId="7295"/>
    <cellStyle name="FIXE 43" xfId="7296"/>
    <cellStyle name="FIXE 43 2" xfId="7297"/>
    <cellStyle name="FIXE 44" xfId="7298"/>
    <cellStyle name="FIXE 44 2" xfId="7299"/>
    <cellStyle name="FIXE 45" xfId="7300"/>
    <cellStyle name="FIXE 45 2" xfId="7301"/>
    <cellStyle name="FIXE 46" xfId="7302"/>
    <cellStyle name="FIXE 46 2" xfId="7303"/>
    <cellStyle name="FIXE 47" xfId="7304"/>
    <cellStyle name="FIXE 47 2" xfId="7305"/>
    <cellStyle name="FIXE 48" xfId="7306"/>
    <cellStyle name="FIXE 48 2" xfId="7307"/>
    <cellStyle name="FIXE 49" xfId="7308"/>
    <cellStyle name="FIXE 49 2" xfId="7309"/>
    <cellStyle name="FIXE 5" xfId="7310"/>
    <cellStyle name="FIXE 5 2" xfId="7311"/>
    <cellStyle name="FIXE 50" xfId="7312"/>
    <cellStyle name="FIXE 50 2" xfId="7313"/>
    <cellStyle name="FIXE 51" xfId="7314"/>
    <cellStyle name="FIXE 51 2" xfId="7315"/>
    <cellStyle name="FIXE 52" xfId="7316"/>
    <cellStyle name="FIXE 52 2" xfId="7317"/>
    <cellStyle name="FIXE 53" xfId="7318"/>
    <cellStyle name="FIXE 53 2" xfId="7319"/>
    <cellStyle name="FIXE 54" xfId="7320"/>
    <cellStyle name="FIXE 54 2" xfId="7321"/>
    <cellStyle name="FIXE 55" xfId="7322"/>
    <cellStyle name="FIXE 55 2" xfId="7323"/>
    <cellStyle name="FIXE 56" xfId="7324"/>
    <cellStyle name="FIXE 56 2" xfId="7325"/>
    <cellStyle name="FIXE 57" xfId="7326"/>
    <cellStyle name="FIXE 57 2" xfId="7327"/>
    <cellStyle name="FIXE 58" xfId="7328"/>
    <cellStyle name="FIXE 58 2" xfId="7329"/>
    <cellStyle name="FIXE 59" xfId="7330"/>
    <cellStyle name="FIXE 59 2" xfId="7331"/>
    <cellStyle name="FIXE 6" xfId="7332"/>
    <cellStyle name="FIXE 6 2" xfId="7333"/>
    <cellStyle name="FIXE 60" xfId="7334"/>
    <cellStyle name="FIXE 7" xfId="7335"/>
    <cellStyle name="FIXE 7 2" xfId="7336"/>
    <cellStyle name="FIXE 8" xfId="7337"/>
    <cellStyle name="FIXE 8 2" xfId="7338"/>
    <cellStyle name="FIXE 9" xfId="7339"/>
    <cellStyle name="FIXE 9 2" xfId="7340"/>
    <cellStyle name="Fuss" xfId="7341"/>
    <cellStyle name="Fuss 2" xfId="7342"/>
    <cellStyle name="Gevolgde hyperlink" xfId="7343"/>
    <cellStyle name="Good" xfId="7344"/>
    <cellStyle name="Good 2" xfId="7345"/>
    <cellStyle name="Good 3" xfId="7346"/>
    <cellStyle name="Good 4" xfId="7347"/>
    <cellStyle name="Gut" xfId="7348"/>
    <cellStyle name="Gut 2" xfId="7349"/>
    <cellStyle name="Gut 3" xfId="7350"/>
    <cellStyle name="Gut 4" xfId="7351"/>
    <cellStyle name="Gut 5" xfId="7352"/>
    <cellStyle name="Gut 6" xfId="7353"/>
    <cellStyle name="Gut 7" xfId="7354"/>
    <cellStyle name="Heading" xfId="7355"/>
    <cellStyle name="Heading 1" xfId="7356"/>
    <cellStyle name="Heading 1 2" xfId="7357"/>
    <cellStyle name="Heading 1 3" xfId="7358"/>
    <cellStyle name="Heading 1 4" xfId="7359"/>
    <cellStyle name="Heading 2" xfId="7360"/>
    <cellStyle name="Heading 2 2" xfId="7361"/>
    <cellStyle name="Heading 2 3" xfId="7362"/>
    <cellStyle name="Heading 2 4" xfId="7363"/>
    <cellStyle name="Heading 3" xfId="7364"/>
    <cellStyle name="Heading 3 2" xfId="7365"/>
    <cellStyle name="Heading 3 3" xfId="7366"/>
    <cellStyle name="Heading 3 4" xfId="7367"/>
    <cellStyle name="Heading 4" xfId="7368"/>
    <cellStyle name="Heading 4 2" xfId="7369"/>
    <cellStyle name="Heading 4 3" xfId="7370"/>
    <cellStyle name="Heading 4 4" xfId="7371"/>
    <cellStyle name="Headline" xfId="80"/>
    <cellStyle name="Hivatkozott cella" xfId="7372"/>
    <cellStyle name="Hyperlink 2" xfId="7373"/>
    <cellStyle name="Hyperlink 2 2" xfId="7374"/>
    <cellStyle name="Hyperlink 2 3" xfId="7375"/>
    <cellStyle name="ImportNbCtr" xfId="8"/>
    <cellStyle name="Incorrecto" xfId="7376"/>
    <cellStyle name="IndexNbCtr" xfId="48097"/>
    <cellStyle name="Input" xfId="7377"/>
    <cellStyle name="Input 2" xfId="7378"/>
    <cellStyle name="Input 2 2" xfId="7379"/>
    <cellStyle name="Input 2 2 2" xfId="7380"/>
    <cellStyle name="Input 2 2 3" xfId="7381"/>
    <cellStyle name="Input 2 3" xfId="7382"/>
    <cellStyle name="Input 2 3 2" xfId="7383"/>
    <cellStyle name="Input 2 3 3" xfId="7384"/>
    <cellStyle name="Input 2 4" xfId="7385"/>
    <cellStyle name="Input 2 4 2" xfId="7386"/>
    <cellStyle name="Input 2 4 3" xfId="7387"/>
    <cellStyle name="Input 2 5" xfId="7388"/>
    <cellStyle name="Input 2 6" xfId="7389"/>
    <cellStyle name="Input 2 7" xfId="7390"/>
    <cellStyle name="Input 3" xfId="7391"/>
    <cellStyle name="Input 3 2" xfId="7392"/>
    <cellStyle name="Input 3 2 2" xfId="7393"/>
    <cellStyle name="Input 3 2 3" xfId="7394"/>
    <cellStyle name="Input 3 3" xfId="7395"/>
    <cellStyle name="Input 3 3 2" xfId="7396"/>
    <cellStyle name="Input 3 3 3" xfId="7397"/>
    <cellStyle name="Input 3 4" xfId="7398"/>
    <cellStyle name="Input 3 4 2" xfId="7399"/>
    <cellStyle name="Input 3 4 3" xfId="7400"/>
    <cellStyle name="Input 3 5" xfId="7401"/>
    <cellStyle name="Input 3 6" xfId="7402"/>
    <cellStyle name="Input 3 7" xfId="7403"/>
    <cellStyle name="Input 4" xfId="7404"/>
    <cellStyle name="Input INT" xfId="7405"/>
    <cellStyle name="Input_Budget_Guidelines" xfId="7406"/>
    <cellStyle name="InputCells" xfId="81"/>
    <cellStyle name="InputCells 2" xfId="7407"/>
    <cellStyle name="InputCells 3" xfId="7408"/>
    <cellStyle name="InputCells 3 2" xfId="7409"/>
    <cellStyle name="InputCells 4" xfId="7410"/>
    <cellStyle name="InputCells 5" xfId="7411"/>
    <cellStyle name="InputCells_Bborder_1" xfId="7412"/>
    <cellStyle name="InputCells12" xfId="82"/>
    <cellStyle name="InputCells12 2" xfId="7413"/>
    <cellStyle name="InputCells12 2 2" xfId="7414"/>
    <cellStyle name="InputCells12 2 2 2" xfId="7415"/>
    <cellStyle name="InputCells12 2 2 2 2" xfId="7416"/>
    <cellStyle name="InputCells12 2 2 3" xfId="7417"/>
    <cellStyle name="InputCells12 2 3" xfId="7418"/>
    <cellStyle name="InputCells12 2 3 2" xfId="7419"/>
    <cellStyle name="InputCells12 2 3 2 2" xfId="7420"/>
    <cellStyle name="InputCells12 2 3 3" xfId="7421"/>
    <cellStyle name="InputCells12 2 3 3 2" xfId="7422"/>
    <cellStyle name="InputCells12 2 3 4" xfId="7423"/>
    <cellStyle name="InputCells12 2 3 4 2" xfId="7424"/>
    <cellStyle name="InputCells12 2 3 5" xfId="7425"/>
    <cellStyle name="InputCells12 3" xfId="7426"/>
    <cellStyle name="InputCells12 3 2" xfId="7427"/>
    <cellStyle name="InputCells12 3 2 2" xfId="7428"/>
    <cellStyle name="InputCells12 4" xfId="7429"/>
    <cellStyle name="InputCells12 4 2" xfId="7430"/>
    <cellStyle name="InputCells12 4 2 2" xfId="7431"/>
    <cellStyle name="InputCells12 4 3" xfId="7432"/>
    <cellStyle name="InputCells12 4 3 2" xfId="7433"/>
    <cellStyle name="InputCells12 4 4" xfId="7434"/>
    <cellStyle name="InputCells12 4 4 2" xfId="7435"/>
    <cellStyle name="InputCells12 4 5" xfId="7436"/>
    <cellStyle name="InputCells12_1A CRF Trend.v1" xfId="7437"/>
    <cellStyle name="Insatisfaisant 10" xfId="7438"/>
    <cellStyle name="Insatisfaisant 10 2" xfId="7439"/>
    <cellStyle name="Insatisfaisant 11" xfId="7440"/>
    <cellStyle name="Insatisfaisant 11 2" xfId="7441"/>
    <cellStyle name="Insatisfaisant 11 2 2" xfId="7442"/>
    <cellStyle name="Insatisfaisant 11 2 3" xfId="7443"/>
    <cellStyle name="Insatisfaisant 11 3" xfId="7444"/>
    <cellStyle name="Insatisfaisant 11 4" xfId="7445"/>
    <cellStyle name="Insatisfaisant 11 5" xfId="7446"/>
    <cellStyle name="Insatisfaisant 12" xfId="7447"/>
    <cellStyle name="Insatisfaisant 12 2" xfId="7448"/>
    <cellStyle name="Insatisfaisant 12 3" xfId="7449"/>
    <cellStyle name="Insatisfaisant 12 4" xfId="7450"/>
    <cellStyle name="Insatisfaisant 13" xfId="7451"/>
    <cellStyle name="Insatisfaisant 13 2" xfId="7452"/>
    <cellStyle name="Insatisfaisant 13 3" xfId="7453"/>
    <cellStyle name="Insatisfaisant 14" xfId="7454"/>
    <cellStyle name="Insatisfaisant 14 2" xfId="7455"/>
    <cellStyle name="Insatisfaisant 14 3" xfId="7456"/>
    <cellStyle name="Insatisfaisant 15" xfId="7457"/>
    <cellStyle name="Insatisfaisant 15 2" xfId="7458"/>
    <cellStyle name="Insatisfaisant 15 3" xfId="7459"/>
    <cellStyle name="Insatisfaisant 16" xfId="7460"/>
    <cellStyle name="Insatisfaisant 16 2" xfId="7461"/>
    <cellStyle name="Insatisfaisant 2" xfId="83"/>
    <cellStyle name="Insatisfaisant 2 2" xfId="7462"/>
    <cellStyle name="Insatisfaisant 2 3" xfId="7463"/>
    <cellStyle name="Insatisfaisant 2 3 2" xfId="7464"/>
    <cellStyle name="Insatisfaisant 2 4" xfId="7465"/>
    <cellStyle name="Insatisfaisant 2 4 2" xfId="7466"/>
    <cellStyle name="Insatisfaisant 2 5" xfId="7467"/>
    <cellStyle name="Insatisfaisant 2 6" xfId="7468"/>
    <cellStyle name="Insatisfaisant 2 7" xfId="7469"/>
    <cellStyle name="Insatisfaisant 3" xfId="7470"/>
    <cellStyle name="Insatisfaisant 3 2" xfId="7471"/>
    <cellStyle name="Insatisfaisant 3 3" xfId="7472"/>
    <cellStyle name="Insatisfaisant 3 4" xfId="7473"/>
    <cellStyle name="Insatisfaisant 3 5" xfId="7474"/>
    <cellStyle name="Insatisfaisant 3 6" xfId="7475"/>
    <cellStyle name="Insatisfaisant 3 7" xfId="7476"/>
    <cellStyle name="Insatisfaisant 4" xfId="7477"/>
    <cellStyle name="Insatisfaisant 4 2" xfId="7478"/>
    <cellStyle name="Insatisfaisant 4 3" xfId="7479"/>
    <cellStyle name="Insatisfaisant 4 4" xfId="7480"/>
    <cellStyle name="Insatisfaisant 5" xfId="7481"/>
    <cellStyle name="Insatisfaisant 5 2" xfId="7482"/>
    <cellStyle name="Insatisfaisant 6" xfId="7483"/>
    <cellStyle name="Insatisfaisant 6 2" xfId="7484"/>
    <cellStyle name="Insatisfaisant 6 3" xfId="7485"/>
    <cellStyle name="Insatisfaisant 7" xfId="7486"/>
    <cellStyle name="Insatisfaisant 7 2" xfId="7487"/>
    <cellStyle name="Insatisfaisant 7 3" xfId="7488"/>
    <cellStyle name="Insatisfaisant 8" xfId="7489"/>
    <cellStyle name="Insatisfaisant 8 2" xfId="7490"/>
    <cellStyle name="Insatisfaisant 9" xfId="7491"/>
    <cellStyle name="Insatisfaisant 9 2" xfId="7492"/>
    <cellStyle name="IntCells" xfId="84"/>
    <cellStyle name="interpoliert" xfId="7493"/>
    <cellStyle name="Jegyzet" xfId="7494"/>
    <cellStyle name="Jelölőszín (1)" xfId="7495"/>
    <cellStyle name="Jelölőszín (2)" xfId="7496"/>
    <cellStyle name="Jelölőszín (3)" xfId="7497"/>
    <cellStyle name="Jelölőszín (4)" xfId="7498"/>
    <cellStyle name="Jelölőszín (5)" xfId="7499"/>
    <cellStyle name="Jelölőszín (6)" xfId="7500"/>
    <cellStyle name="Jó" xfId="7501"/>
    <cellStyle name="KASS01" xfId="7502"/>
    <cellStyle name="Kimenet" xfId="7503"/>
    <cellStyle name="Komma [0]_CRFReport-template" xfId="7504"/>
    <cellStyle name="Komórka połączona" xfId="7505"/>
    <cellStyle name="Komórka zaznaczona" xfId="7506"/>
    <cellStyle name="KP_thin_border_dark_grey" xfId="85"/>
    <cellStyle name="Lien hypertexte 10" xfId="7507"/>
    <cellStyle name="Lien hypertexte 10 2" xfId="7508"/>
    <cellStyle name="Lien hypertexte 10 2 2" xfId="7509"/>
    <cellStyle name="Lien hypertexte 11" xfId="7510"/>
    <cellStyle name="Lien hypertexte 11 2" xfId="7511"/>
    <cellStyle name="Lien hypertexte 12" xfId="7512"/>
    <cellStyle name="Lien hypertexte 12 2" xfId="7513"/>
    <cellStyle name="Lien hypertexte 12 2 2" xfId="7514"/>
    <cellStyle name="Lien hypertexte 13" xfId="7515"/>
    <cellStyle name="Lien hypertexte 13 2" xfId="7516"/>
    <cellStyle name="Lien hypertexte 14" xfId="7517"/>
    <cellStyle name="Lien hypertexte 14 2" xfId="7518"/>
    <cellStyle name="Lien hypertexte 15" xfId="7519"/>
    <cellStyle name="Lien hypertexte 16" xfId="7520"/>
    <cellStyle name="Lien hypertexte 2" xfId="86"/>
    <cellStyle name="Lien hypertexte 2 10" xfId="7521"/>
    <cellStyle name="Lien hypertexte 2 11" xfId="7522"/>
    <cellStyle name="Lien hypertexte 2 12" xfId="7523"/>
    <cellStyle name="Lien hypertexte 2 13" xfId="7524"/>
    <cellStyle name="Lien hypertexte 2 2" xfId="7525"/>
    <cellStyle name="Lien hypertexte 2 2 2" xfId="7526"/>
    <cellStyle name="Lien hypertexte 2 3" xfId="7527"/>
    <cellStyle name="Lien hypertexte 2 3 2" xfId="7528"/>
    <cellStyle name="Lien hypertexte 2 3 3" xfId="7529"/>
    <cellStyle name="Lien hypertexte 2 4" xfId="7530"/>
    <cellStyle name="Lien hypertexte 2 4 2" xfId="7531"/>
    <cellStyle name="Lien hypertexte 2 5" xfId="7532"/>
    <cellStyle name="Lien hypertexte 2 5 2" xfId="7533"/>
    <cellStyle name="Lien hypertexte 2 5 3" xfId="7534"/>
    <cellStyle name="Lien hypertexte 2 6" xfId="7535"/>
    <cellStyle name="Lien hypertexte 2 7" xfId="7536"/>
    <cellStyle name="Lien hypertexte 2 8" xfId="7537"/>
    <cellStyle name="Lien hypertexte 2 9" xfId="7538"/>
    <cellStyle name="Lien hypertexte 2_inv-en-1.5.0-02 trame_fiche-emissions" xfId="7539"/>
    <cellStyle name="Lien hypertexte 3" xfId="87"/>
    <cellStyle name="Lien hypertexte 3 10" xfId="7540"/>
    <cellStyle name="Lien hypertexte 3 11" xfId="7541"/>
    <cellStyle name="Lien hypertexte 3 12" xfId="7542"/>
    <cellStyle name="Lien hypertexte 3 13" xfId="7543"/>
    <cellStyle name="Lien hypertexte 3 2" xfId="7544"/>
    <cellStyle name="Lien hypertexte 3 3" xfId="7545"/>
    <cellStyle name="Lien hypertexte 3 4" xfId="7546"/>
    <cellStyle name="Lien hypertexte 3 5" xfId="7547"/>
    <cellStyle name="Lien hypertexte 3 6" xfId="7548"/>
    <cellStyle name="Lien hypertexte 3 7" xfId="7549"/>
    <cellStyle name="Lien hypertexte 3 8" xfId="7550"/>
    <cellStyle name="Lien hypertexte 3 9" xfId="7551"/>
    <cellStyle name="Lien hypertexte 3_inv-en-1.5.0-02 trame_fiche-emissions" xfId="7552"/>
    <cellStyle name="Lien hypertexte 4" xfId="88"/>
    <cellStyle name="Lien hypertexte 4 10" xfId="7553"/>
    <cellStyle name="Lien hypertexte 4 11" xfId="7554"/>
    <cellStyle name="Lien hypertexte 4 12" xfId="7555"/>
    <cellStyle name="Lien hypertexte 4 2" xfId="7556"/>
    <cellStyle name="Lien hypertexte 4 3" xfId="7557"/>
    <cellStyle name="Lien hypertexte 4 4" xfId="7558"/>
    <cellStyle name="Lien hypertexte 4 5" xfId="7559"/>
    <cellStyle name="Lien hypertexte 4 6" xfId="7560"/>
    <cellStyle name="Lien hypertexte 4 7" xfId="7561"/>
    <cellStyle name="Lien hypertexte 4 8" xfId="7562"/>
    <cellStyle name="Lien hypertexte 4 9" xfId="7563"/>
    <cellStyle name="Lien hypertexte 4_inv-en-1.5.0-02 trame_fiche-emissions" xfId="7564"/>
    <cellStyle name="Lien hypertexte 5" xfId="89"/>
    <cellStyle name="Lien hypertexte 5 10" xfId="7565"/>
    <cellStyle name="Lien hypertexte 5 11" xfId="7566"/>
    <cellStyle name="Lien hypertexte 5 12" xfId="7567"/>
    <cellStyle name="Lien hypertexte 5 2" xfId="7568"/>
    <cellStyle name="Lien hypertexte 5 3" xfId="7569"/>
    <cellStyle name="Lien hypertexte 5 4" xfId="7570"/>
    <cellStyle name="Lien hypertexte 5 5" xfId="7571"/>
    <cellStyle name="Lien hypertexte 5 6" xfId="7572"/>
    <cellStyle name="Lien hypertexte 5 7" xfId="7573"/>
    <cellStyle name="Lien hypertexte 5 8" xfId="7574"/>
    <cellStyle name="Lien hypertexte 5 9" xfId="7575"/>
    <cellStyle name="Lien hypertexte 5_inv-en-1.5.0-02 trame_fiche-emissions" xfId="7576"/>
    <cellStyle name="Lien hypertexte 6" xfId="90"/>
    <cellStyle name="Lien hypertexte 6 10" xfId="7577"/>
    <cellStyle name="Lien hypertexte 6 11" xfId="7578"/>
    <cellStyle name="Lien hypertexte 6 12" xfId="7579"/>
    <cellStyle name="Lien hypertexte 6 2" xfId="7580"/>
    <cellStyle name="Lien hypertexte 6 3" xfId="7581"/>
    <cellStyle name="Lien hypertexte 6 4" xfId="7582"/>
    <cellStyle name="Lien hypertexte 6 5" xfId="7583"/>
    <cellStyle name="Lien hypertexte 6 6" xfId="7584"/>
    <cellStyle name="Lien hypertexte 6 7" xfId="7585"/>
    <cellStyle name="Lien hypertexte 6 8" xfId="7586"/>
    <cellStyle name="Lien hypertexte 6 9" xfId="7587"/>
    <cellStyle name="Lien hypertexte 6_inv-en-1.5.0-02 trame_fiche-emissions" xfId="7588"/>
    <cellStyle name="Lien hypertexte 7" xfId="91"/>
    <cellStyle name="Lien hypertexte 7 2" xfId="7589"/>
    <cellStyle name="Lien hypertexte 7 2 2" xfId="7590"/>
    <cellStyle name="Lien hypertexte 7 2 3" xfId="7591"/>
    <cellStyle name="Lien hypertexte 7 3" xfId="7592"/>
    <cellStyle name="Lien hypertexte 7 3 2" xfId="7593"/>
    <cellStyle name="Lien hypertexte 7 3 2 2" xfId="7594"/>
    <cellStyle name="Lien hypertexte 7 3 3" xfId="7595"/>
    <cellStyle name="Lien hypertexte 7 4" xfId="7596"/>
    <cellStyle name="Lien hypertexte 7 4 2" xfId="7597"/>
    <cellStyle name="Lien hypertexte 7 4 3" xfId="7598"/>
    <cellStyle name="Lien hypertexte 7 5" xfId="7599"/>
    <cellStyle name="Lien hypertexte 7 5 2" xfId="7600"/>
    <cellStyle name="Lien hypertexte 7 6" xfId="7601"/>
    <cellStyle name="Lien hypertexte 7 7" xfId="7602"/>
    <cellStyle name="Lien hypertexte 7 8" xfId="202"/>
    <cellStyle name="Lien hypertexte 8" xfId="7603"/>
    <cellStyle name="Lien hypertexte 8 2" xfId="7604"/>
    <cellStyle name="Lien hypertexte 8 2 2" xfId="7605"/>
    <cellStyle name="Lien hypertexte 8 2 3" xfId="7606"/>
    <cellStyle name="Lien hypertexte 8 3" xfId="7607"/>
    <cellStyle name="Lien hypertexte 8 3 2" xfId="7608"/>
    <cellStyle name="Lien hypertexte 8 4" xfId="7609"/>
    <cellStyle name="Lien hypertexte 9" xfId="7610"/>
    <cellStyle name="Lien hypertexte 9 2" xfId="7611"/>
    <cellStyle name="Lien hypertexte 9 2 2" xfId="7612"/>
    <cellStyle name="Lien hypertexte 9 2 3" xfId="7613"/>
    <cellStyle name="Lien hypertexte 9 3" xfId="7614"/>
    <cellStyle name="Lien hypertexte 9 3 2" xfId="7615"/>
    <cellStyle name="Lien hypertexte 9 4" xfId="7616"/>
    <cellStyle name="LigneTitre" xfId="6"/>
    <cellStyle name="Linked Cell" xfId="7617"/>
    <cellStyle name="Linked Cell 2" xfId="7618"/>
    <cellStyle name="Linked Cell 3" xfId="7619"/>
    <cellStyle name="Linked Cell 4" xfId="7620"/>
    <cellStyle name="ListeH" xfId="10"/>
    <cellStyle name="ListeV" xfId="7"/>
    <cellStyle name="Magyarázó szöveg" xfId="7621"/>
    <cellStyle name="Menu" xfId="7622"/>
    <cellStyle name="Menu 2" xfId="7623"/>
    <cellStyle name="Menu 2 2" xfId="7624"/>
    <cellStyle name="Menu 3" xfId="7625"/>
    <cellStyle name="mill" xfId="7626"/>
    <cellStyle name="mill 2" xfId="7627"/>
    <cellStyle name="Milliers 10" xfId="7628"/>
    <cellStyle name="Milliers 10 2" xfId="7629"/>
    <cellStyle name="Milliers 10 2 2" xfId="7630"/>
    <cellStyle name="Milliers 10 2 2 2" xfId="7631"/>
    <cellStyle name="Milliers 10 2 3" xfId="7632"/>
    <cellStyle name="Milliers 10 3" xfId="7633"/>
    <cellStyle name="Milliers 10 3 2" xfId="7634"/>
    <cellStyle name="Milliers 10 4" xfId="7635"/>
    <cellStyle name="Milliers 10 4 2" xfId="7636"/>
    <cellStyle name="Milliers 10 4 2 2" xfId="7637"/>
    <cellStyle name="Milliers 10 4 3" xfId="7638"/>
    <cellStyle name="Milliers 10 4 4" xfId="7639"/>
    <cellStyle name="Milliers 10 5" xfId="7640"/>
    <cellStyle name="Milliers 10 6" xfId="7641"/>
    <cellStyle name="Milliers 11" xfId="7642"/>
    <cellStyle name="Milliers 11 2" xfId="7643"/>
    <cellStyle name="Milliers 11 2 2" xfId="7644"/>
    <cellStyle name="Milliers 11 3" xfId="7645"/>
    <cellStyle name="Milliers 12" xfId="7646"/>
    <cellStyle name="Milliers 12 2" xfId="7647"/>
    <cellStyle name="Milliers 12 2 2" xfId="7648"/>
    <cellStyle name="Milliers 12 3" xfId="7649"/>
    <cellStyle name="Milliers 13" xfId="7650"/>
    <cellStyle name="Milliers 13 2" xfId="7651"/>
    <cellStyle name="Milliers 13 2 2" xfId="7652"/>
    <cellStyle name="Milliers 13 3" xfId="7653"/>
    <cellStyle name="Milliers 14" xfId="7654"/>
    <cellStyle name="Milliers 14 2" xfId="7655"/>
    <cellStyle name="Milliers 15" xfId="7656"/>
    <cellStyle name="Milliers 15 2" xfId="7657"/>
    <cellStyle name="Milliers 16" xfId="7658"/>
    <cellStyle name="Milliers 16 2" xfId="7659"/>
    <cellStyle name="Milliers 16 2 2" xfId="7660"/>
    <cellStyle name="Milliers 16 3" xfId="7661"/>
    <cellStyle name="Milliers 17" xfId="7662"/>
    <cellStyle name="Milliers 17 2" xfId="7663"/>
    <cellStyle name="Milliers 17 2 2" xfId="7664"/>
    <cellStyle name="Milliers 18" xfId="7665"/>
    <cellStyle name="Milliers 18 2" xfId="7666"/>
    <cellStyle name="Milliers 18 2 2" xfId="7667"/>
    <cellStyle name="Milliers 18 3" xfId="7668"/>
    <cellStyle name="Milliers 18 4" xfId="7669"/>
    <cellStyle name="Milliers 19" xfId="7670"/>
    <cellStyle name="Milliers 19 2" xfId="7671"/>
    <cellStyle name="Milliers 19 2 2" xfId="7672"/>
    <cellStyle name="Milliers 19 3" xfId="7673"/>
    <cellStyle name="Milliers 19 3 2" xfId="7674"/>
    <cellStyle name="Milliers 19 3 3" xfId="7675"/>
    <cellStyle name="Milliers 19 4" xfId="7676"/>
    <cellStyle name="Milliers 19 4 2" xfId="7677"/>
    <cellStyle name="Milliers 19 5" xfId="7678"/>
    <cellStyle name="Milliers 19 6" xfId="7679"/>
    <cellStyle name="Milliers 19 7" xfId="7680"/>
    <cellStyle name="Milliers 19 8" xfId="7681"/>
    <cellStyle name="Milliers 2" xfId="92"/>
    <cellStyle name="Milliers 2 10" xfId="7682"/>
    <cellStyle name="Milliers 2 10 2" xfId="7683"/>
    <cellStyle name="Milliers 2 10 3" xfId="7684"/>
    <cellStyle name="Milliers 2 11" xfId="7685"/>
    <cellStyle name="Milliers 2 11 2" xfId="7686"/>
    <cellStyle name="Milliers 2 11 3" xfId="7687"/>
    <cellStyle name="Milliers 2 12" xfId="7688"/>
    <cellStyle name="Milliers 2 12 2" xfId="7689"/>
    <cellStyle name="Milliers 2 12 3" xfId="7690"/>
    <cellStyle name="Milliers 2 13" xfId="7691"/>
    <cellStyle name="Milliers 2 13 2" xfId="7692"/>
    <cellStyle name="Milliers 2 13 3" xfId="7693"/>
    <cellStyle name="Milliers 2 14" xfId="7694"/>
    <cellStyle name="Milliers 2 14 2" xfId="7695"/>
    <cellStyle name="Milliers 2 14 3" xfId="7696"/>
    <cellStyle name="Milliers 2 15" xfId="7697"/>
    <cellStyle name="Milliers 2 15 2" xfId="7698"/>
    <cellStyle name="Milliers 2 15 2 2" xfId="7699"/>
    <cellStyle name="Milliers 2 15 3" xfId="7700"/>
    <cellStyle name="Milliers 2 15 4" xfId="7701"/>
    <cellStyle name="Milliers 2 16" xfId="7702"/>
    <cellStyle name="Milliers 2 16 2" xfId="7703"/>
    <cellStyle name="Milliers 2 16 3" xfId="7704"/>
    <cellStyle name="Milliers 2 17" xfId="7705"/>
    <cellStyle name="Milliers 2 17 2" xfId="7706"/>
    <cellStyle name="Milliers 2 17 3" xfId="7707"/>
    <cellStyle name="Milliers 2 18" xfId="7708"/>
    <cellStyle name="Milliers 2 18 2" xfId="7709"/>
    <cellStyle name="Milliers 2 18 3" xfId="7710"/>
    <cellStyle name="Milliers 2 19" xfId="7711"/>
    <cellStyle name="Milliers 2 19 2" xfId="7712"/>
    <cellStyle name="Milliers 2 19 3" xfId="7713"/>
    <cellStyle name="Milliers 2 2" xfId="203"/>
    <cellStyle name="Milliers 2 2 2" xfId="7714"/>
    <cellStyle name="Milliers 2 2 2 2" xfId="7715"/>
    <cellStyle name="Milliers 2 2 2 2 2" xfId="7716"/>
    <cellStyle name="Milliers 2 2 2 3" xfId="7717"/>
    <cellStyle name="Milliers 2 2 2 4" xfId="7718"/>
    <cellStyle name="Milliers 2 2 3" xfId="7719"/>
    <cellStyle name="Milliers 2 2 3 2" xfId="7720"/>
    <cellStyle name="Milliers 2 2 3 2 2" xfId="7721"/>
    <cellStyle name="Milliers 2 2 3 3" xfId="7722"/>
    <cellStyle name="Milliers 2 2 3 3 2" xfId="7723"/>
    <cellStyle name="Milliers 2 2 3 3 3" xfId="7724"/>
    <cellStyle name="Milliers 2 2 3 4" xfId="7725"/>
    <cellStyle name="Milliers 2 2 3 4 2" xfId="7726"/>
    <cellStyle name="Milliers 2 2 4" xfId="7727"/>
    <cellStyle name="Milliers 2 2 4 2" xfId="7728"/>
    <cellStyle name="Milliers 2 2 4 2 2" xfId="7729"/>
    <cellStyle name="Milliers 2 2 4 3" xfId="7730"/>
    <cellStyle name="Milliers 2 2 5" xfId="7731"/>
    <cellStyle name="Milliers 2 2 5 2" xfId="7732"/>
    <cellStyle name="Milliers 2 2 6" xfId="7733"/>
    <cellStyle name="Milliers 2 2 6 2" xfId="7734"/>
    <cellStyle name="Milliers 2 2 7" xfId="7735"/>
    <cellStyle name="Milliers 2 2 7 2" xfId="7736"/>
    <cellStyle name="Milliers 2 2 8" xfId="7737"/>
    <cellStyle name="Milliers 2 2 9" xfId="7738"/>
    <cellStyle name="Milliers 2 20" xfId="7739"/>
    <cellStyle name="Milliers 2 20 2" xfId="7740"/>
    <cellStyle name="Milliers 2 20 3" xfId="7741"/>
    <cellStyle name="Milliers 2 21" xfId="7742"/>
    <cellStyle name="Milliers 2 21 2" xfId="7743"/>
    <cellStyle name="Milliers 2 21 3" xfId="7744"/>
    <cellStyle name="Milliers 2 22" xfId="7745"/>
    <cellStyle name="Milliers 2 22 2" xfId="7746"/>
    <cellStyle name="Milliers 2 22 3" xfId="7747"/>
    <cellStyle name="Milliers 2 23" xfId="7748"/>
    <cellStyle name="Milliers 2 23 2" xfId="7749"/>
    <cellStyle name="Milliers 2 23 3" xfId="7750"/>
    <cellStyle name="Milliers 2 24" xfId="7751"/>
    <cellStyle name="Milliers 2 24 2" xfId="7752"/>
    <cellStyle name="Milliers 2 24 3" xfId="7753"/>
    <cellStyle name="Milliers 2 25" xfId="7754"/>
    <cellStyle name="Milliers 2 25 2" xfId="7755"/>
    <cellStyle name="Milliers 2 25 3" xfId="7756"/>
    <cellStyle name="Milliers 2 26" xfId="7757"/>
    <cellStyle name="Milliers 2 26 2" xfId="7758"/>
    <cellStyle name="Milliers 2 26 3" xfId="7759"/>
    <cellStyle name="Milliers 2 27" xfId="7760"/>
    <cellStyle name="Milliers 2 27 2" xfId="7761"/>
    <cellStyle name="Milliers 2 27 3" xfId="7762"/>
    <cellStyle name="Milliers 2 28" xfId="7763"/>
    <cellStyle name="Milliers 2 28 2" xfId="7764"/>
    <cellStyle name="Milliers 2 28 3" xfId="7765"/>
    <cellStyle name="Milliers 2 29" xfId="7766"/>
    <cellStyle name="Milliers 2 29 2" xfId="7767"/>
    <cellStyle name="Milliers 2 29 3" xfId="7768"/>
    <cellStyle name="Milliers 2 3" xfId="7769"/>
    <cellStyle name="Milliers 2 3 2" xfId="7770"/>
    <cellStyle name="Milliers 2 3 2 2" xfId="7771"/>
    <cellStyle name="Milliers 2 3 2 2 2" xfId="7772"/>
    <cellStyle name="Milliers 2 3 2 3" xfId="7773"/>
    <cellStyle name="Milliers 2 3 2 3 2" xfId="7774"/>
    <cellStyle name="Milliers 2 3 2 4" xfId="7775"/>
    <cellStyle name="Milliers 2 3 3" xfId="7776"/>
    <cellStyle name="Milliers 2 3 3 2" xfId="7777"/>
    <cellStyle name="Milliers 2 3 4" xfId="7778"/>
    <cellStyle name="Milliers 2 3 4 2" xfId="7779"/>
    <cellStyle name="Milliers 2 3 5" xfId="7780"/>
    <cellStyle name="Milliers 2 30" xfId="7781"/>
    <cellStyle name="Milliers 2 30 2" xfId="7782"/>
    <cellStyle name="Milliers 2 30 3" xfId="7783"/>
    <cellStyle name="Milliers 2 31" xfId="7784"/>
    <cellStyle name="Milliers 2 31 2" xfId="7785"/>
    <cellStyle name="Milliers 2 31 3" xfId="7786"/>
    <cellStyle name="Milliers 2 32" xfId="7787"/>
    <cellStyle name="Milliers 2 32 2" xfId="7788"/>
    <cellStyle name="Milliers 2 32 3" xfId="7789"/>
    <cellStyle name="Milliers 2 33" xfId="7790"/>
    <cellStyle name="Milliers 2 33 2" xfId="7791"/>
    <cellStyle name="Milliers 2 33 3" xfId="7792"/>
    <cellStyle name="Milliers 2 34" xfId="7793"/>
    <cellStyle name="Milliers 2 34 2" xfId="7794"/>
    <cellStyle name="Milliers 2 34 3" xfId="7795"/>
    <cellStyle name="Milliers 2 35" xfId="7796"/>
    <cellStyle name="Milliers 2 35 2" xfId="7797"/>
    <cellStyle name="Milliers 2 35 3" xfId="7798"/>
    <cellStyle name="Milliers 2 36" xfId="7799"/>
    <cellStyle name="Milliers 2 36 2" xfId="7800"/>
    <cellStyle name="Milliers 2 36 3" xfId="7801"/>
    <cellStyle name="Milliers 2 37" xfId="7802"/>
    <cellStyle name="Milliers 2 37 2" xfId="7803"/>
    <cellStyle name="Milliers 2 37 3" xfId="7804"/>
    <cellStyle name="Milliers 2 38" xfId="7805"/>
    <cellStyle name="Milliers 2 38 2" xfId="7806"/>
    <cellStyle name="Milliers 2 38 3" xfId="7807"/>
    <cellStyle name="Milliers 2 39" xfId="7808"/>
    <cellStyle name="Milliers 2 39 2" xfId="7809"/>
    <cellStyle name="Milliers 2 39 3" xfId="7810"/>
    <cellStyle name="Milliers 2 4" xfId="7811"/>
    <cellStyle name="Milliers 2 4 2" xfId="7812"/>
    <cellStyle name="Milliers 2 4 2 2" xfId="7813"/>
    <cellStyle name="Milliers 2 4 3" xfId="7814"/>
    <cellStyle name="Milliers 2 4 3 2" xfId="7815"/>
    <cellStyle name="Milliers 2 4 4" xfId="7816"/>
    <cellStyle name="Milliers 2 4 4 2" xfId="7817"/>
    <cellStyle name="Milliers 2 4 5" xfId="7818"/>
    <cellStyle name="Milliers 2 40" xfId="7819"/>
    <cellStyle name="Milliers 2 40 2" xfId="7820"/>
    <cellStyle name="Milliers 2 40 3" xfId="7821"/>
    <cellStyle name="Milliers 2 41" xfId="7822"/>
    <cellStyle name="Milliers 2 41 2" xfId="7823"/>
    <cellStyle name="Milliers 2 41 3" xfId="7824"/>
    <cellStyle name="Milliers 2 42" xfId="7825"/>
    <cellStyle name="Milliers 2 42 2" xfId="7826"/>
    <cellStyle name="Milliers 2 42 3" xfId="7827"/>
    <cellStyle name="Milliers 2 43" xfId="7828"/>
    <cellStyle name="Milliers 2 43 2" xfId="7829"/>
    <cellStyle name="Milliers 2 43 3" xfId="7830"/>
    <cellStyle name="Milliers 2 44" xfId="7831"/>
    <cellStyle name="Milliers 2 44 2" xfId="7832"/>
    <cellStyle name="Milliers 2 44 3" xfId="7833"/>
    <cellStyle name="Milliers 2 45" xfId="7834"/>
    <cellStyle name="Milliers 2 45 2" xfId="7835"/>
    <cellStyle name="Milliers 2 45 3" xfId="7836"/>
    <cellStyle name="Milliers 2 46" xfId="7837"/>
    <cellStyle name="Milliers 2 46 2" xfId="7838"/>
    <cellStyle name="Milliers 2 46 3" xfId="7839"/>
    <cellStyle name="Milliers 2 47" xfId="7840"/>
    <cellStyle name="Milliers 2 47 2" xfId="7841"/>
    <cellStyle name="Milliers 2 47 3" xfId="7842"/>
    <cellStyle name="Milliers 2 48" xfId="7843"/>
    <cellStyle name="Milliers 2 48 2" xfId="7844"/>
    <cellStyle name="Milliers 2 48 3" xfId="7845"/>
    <cellStyle name="Milliers 2 49" xfId="7846"/>
    <cellStyle name="Milliers 2 49 2" xfId="7847"/>
    <cellStyle name="Milliers 2 49 3" xfId="7848"/>
    <cellStyle name="Milliers 2 5" xfId="7849"/>
    <cellStyle name="Milliers 2 5 10" xfId="7850"/>
    <cellStyle name="Milliers 2 5 11" xfId="7851"/>
    <cellStyle name="Milliers 2 5 2" xfId="7852"/>
    <cellStyle name="Milliers 2 5 2 2" xfId="7853"/>
    <cellStyle name="Milliers 2 5 2 2 2" xfId="7854"/>
    <cellStyle name="Milliers 2 5 2 2 2 2" xfId="7855"/>
    <cellStyle name="Milliers 2 5 2 2 3" xfId="7856"/>
    <cellStyle name="Milliers 2 5 2 3" xfId="7857"/>
    <cellStyle name="Milliers 2 5 2 3 2" xfId="7858"/>
    <cellStyle name="Milliers 2 5 2 3 2 2" xfId="7859"/>
    <cellStyle name="Milliers 2 5 3" xfId="7860"/>
    <cellStyle name="Milliers 2 5 3 2" xfId="7861"/>
    <cellStyle name="Milliers 2 5 3 2 2" xfId="7862"/>
    <cellStyle name="Milliers 2 5 4" xfId="7863"/>
    <cellStyle name="Milliers 2 5 4 2" xfId="7864"/>
    <cellStyle name="Milliers 2 5 4 3" xfId="7865"/>
    <cellStyle name="Milliers 2 5 4 3 2" xfId="7866"/>
    <cellStyle name="Milliers 2 5 4 3 3" xfId="7867"/>
    <cellStyle name="Milliers 2 5 4 4" xfId="7868"/>
    <cellStyle name="Milliers 2 5 4 4 2" xfId="7869"/>
    <cellStyle name="Milliers 2 5 4 5" xfId="7870"/>
    <cellStyle name="Milliers 2 5 5" xfId="7871"/>
    <cellStyle name="Milliers 2 5 5 2" xfId="7872"/>
    <cellStyle name="Milliers 2 5 5 2 2" xfId="7873"/>
    <cellStyle name="Milliers 2 5 5 3" xfId="7874"/>
    <cellStyle name="Milliers 2 5 5 4" xfId="7875"/>
    <cellStyle name="Milliers 2 5 6" xfId="7876"/>
    <cellStyle name="Milliers 2 5 6 2" xfId="7877"/>
    <cellStyle name="Milliers 2 5 6 2 2" xfId="7878"/>
    <cellStyle name="Milliers 2 5 6 3" xfId="7879"/>
    <cellStyle name="Milliers 2 5 6 4" xfId="7880"/>
    <cellStyle name="Milliers 2 5 7" xfId="7881"/>
    <cellStyle name="Milliers 2 5 7 2" xfId="7882"/>
    <cellStyle name="Milliers 2 5 8" xfId="7883"/>
    <cellStyle name="Milliers 2 5 9" xfId="7884"/>
    <cellStyle name="Milliers 2 5 9 2" xfId="7885"/>
    <cellStyle name="Milliers 2 50" xfId="7886"/>
    <cellStyle name="Milliers 2 50 2" xfId="7887"/>
    <cellStyle name="Milliers 2 50 3" xfId="7888"/>
    <cellStyle name="Milliers 2 51" xfId="7889"/>
    <cellStyle name="Milliers 2 51 2" xfId="7890"/>
    <cellStyle name="Milliers 2 51 3" xfId="7891"/>
    <cellStyle name="Milliers 2 52" xfId="7892"/>
    <cellStyle name="Milliers 2 52 2" xfId="7893"/>
    <cellStyle name="Milliers 2 52 3" xfId="7894"/>
    <cellStyle name="Milliers 2 53" xfId="7895"/>
    <cellStyle name="Milliers 2 53 2" xfId="7896"/>
    <cellStyle name="Milliers 2 53 3" xfId="7897"/>
    <cellStyle name="Milliers 2 54" xfId="7898"/>
    <cellStyle name="Milliers 2 54 2" xfId="7899"/>
    <cellStyle name="Milliers 2 54 3" xfId="7900"/>
    <cellStyle name="Milliers 2 55" xfId="7901"/>
    <cellStyle name="Milliers 2 55 2" xfId="7902"/>
    <cellStyle name="Milliers 2 55 3" xfId="7903"/>
    <cellStyle name="Milliers 2 56" xfId="7904"/>
    <cellStyle name="Milliers 2 56 2" xfId="7905"/>
    <cellStyle name="Milliers 2 56 3" xfId="7906"/>
    <cellStyle name="Milliers 2 57" xfId="7907"/>
    <cellStyle name="Milliers 2 57 2" xfId="7908"/>
    <cellStyle name="Milliers 2 57 3" xfId="7909"/>
    <cellStyle name="Milliers 2 58" xfId="7910"/>
    <cellStyle name="Milliers 2 58 2" xfId="7911"/>
    <cellStyle name="Milliers 2 58 3" xfId="7912"/>
    <cellStyle name="Milliers 2 59" xfId="7913"/>
    <cellStyle name="Milliers 2 59 2" xfId="7914"/>
    <cellStyle name="Milliers 2 59 3" xfId="7915"/>
    <cellStyle name="Milliers 2 6" xfId="7916"/>
    <cellStyle name="Milliers 2 6 2" xfId="7917"/>
    <cellStyle name="Milliers 2 6 2 2" xfId="7918"/>
    <cellStyle name="Milliers 2 6 2 2 2" xfId="7919"/>
    <cellStyle name="Milliers 2 6 2 3" xfId="7920"/>
    <cellStyle name="Milliers 2 6 3" xfId="7921"/>
    <cellStyle name="Milliers 2 6 3 2" xfId="7922"/>
    <cellStyle name="Milliers 2 6 3 2 2" xfId="7923"/>
    <cellStyle name="Milliers 2 6 4" xfId="7924"/>
    <cellStyle name="Milliers 2 60" xfId="7925"/>
    <cellStyle name="Milliers 2 60 2" xfId="7926"/>
    <cellStyle name="Milliers 2 61" xfId="7927"/>
    <cellStyle name="Milliers 2 61 2" xfId="7928"/>
    <cellStyle name="Milliers 2 62" xfId="7929"/>
    <cellStyle name="Milliers 2 63" xfId="7930"/>
    <cellStyle name="Milliers 2 63 2" xfId="7931"/>
    <cellStyle name="Milliers 2 7" xfId="7932"/>
    <cellStyle name="Milliers 2 7 2" xfId="7933"/>
    <cellStyle name="Milliers 2 7 2 2" xfId="7934"/>
    <cellStyle name="Milliers 2 7 2 2 2" xfId="7935"/>
    <cellStyle name="Milliers 2 7 3" xfId="7936"/>
    <cellStyle name="Milliers 2 7 3 2" xfId="7937"/>
    <cellStyle name="Milliers 2 7 4" xfId="7938"/>
    <cellStyle name="Milliers 2 8" xfId="7939"/>
    <cellStyle name="Milliers 2 8 2" xfId="7940"/>
    <cellStyle name="Milliers 2 8 2 2" xfId="7941"/>
    <cellStyle name="Milliers 2 8 3" xfId="7942"/>
    <cellStyle name="Milliers 2 8 3 2" xfId="7943"/>
    <cellStyle name="Milliers 2 8 4" xfId="7944"/>
    <cellStyle name="Milliers 2 9" xfId="7945"/>
    <cellStyle name="Milliers 2 9 2" xfId="7946"/>
    <cellStyle name="Milliers 2 9 2 2" xfId="7947"/>
    <cellStyle name="Milliers 2 9 3" xfId="7948"/>
    <cellStyle name="Milliers 2 9 3 2" xfId="7949"/>
    <cellStyle name="Milliers 2 9 4" xfId="7950"/>
    <cellStyle name="Milliers 20" xfId="7951"/>
    <cellStyle name="Milliers 20 2" xfId="7952"/>
    <cellStyle name="Milliers 20 2 2" xfId="7953"/>
    <cellStyle name="Milliers 20 2 3" xfId="7954"/>
    <cellStyle name="Milliers 20 3" xfId="7955"/>
    <cellStyle name="Milliers 20 3 2" xfId="7956"/>
    <cellStyle name="Milliers 20 3 3" xfId="7957"/>
    <cellStyle name="Milliers 20 4" xfId="7958"/>
    <cellStyle name="Milliers 20 4 2" xfId="7959"/>
    <cellStyle name="Milliers 20 5" xfId="7960"/>
    <cellStyle name="Milliers 20 6" xfId="7961"/>
    <cellStyle name="Milliers 21" xfId="7962"/>
    <cellStyle name="Milliers 21 2" xfId="7963"/>
    <cellStyle name="Milliers 21 3" xfId="7964"/>
    <cellStyle name="Milliers 22" xfId="7965"/>
    <cellStyle name="Milliers 22 2" xfId="7966"/>
    <cellStyle name="Milliers 22 3" xfId="7967"/>
    <cellStyle name="Milliers 23" xfId="7968"/>
    <cellStyle name="Milliers 23 2" xfId="7969"/>
    <cellStyle name="Milliers 23 2 2" xfId="7970"/>
    <cellStyle name="Milliers 23 2 3" xfId="7971"/>
    <cellStyle name="Milliers 23 3" xfId="7972"/>
    <cellStyle name="Milliers 23 3 2" xfId="7973"/>
    <cellStyle name="Milliers 23 4" xfId="7974"/>
    <cellStyle name="Milliers 24" xfId="7975"/>
    <cellStyle name="Milliers 24 2" xfId="7976"/>
    <cellStyle name="Milliers 24 2 2" xfId="7977"/>
    <cellStyle name="Milliers 24 3" xfId="7978"/>
    <cellStyle name="Milliers 24 4" xfId="7979"/>
    <cellStyle name="Milliers 24 5" xfId="7980"/>
    <cellStyle name="Milliers 24 6" xfId="7981"/>
    <cellStyle name="Milliers 24 7" xfId="7982"/>
    <cellStyle name="Milliers 25" xfId="7983"/>
    <cellStyle name="Milliers 25 2" xfId="7984"/>
    <cellStyle name="Milliers 25 3" xfId="7985"/>
    <cellStyle name="Milliers 26" xfId="7986"/>
    <cellStyle name="Milliers 26 2" xfId="7987"/>
    <cellStyle name="Milliers 27" xfId="7988"/>
    <cellStyle name="Milliers 27 2" xfId="7989"/>
    <cellStyle name="Milliers 27 3" xfId="7990"/>
    <cellStyle name="Milliers 28" xfId="7991"/>
    <cellStyle name="Milliers 28 2" xfId="7992"/>
    <cellStyle name="Milliers 29" xfId="7993"/>
    <cellStyle name="Milliers 29 2" xfId="7994"/>
    <cellStyle name="Milliers 3" xfId="93"/>
    <cellStyle name="Milliers 3 10" xfId="7995"/>
    <cellStyle name="Milliers 3 10 2" xfId="7996"/>
    <cellStyle name="Milliers 3 11" xfId="7997"/>
    <cellStyle name="Milliers 3 11 2" xfId="7998"/>
    <cellStyle name="Milliers 3 12" xfId="7999"/>
    <cellStyle name="Milliers 3 12 2" xfId="8000"/>
    <cellStyle name="Milliers 3 13" xfId="8001"/>
    <cellStyle name="Milliers 3 13 2" xfId="8002"/>
    <cellStyle name="Milliers 3 14" xfId="8003"/>
    <cellStyle name="Milliers 3 14 2" xfId="8004"/>
    <cellStyle name="Milliers 3 2" xfId="204"/>
    <cellStyle name="Milliers 3 2 2" xfId="8005"/>
    <cellStyle name="Milliers 3 2 2 2" xfId="8006"/>
    <cellStyle name="Milliers 3 2 2 2 2" xfId="8007"/>
    <cellStyle name="Milliers 3 2 2 3" xfId="8008"/>
    <cellStyle name="Milliers 3 2 3" xfId="8009"/>
    <cellStyle name="Milliers 3 2 3 2" xfId="8010"/>
    <cellStyle name="Milliers 3 2 3 2 2" xfId="8011"/>
    <cellStyle name="Milliers 3 2 3 3" xfId="8012"/>
    <cellStyle name="Milliers 3 2 3 3 2" xfId="8013"/>
    <cellStyle name="Milliers 3 2 3 4" xfId="8014"/>
    <cellStyle name="Milliers 3 2 4" xfId="8015"/>
    <cellStyle name="Milliers 3 2 4 2" xfId="8016"/>
    <cellStyle name="Milliers 3 2 4 2 2" xfId="8017"/>
    <cellStyle name="Milliers 3 2 4 3" xfId="8018"/>
    <cellStyle name="Milliers 3 2 5" xfId="8019"/>
    <cellStyle name="Milliers 3 2 5 2" xfId="8020"/>
    <cellStyle name="Milliers 3 2 6" xfId="8021"/>
    <cellStyle name="Milliers 3 2 6 2" xfId="8022"/>
    <cellStyle name="Milliers 3 2 7" xfId="8023"/>
    <cellStyle name="Milliers 3 2 7 2" xfId="8024"/>
    <cellStyle name="Milliers 3 2 8" xfId="8025"/>
    <cellStyle name="Milliers 3 2 9" xfId="8026"/>
    <cellStyle name="Milliers 3 3" xfId="8027"/>
    <cellStyle name="Milliers 3 3 2" xfId="8028"/>
    <cellStyle name="Milliers 3 3 2 2" xfId="8029"/>
    <cellStyle name="Milliers 3 3 3" xfId="8030"/>
    <cellStyle name="Milliers 3 4" xfId="8031"/>
    <cellStyle name="Milliers 3 4 2" xfId="8032"/>
    <cellStyle name="Milliers 3 4 2 2" xfId="8033"/>
    <cellStyle name="Milliers 3 4 3" xfId="8034"/>
    <cellStyle name="Milliers 3 5" xfId="8035"/>
    <cellStyle name="Milliers 3 5 2" xfId="8036"/>
    <cellStyle name="Milliers 3 5 2 2" xfId="8037"/>
    <cellStyle name="Milliers 3 5 2 2 2" xfId="8038"/>
    <cellStyle name="Milliers 3 5 2 3" xfId="8039"/>
    <cellStyle name="Milliers 3 5 2 4" xfId="8040"/>
    <cellStyle name="Milliers 3 5 3" xfId="8041"/>
    <cellStyle name="Milliers 3 5 3 2" xfId="8042"/>
    <cellStyle name="Milliers 3 5 3 3" xfId="8043"/>
    <cellStyle name="Milliers 3 5 3 3 2" xfId="8044"/>
    <cellStyle name="Milliers 3 5 3 3 3" xfId="8045"/>
    <cellStyle name="Milliers 3 5 3 4" xfId="8046"/>
    <cellStyle name="Milliers 3 5 3 4 2" xfId="8047"/>
    <cellStyle name="Milliers 3 5 3 4 3" xfId="8048"/>
    <cellStyle name="Milliers 3 5 3 5" xfId="8049"/>
    <cellStyle name="Milliers 3 5 3 6" xfId="8050"/>
    <cellStyle name="Milliers 3 5 4" xfId="8051"/>
    <cellStyle name="Milliers 3 5 4 2" xfId="8052"/>
    <cellStyle name="Milliers 3 5 4 2 2" xfId="8053"/>
    <cellStyle name="Milliers 3 5 4 2 3" xfId="8054"/>
    <cellStyle name="Milliers 3 5 4 3" xfId="8055"/>
    <cellStyle name="Milliers 3 5 4 3 2" xfId="8056"/>
    <cellStyle name="Milliers 3 5 4 4" xfId="8057"/>
    <cellStyle name="Milliers 3 5 5" xfId="8058"/>
    <cellStyle name="Milliers 3 5 5 2" xfId="8059"/>
    <cellStyle name="Milliers 3 5 5 3" xfId="8060"/>
    <cellStyle name="Milliers 3 5 6" xfId="8061"/>
    <cellStyle name="Milliers 3 5 6 2" xfId="8062"/>
    <cellStyle name="Milliers 3 5 7" xfId="8063"/>
    <cellStyle name="Milliers 3 6" xfId="8064"/>
    <cellStyle name="Milliers 3 6 2" xfId="8065"/>
    <cellStyle name="Milliers 3 6 2 2" xfId="8066"/>
    <cellStyle name="Milliers 3 6 3" xfId="8067"/>
    <cellStyle name="Milliers 3 7" xfId="8068"/>
    <cellStyle name="Milliers 3 7 2" xfId="8069"/>
    <cellStyle name="Milliers 3 7 2 2" xfId="8070"/>
    <cellStyle name="Milliers 3 7 2 2 2" xfId="8071"/>
    <cellStyle name="Milliers 3 7 3" xfId="8072"/>
    <cellStyle name="Milliers 3 8" xfId="8073"/>
    <cellStyle name="Milliers 3 8 2" xfId="8074"/>
    <cellStyle name="Milliers 3 8 2 2" xfId="8075"/>
    <cellStyle name="Milliers 3 8 2 2 2" xfId="8076"/>
    <cellStyle name="Milliers 3 8 3" xfId="8077"/>
    <cellStyle name="Milliers 3 9" xfId="8078"/>
    <cellStyle name="Milliers 3 9 2" xfId="8079"/>
    <cellStyle name="Milliers 3 9 2 2" xfId="8080"/>
    <cellStyle name="Milliers 3 9 2 2 2" xfId="8081"/>
    <cellStyle name="Milliers 3 9 3" xfId="8082"/>
    <cellStyle name="Milliers 30" xfId="8083"/>
    <cellStyle name="Milliers 30 2" xfId="8084"/>
    <cellStyle name="Milliers 31" xfId="8085"/>
    <cellStyle name="Milliers 31 2" xfId="8086"/>
    <cellStyle name="Milliers 31 3" xfId="8087"/>
    <cellStyle name="Milliers 32" xfId="8088"/>
    <cellStyle name="Milliers 32 2" xfId="8089"/>
    <cellStyle name="Milliers 33" xfId="8090"/>
    <cellStyle name="Milliers 33 2" xfId="8091"/>
    <cellStyle name="Milliers 33 3" xfId="8092"/>
    <cellStyle name="Milliers 34" xfId="8093"/>
    <cellStyle name="Milliers 34 2" xfId="8094"/>
    <cellStyle name="Milliers 34 3" xfId="8095"/>
    <cellStyle name="Milliers 35" xfId="8096"/>
    <cellStyle name="Milliers 35 2" xfId="8097"/>
    <cellStyle name="Milliers 36" xfId="8098"/>
    <cellStyle name="Milliers 37" xfId="8099"/>
    <cellStyle name="Milliers 38" xfId="8100"/>
    <cellStyle name="Milliers 4" xfId="94"/>
    <cellStyle name="Milliers 4 10" xfId="8101"/>
    <cellStyle name="Milliers 4 10 2" xfId="8102"/>
    <cellStyle name="Milliers 4 11" xfId="8103"/>
    <cellStyle name="Milliers 4 11 2" xfId="8104"/>
    <cellStyle name="Milliers 4 12" xfId="8105"/>
    <cellStyle name="Milliers 4 12 2" xfId="8106"/>
    <cellStyle name="Milliers 4 13" xfId="8107"/>
    <cellStyle name="Milliers 4 13 2" xfId="8108"/>
    <cellStyle name="Milliers 4 14" xfId="8109"/>
    <cellStyle name="Milliers 4 2" xfId="205"/>
    <cellStyle name="Milliers 4 2 2" xfId="8110"/>
    <cellStyle name="Milliers 4 2 2 2" xfId="8111"/>
    <cellStyle name="Milliers 4 2 3" xfId="8112"/>
    <cellStyle name="Milliers 4 2 3 2" xfId="8113"/>
    <cellStyle name="Milliers 4 2 3 3" xfId="8114"/>
    <cellStyle name="Milliers 4 3" xfId="8115"/>
    <cellStyle name="Milliers 4 3 2" xfId="8116"/>
    <cellStyle name="Milliers 4 3 2 2" xfId="8117"/>
    <cellStyle name="Milliers 4 3 3" xfId="8118"/>
    <cellStyle name="Milliers 4 4" xfId="8119"/>
    <cellStyle name="Milliers 4 4 2" xfId="8120"/>
    <cellStyle name="Milliers 4 4 2 2" xfId="8121"/>
    <cellStyle name="Milliers 4 4 3" xfId="8122"/>
    <cellStyle name="Milliers 4 5" xfId="8123"/>
    <cellStyle name="Milliers 4 5 2" xfId="8124"/>
    <cellStyle name="Milliers 4 5 3" xfId="8125"/>
    <cellStyle name="Milliers 4 6" xfId="8126"/>
    <cellStyle name="Milliers 4 6 2" xfId="8127"/>
    <cellStyle name="Milliers 4 7" xfId="8128"/>
    <cellStyle name="Milliers 4 7 2" xfId="8129"/>
    <cellStyle name="Milliers 4 8" xfId="8130"/>
    <cellStyle name="Milliers 4 8 2" xfId="8131"/>
    <cellStyle name="Milliers 4 9" xfId="8132"/>
    <cellStyle name="Milliers 4 9 2" xfId="8133"/>
    <cellStyle name="Milliers 42" xfId="8134"/>
    <cellStyle name="Milliers 42 2" xfId="8135"/>
    <cellStyle name="Milliers 43" xfId="8136"/>
    <cellStyle name="Milliers 43 2" xfId="8137"/>
    <cellStyle name="Milliers 44" xfId="8138"/>
    <cellStyle name="Milliers 44 2" xfId="8139"/>
    <cellStyle name="Milliers 44 2 2" xfId="8140"/>
    <cellStyle name="Milliers 44 3" xfId="8141"/>
    <cellStyle name="Milliers 44 4" xfId="8142"/>
    <cellStyle name="Milliers 45" xfId="8143"/>
    <cellStyle name="Milliers 46" xfId="8144"/>
    <cellStyle name="Milliers 47" xfId="8145"/>
    <cellStyle name="Milliers 47 2" xfId="8146"/>
    <cellStyle name="Milliers 48" xfId="8147"/>
    <cellStyle name="Milliers 48 2" xfId="8148"/>
    <cellStyle name="Milliers 49" xfId="8149"/>
    <cellStyle name="Milliers 49 2" xfId="8150"/>
    <cellStyle name="Milliers 5" xfId="95"/>
    <cellStyle name="Milliers 5 10" xfId="8151"/>
    <cellStyle name="Milliers 5 10 2" xfId="8152"/>
    <cellStyle name="Milliers 5 11" xfId="8153"/>
    <cellStyle name="Milliers 5 11 2" xfId="8154"/>
    <cellStyle name="Milliers 5 12" xfId="8155"/>
    <cellStyle name="Milliers 5 12 2" xfId="8156"/>
    <cellStyle name="Milliers 5 13" xfId="8157"/>
    <cellStyle name="Milliers 5 13 2" xfId="8158"/>
    <cellStyle name="Milliers 5 14" xfId="8159"/>
    <cellStyle name="Milliers 5 2" xfId="206"/>
    <cellStyle name="Milliers 5 2 2" xfId="8160"/>
    <cellStyle name="Milliers 5 2 2 2" xfId="8161"/>
    <cellStyle name="Milliers 5 2 2 2 2" xfId="8162"/>
    <cellStyle name="Milliers 5 2 2 2 3" xfId="8163"/>
    <cellStyle name="Milliers 5 2 3" xfId="8164"/>
    <cellStyle name="Milliers 5 2 3 2" xfId="8165"/>
    <cellStyle name="Milliers 5 2 3 3" xfId="8166"/>
    <cellStyle name="Milliers 5 3" xfId="8167"/>
    <cellStyle name="Milliers 5 3 2" xfId="8168"/>
    <cellStyle name="Milliers 5 3 2 2" xfId="8169"/>
    <cellStyle name="Milliers 5 3 3" xfId="8170"/>
    <cellStyle name="Milliers 5 4" xfId="8171"/>
    <cellStyle name="Milliers 5 4 2" xfId="8172"/>
    <cellStyle name="Milliers 5 4 2 2" xfId="8173"/>
    <cellStyle name="Milliers 5 4 3" xfId="8174"/>
    <cellStyle name="Milliers 5 5" xfId="8175"/>
    <cellStyle name="Milliers 5 5 2" xfId="8176"/>
    <cellStyle name="Milliers 5 5 3" xfId="8177"/>
    <cellStyle name="Milliers 5 6" xfId="8178"/>
    <cellStyle name="Milliers 5 6 2" xfId="8179"/>
    <cellStyle name="Milliers 5 7" xfId="8180"/>
    <cellStyle name="Milliers 5 7 2" xfId="8181"/>
    <cellStyle name="Milliers 5 8" xfId="8182"/>
    <cellStyle name="Milliers 5 8 2" xfId="8183"/>
    <cellStyle name="Milliers 5 9" xfId="8184"/>
    <cellStyle name="Milliers 5 9 2" xfId="8185"/>
    <cellStyle name="Milliers 6" xfId="96"/>
    <cellStyle name="Milliers 6 10" xfId="8186"/>
    <cellStyle name="Milliers 6 10 2" xfId="8187"/>
    <cellStyle name="Milliers 6 11" xfId="8188"/>
    <cellStyle name="Milliers 6 11 2" xfId="8189"/>
    <cellStyle name="Milliers 6 12" xfId="8190"/>
    <cellStyle name="Milliers 6 12 2" xfId="8191"/>
    <cellStyle name="Milliers 6 13" xfId="8192"/>
    <cellStyle name="Milliers 6 13 2" xfId="8193"/>
    <cellStyle name="Milliers 6 14" xfId="8194"/>
    <cellStyle name="Milliers 6 2" xfId="207"/>
    <cellStyle name="Milliers 6 2 2" xfId="8195"/>
    <cellStyle name="Milliers 6 2 2 2" xfId="8196"/>
    <cellStyle name="Milliers 6 2 3" xfId="8197"/>
    <cellStyle name="Milliers 6 3" xfId="8198"/>
    <cellStyle name="Milliers 6 3 2" xfId="8199"/>
    <cellStyle name="Milliers 6 4" xfId="8200"/>
    <cellStyle name="Milliers 6 4 2" xfId="8201"/>
    <cellStyle name="Milliers 6 5" xfId="8202"/>
    <cellStyle name="Milliers 6 5 2" xfId="8203"/>
    <cellStyle name="Milliers 6 6" xfId="8204"/>
    <cellStyle name="Milliers 6 6 2" xfId="8205"/>
    <cellStyle name="Milliers 6 7" xfId="8206"/>
    <cellStyle name="Milliers 6 7 2" xfId="8207"/>
    <cellStyle name="Milliers 6 8" xfId="8208"/>
    <cellStyle name="Milliers 6 8 2" xfId="8209"/>
    <cellStyle name="Milliers 6 9" xfId="8210"/>
    <cellStyle name="Milliers 6 9 2" xfId="8211"/>
    <cellStyle name="Milliers 7" xfId="97"/>
    <cellStyle name="Milliers 7 10" xfId="8212"/>
    <cellStyle name="Milliers 7 2" xfId="8213"/>
    <cellStyle name="Milliers 7 2 2" xfId="8214"/>
    <cellStyle name="Milliers 7 2 2 10" xfId="8215"/>
    <cellStyle name="Milliers 7 2 2 11" xfId="8216"/>
    <cellStyle name="Milliers 7 2 2 2" xfId="8217"/>
    <cellStyle name="Milliers 7 2 2 2 2" xfId="8218"/>
    <cellStyle name="Milliers 7 2 2 2 2 2" xfId="8219"/>
    <cellStyle name="Milliers 7 2 2 2 3" xfId="8220"/>
    <cellStyle name="Milliers 7 2 2 2 3 2" xfId="8221"/>
    <cellStyle name="Milliers 7 2 2 2 4" xfId="8222"/>
    <cellStyle name="Milliers 7 2 2 2 5" xfId="8223"/>
    <cellStyle name="Milliers 7 2 2 2 6" xfId="8224"/>
    <cellStyle name="Milliers 7 2 2 2 7" xfId="8225"/>
    <cellStyle name="Milliers 7 2 2 2 8" xfId="8226"/>
    <cellStyle name="Milliers 7 2 2 2 9" xfId="8227"/>
    <cellStyle name="Milliers 7 2 2 3" xfId="8228"/>
    <cellStyle name="Milliers 7 2 2 3 2" xfId="8229"/>
    <cellStyle name="Milliers 7 2 2 3 3" xfId="8230"/>
    <cellStyle name="Milliers 7 2 2 3 3 2" xfId="8231"/>
    <cellStyle name="Milliers 7 2 2 3 4" xfId="8232"/>
    <cellStyle name="Milliers 7 2 2 4" xfId="8233"/>
    <cellStyle name="Milliers 7 2 2 4 2" xfId="8234"/>
    <cellStyle name="Milliers 7 2 2 5" xfId="8235"/>
    <cellStyle name="Milliers 7 2 2 5 2" xfId="8236"/>
    <cellStyle name="Milliers 7 2 2 6" xfId="8237"/>
    <cellStyle name="Milliers 7 2 2 7" xfId="8238"/>
    <cellStyle name="Milliers 7 2 2 8" xfId="8239"/>
    <cellStyle name="Milliers 7 2 2 9" xfId="8240"/>
    <cellStyle name="Milliers 7 2 3" xfId="8241"/>
    <cellStyle name="Milliers 7 2 3 2" xfId="8242"/>
    <cellStyle name="Milliers 7 2 3 2 2" xfId="8243"/>
    <cellStyle name="Milliers 7 2 3 3" xfId="8244"/>
    <cellStyle name="Milliers 7 2 3 3 2" xfId="8245"/>
    <cellStyle name="Milliers 7 2 3 4" xfId="8246"/>
    <cellStyle name="Milliers 7 2 3 5" xfId="8247"/>
    <cellStyle name="Milliers 7 2 3 6" xfId="8248"/>
    <cellStyle name="Milliers 7 2 3 7" xfId="8249"/>
    <cellStyle name="Milliers 7 2 3 8" xfId="8250"/>
    <cellStyle name="Milliers 7 2 3 9" xfId="8251"/>
    <cellStyle name="Milliers 7 2 4" xfId="8252"/>
    <cellStyle name="Milliers 7 2 4 2" xfId="8253"/>
    <cellStyle name="Milliers 7 2 4 2 2" xfId="8254"/>
    <cellStyle name="Milliers 7 2 4 3" xfId="8255"/>
    <cellStyle name="Milliers 7 2 4 3 2" xfId="8256"/>
    <cellStyle name="Milliers 7 2 4 4" xfId="8257"/>
    <cellStyle name="Milliers 7 2 4 5" xfId="8258"/>
    <cellStyle name="Milliers 7 2 4 6" xfId="8259"/>
    <cellStyle name="Milliers 7 2 4 7" xfId="8260"/>
    <cellStyle name="Milliers 7 2 4 8" xfId="8261"/>
    <cellStyle name="Milliers 7 2 5" xfId="8262"/>
    <cellStyle name="Milliers 7 2 5 2" xfId="8263"/>
    <cellStyle name="Milliers 7 2 5 3" xfId="8264"/>
    <cellStyle name="Milliers 7 2 6" xfId="8265"/>
    <cellStyle name="Milliers 7 2 6 2" xfId="8266"/>
    <cellStyle name="Milliers 7 3" xfId="8267"/>
    <cellStyle name="Milliers 7 3 10" xfId="8268"/>
    <cellStyle name="Milliers 7 3 11" xfId="8269"/>
    <cellStyle name="Milliers 7 3 2" xfId="8270"/>
    <cellStyle name="Milliers 7 3 2 10" xfId="8271"/>
    <cellStyle name="Milliers 7 3 2 2" xfId="8272"/>
    <cellStyle name="Milliers 7 3 2 2 2" xfId="8273"/>
    <cellStyle name="Milliers 7 3 2 3" xfId="8274"/>
    <cellStyle name="Milliers 7 3 2 3 2" xfId="8275"/>
    <cellStyle name="Milliers 7 3 2 4" xfId="8276"/>
    <cellStyle name="Milliers 7 3 2 5" xfId="8277"/>
    <cellStyle name="Milliers 7 3 2 6" xfId="8278"/>
    <cellStyle name="Milliers 7 3 2 7" xfId="8279"/>
    <cellStyle name="Milliers 7 3 2 8" xfId="8280"/>
    <cellStyle name="Milliers 7 3 2 9" xfId="8281"/>
    <cellStyle name="Milliers 7 3 3" xfId="8282"/>
    <cellStyle name="Milliers 7 3 3 2" xfId="8283"/>
    <cellStyle name="Milliers 7 3 3 2 2" xfId="8284"/>
    <cellStyle name="Milliers 7 3 3 2 3" xfId="8285"/>
    <cellStyle name="Milliers 7 3 3 3" xfId="8286"/>
    <cellStyle name="Milliers 7 3 3 3 2" xfId="8287"/>
    <cellStyle name="Milliers 7 3 3 4" xfId="8288"/>
    <cellStyle name="Milliers 7 3 4" xfId="8289"/>
    <cellStyle name="Milliers 7 3 4 2" xfId="8290"/>
    <cellStyle name="Milliers 7 3 5" xfId="8291"/>
    <cellStyle name="Milliers 7 3 5 2" xfId="8292"/>
    <cellStyle name="Milliers 7 3 6" xfId="8293"/>
    <cellStyle name="Milliers 7 3 7" xfId="8294"/>
    <cellStyle name="Milliers 7 3 8" xfId="8295"/>
    <cellStyle name="Milliers 7 3 9" xfId="8296"/>
    <cellStyle name="Milliers 7 4" xfId="8297"/>
    <cellStyle name="Milliers 7 4 10" xfId="8298"/>
    <cellStyle name="Milliers 7 4 2" xfId="8299"/>
    <cellStyle name="Milliers 7 4 2 2" xfId="8300"/>
    <cellStyle name="Milliers 7 4 2 2 2" xfId="8301"/>
    <cellStyle name="Milliers 7 4 2 3" xfId="8302"/>
    <cellStyle name="Milliers 7 4 3" xfId="8303"/>
    <cellStyle name="Milliers 7 4 3 2" xfId="8304"/>
    <cellStyle name="Milliers 7 4 3 3" xfId="8305"/>
    <cellStyle name="Milliers 7 4 3 3 2" xfId="8306"/>
    <cellStyle name="Milliers 7 4 4" xfId="8307"/>
    <cellStyle name="Milliers 7 4 4 2" xfId="8308"/>
    <cellStyle name="Milliers 7 4 4 3" xfId="8309"/>
    <cellStyle name="Milliers 7 4 5" xfId="8310"/>
    <cellStyle name="Milliers 7 4 5 2" xfId="8311"/>
    <cellStyle name="Milliers 7 4 6" xfId="8312"/>
    <cellStyle name="Milliers 7 4 6 2" xfId="8313"/>
    <cellStyle name="Milliers 7 4 7" xfId="8314"/>
    <cellStyle name="Milliers 7 4 8" xfId="8315"/>
    <cellStyle name="Milliers 7 4 9" xfId="8316"/>
    <cellStyle name="Milliers 7 5" xfId="8317"/>
    <cellStyle name="Milliers 7 5 2" xfId="8318"/>
    <cellStyle name="Milliers 7 5 2 2" xfId="8319"/>
    <cellStyle name="Milliers 7 6" xfId="8320"/>
    <cellStyle name="Milliers 7 6 2" xfId="8321"/>
    <cellStyle name="Milliers 7 7" xfId="8322"/>
    <cellStyle name="Milliers 7 7 2" xfId="8323"/>
    <cellStyle name="Milliers 7 7 2 2" xfId="8324"/>
    <cellStyle name="Milliers 7 7 2 3" xfId="8325"/>
    <cellStyle name="Milliers 7 7 3" xfId="8326"/>
    <cellStyle name="Milliers 7 7 4" xfId="8327"/>
    <cellStyle name="Milliers 7 8" xfId="8328"/>
    <cellStyle name="Milliers 7 8 2" xfId="8329"/>
    <cellStyle name="Milliers 7 8 2 2" xfId="8330"/>
    <cellStyle name="Milliers 7 8 3" xfId="8331"/>
    <cellStyle name="Milliers 7 9" xfId="8332"/>
    <cellStyle name="Milliers 8" xfId="199"/>
    <cellStyle name="Milliers 8 10" xfId="8334"/>
    <cellStyle name="Milliers 8 11" xfId="8335"/>
    <cellStyle name="Milliers 8 12" xfId="8333"/>
    <cellStyle name="Milliers 8 2" xfId="8336"/>
    <cellStyle name="Milliers 8 2 2" xfId="8337"/>
    <cellStyle name="Milliers 8 2 2 2" xfId="8338"/>
    <cellStyle name="Milliers 8 2 2 3" xfId="8339"/>
    <cellStyle name="Milliers 8 2 2 4" xfId="8340"/>
    <cellStyle name="Milliers 8 2 3" xfId="8341"/>
    <cellStyle name="Milliers 8 2 3 2" xfId="8342"/>
    <cellStyle name="Milliers 8 2 3 3" xfId="8343"/>
    <cellStyle name="Milliers 8 2 4" xfId="8344"/>
    <cellStyle name="Milliers 8 3" xfId="8345"/>
    <cellStyle name="Milliers 8 3 2" xfId="8346"/>
    <cellStyle name="Milliers 8 3 2 2" xfId="8347"/>
    <cellStyle name="Milliers 8 3 3" xfId="8348"/>
    <cellStyle name="Milliers 8 3 4" xfId="8349"/>
    <cellStyle name="Milliers 8 4" xfId="8350"/>
    <cellStyle name="Milliers 8 4 2" xfId="8351"/>
    <cellStyle name="Milliers 8 4 3" xfId="8352"/>
    <cellStyle name="Milliers 8 4 3 2" xfId="8353"/>
    <cellStyle name="Milliers 8 4 4" xfId="8354"/>
    <cellStyle name="Milliers 8 4 4 2" xfId="8355"/>
    <cellStyle name="Milliers 8 4 5" xfId="8356"/>
    <cellStyle name="Milliers 8 4 5 2" xfId="8357"/>
    <cellStyle name="Milliers 8 4 6" xfId="8358"/>
    <cellStyle name="Milliers 8 5" xfId="8359"/>
    <cellStyle name="Milliers 8 5 2" xfId="8360"/>
    <cellStyle name="Milliers 8 5 2 2" xfId="8361"/>
    <cellStyle name="Milliers 8 5 2 3" xfId="8362"/>
    <cellStyle name="Milliers 8 5 3" xfId="8363"/>
    <cellStyle name="Milliers 8 5 3 2" xfId="8364"/>
    <cellStyle name="Milliers 8 5 4" xfId="8365"/>
    <cellStyle name="Milliers 8 5 5" xfId="8366"/>
    <cellStyle name="Milliers 8 6" xfId="8367"/>
    <cellStyle name="Milliers 8 6 2" xfId="8368"/>
    <cellStyle name="Milliers 8 6 2 2" xfId="8369"/>
    <cellStyle name="Milliers 8 6 2 3" xfId="8370"/>
    <cellStyle name="Milliers 8 6 3" xfId="8371"/>
    <cellStyle name="Milliers 8 6 3 2" xfId="8372"/>
    <cellStyle name="Milliers 8 6 4" xfId="8373"/>
    <cellStyle name="Milliers 8 6 4 2" xfId="8374"/>
    <cellStyle name="Milliers 8 6 5" xfId="8375"/>
    <cellStyle name="Milliers 8 6 6" xfId="8376"/>
    <cellStyle name="Milliers 8 7" xfId="8377"/>
    <cellStyle name="Milliers 8 7 2" xfId="8378"/>
    <cellStyle name="Milliers 8 7 3" xfId="8379"/>
    <cellStyle name="Milliers 8 8" xfId="8380"/>
    <cellStyle name="Milliers 8 9" xfId="8381"/>
    <cellStyle name="Milliers 8 9 2" xfId="8382"/>
    <cellStyle name="Milliers 9" xfId="8383"/>
    <cellStyle name="Milliers 9 10" xfId="8384"/>
    <cellStyle name="Milliers 9 11" xfId="8385"/>
    <cellStyle name="Milliers 9 12" xfId="8386"/>
    <cellStyle name="Milliers 9 13" xfId="8387"/>
    <cellStyle name="Milliers 9 14" xfId="8388"/>
    <cellStyle name="Milliers 9 2" xfId="8389"/>
    <cellStyle name="Milliers 9 2 10" xfId="8390"/>
    <cellStyle name="Milliers 9 2 11" xfId="8391"/>
    <cellStyle name="Milliers 9 2 2" xfId="8392"/>
    <cellStyle name="Milliers 9 2 2 2" xfId="8393"/>
    <cellStyle name="Milliers 9 2 2 2 2" xfId="8394"/>
    <cellStyle name="Milliers 9 2 2 2 3" xfId="8395"/>
    <cellStyle name="Milliers 9 2 2 2 3 2" xfId="8396"/>
    <cellStyle name="Milliers 9 2 2 2 3 3" xfId="8397"/>
    <cellStyle name="Milliers 9 2 2 2 4" xfId="8398"/>
    <cellStyle name="Milliers 9 2 2 2 5" xfId="8399"/>
    <cellStyle name="Milliers 9 2 2 3" xfId="8400"/>
    <cellStyle name="Milliers 9 2 2 3 2" xfId="8401"/>
    <cellStyle name="Milliers 9 2 2 3 2 2" xfId="8402"/>
    <cellStyle name="Milliers 9 2 2 3 2 3" xfId="8403"/>
    <cellStyle name="Milliers 9 2 2 3 3" xfId="8404"/>
    <cellStyle name="Milliers 9 2 2 3 4" xfId="8405"/>
    <cellStyle name="Milliers 9 2 2 4" xfId="8406"/>
    <cellStyle name="Milliers 9 2 2 4 2" xfId="8407"/>
    <cellStyle name="Milliers 9 2 2 4 3" xfId="8408"/>
    <cellStyle name="Milliers 9 2 2 5" xfId="8409"/>
    <cellStyle name="Milliers 9 2 2 5 2" xfId="8410"/>
    <cellStyle name="Milliers 9 2 2 6" xfId="8411"/>
    <cellStyle name="Milliers 9 2 2 7" xfId="8412"/>
    <cellStyle name="Milliers 9 2 2 8" xfId="8413"/>
    <cellStyle name="Milliers 9 2 2 9" xfId="8414"/>
    <cellStyle name="Milliers 9 2 3" xfId="8415"/>
    <cellStyle name="Milliers 9 2 3 2" xfId="8416"/>
    <cellStyle name="Milliers 9 2 3 3" xfId="8417"/>
    <cellStyle name="Milliers 9 2 3 3 2" xfId="8418"/>
    <cellStyle name="Milliers 9 2 3 3 3" xfId="8419"/>
    <cellStyle name="Milliers 9 2 3 4" xfId="8420"/>
    <cellStyle name="Milliers 9 2 3 5" xfId="8421"/>
    <cellStyle name="Milliers 9 2 4" xfId="8422"/>
    <cellStyle name="Milliers 9 2 4 2" xfId="8423"/>
    <cellStyle name="Milliers 9 2 4 2 2" xfId="8424"/>
    <cellStyle name="Milliers 9 2 4 2 3" xfId="8425"/>
    <cellStyle name="Milliers 9 2 4 3" xfId="8426"/>
    <cellStyle name="Milliers 9 2 4 4" xfId="8427"/>
    <cellStyle name="Milliers 9 2 5" xfId="8428"/>
    <cellStyle name="Milliers 9 2 5 2" xfId="8429"/>
    <cellStyle name="Milliers 9 2 5 3" xfId="8430"/>
    <cellStyle name="Milliers 9 2 6" xfId="8431"/>
    <cellStyle name="Milliers 9 2 6 2" xfId="8432"/>
    <cellStyle name="Milliers 9 2 7" xfId="8433"/>
    <cellStyle name="Milliers 9 2 8" xfId="8434"/>
    <cellStyle name="Milliers 9 2 9" xfId="8435"/>
    <cellStyle name="Milliers 9 3" xfId="8436"/>
    <cellStyle name="Milliers 9 3 2" xfId="8437"/>
    <cellStyle name="Milliers 9 3 2 2" xfId="8438"/>
    <cellStyle name="Milliers 9 3 2 3" xfId="8439"/>
    <cellStyle name="Milliers 9 3 2 3 2" xfId="8440"/>
    <cellStyle name="Milliers 9 3 2 3 3" xfId="8441"/>
    <cellStyle name="Milliers 9 3 2 4" xfId="8442"/>
    <cellStyle name="Milliers 9 3 2 5" xfId="8443"/>
    <cellStyle name="Milliers 9 3 3" xfId="8444"/>
    <cellStyle name="Milliers 9 3 3 2" xfId="8445"/>
    <cellStyle name="Milliers 9 3 3 2 2" xfId="8446"/>
    <cellStyle name="Milliers 9 3 3 2 3" xfId="8447"/>
    <cellStyle name="Milliers 9 3 3 3" xfId="8448"/>
    <cellStyle name="Milliers 9 3 3 4" xfId="8449"/>
    <cellStyle name="Milliers 9 3 4" xfId="8450"/>
    <cellStyle name="Milliers 9 3 4 2" xfId="8451"/>
    <cellStyle name="Milliers 9 3 4 3" xfId="8452"/>
    <cellStyle name="Milliers 9 3 5" xfId="8453"/>
    <cellStyle name="Milliers 9 3 5 2" xfId="8454"/>
    <cellStyle name="Milliers 9 3 5 3" xfId="8455"/>
    <cellStyle name="Milliers 9 3 6" xfId="8456"/>
    <cellStyle name="Milliers 9 3 6 2" xfId="8457"/>
    <cellStyle name="Milliers 9 3 6 3" xfId="8458"/>
    <cellStyle name="Milliers 9 3 7" xfId="8459"/>
    <cellStyle name="Milliers 9 3 8" xfId="8460"/>
    <cellStyle name="Milliers 9 3 9" xfId="8461"/>
    <cellStyle name="Milliers 9 4" xfId="8462"/>
    <cellStyle name="Milliers 9 4 2" xfId="8463"/>
    <cellStyle name="Milliers 9 4 3" xfId="8464"/>
    <cellStyle name="Milliers 9 4 4" xfId="8465"/>
    <cellStyle name="Milliers 9 5" xfId="8466"/>
    <cellStyle name="Milliers 9 5 2" xfId="8467"/>
    <cellStyle name="Milliers 9 5 3" xfId="8468"/>
    <cellStyle name="Milliers 9 5 4" xfId="8469"/>
    <cellStyle name="Milliers 9 6" xfId="8470"/>
    <cellStyle name="Milliers 9 6 2" xfId="8471"/>
    <cellStyle name="Milliers 9 6 3" xfId="8472"/>
    <cellStyle name="Milliers 9 6 4" xfId="8473"/>
    <cellStyle name="Milliers 9 7" xfId="8474"/>
    <cellStyle name="Milliers 9 8" xfId="8475"/>
    <cellStyle name="Milliers 9 9" xfId="8476"/>
    <cellStyle name="mitP" xfId="8477"/>
    <cellStyle name="Monétaire 2" xfId="98"/>
    <cellStyle name="Monétaire 2 10" xfId="8478"/>
    <cellStyle name="Monétaire 2 10 2" xfId="8479"/>
    <cellStyle name="Monétaire 2 11" xfId="8480"/>
    <cellStyle name="Monétaire 2 11 2" xfId="8481"/>
    <cellStyle name="Monétaire 2 12" xfId="8482"/>
    <cellStyle name="Monétaire 2 12 2" xfId="8483"/>
    <cellStyle name="Monétaire 2 13" xfId="8484"/>
    <cellStyle name="Monétaire 2 13 2" xfId="8485"/>
    <cellStyle name="Monétaire 2 14" xfId="8486"/>
    <cellStyle name="Monétaire 2 2" xfId="208"/>
    <cellStyle name="Monétaire 2 2 2" xfId="8487"/>
    <cellStyle name="Monétaire 2 2 2 2" xfId="8488"/>
    <cellStyle name="Monétaire 2 2 3" xfId="8489"/>
    <cellStyle name="Monétaire 2 3" xfId="8490"/>
    <cellStyle name="Monétaire 2 3 2" xfId="8491"/>
    <cellStyle name="Monétaire 2 4" xfId="8492"/>
    <cellStyle name="Monétaire 2 4 2" xfId="8493"/>
    <cellStyle name="Monétaire 2 5" xfId="8494"/>
    <cellStyle name="Monétaire 2 5 2" xfId="8495"/>
    <cellStyle name="Monétaire 2 6" xfId="8496"/>
    <cellStyle name="Monétaire 2 6 2" xfId="8497"/>
    <cellStyle name="Monétaire 2 7" xfId="8498"/>
    <cellStyle name="Monétaire 2 7 2" xfId="8499"/>
    <cellStyle name="Monétaire 2 8" xfId="8500"/>
    <cellStyle name="Monétaire 2 8 2" xfId="8501"/>
    <cellStyle name="Monétaire 2 9" xfId="8502"/>
    <cellStyle name="Monétaire 2 9 2" xfId="8503"/>
    <cellStyle name="Monétaire 3" xfId="99"/>
    <cellStyle name="Monétaire 3 10" xfId="8504"/>
    <cellStyle name="Monétaire 3 10 2" xfId="8505"/>
    <cellStyle name="Monétaire 3 11" xfId="8506"/>
    <cellStyle name="Monétaire 3 11 2" xfId="8507"/>
    <cellStyle name="Monétaire 3 12" xfId="8508"/>
    <cellStyle name="Monétaire 3 12 2" xfId="8509"/>
    <cellStyle name="Monétaire 3 13" xfId="8510"/>
    <cellStyle name="Monétaire 3 13 2" xfId="8511"/>
    <cellStyle name="Monétaire 3 14" xfId="8512"/>
    <cellStyle name="Monétaire 3 2" xfId="209"/>
    <cellStyle name="Monétaire 3 2 2" xfId="8513"/>
    <cellStyle name="Monétaire 3 2 2 2" xfId="8514"/>
    <cellStyle name="Monétaire 3 2 3" xfId="8515"/>
    <cellStyle name="Monétaire 3 3" xfId="8516"/>
    <cellStyle name="Monétaire 3 3 2" xfId="8517"/>
    <cellStyle name="Monétaire 3 4" xfId="8518"/>
    <cellStyle name="Monétaire 3 4 2" xfId="8519"/>
    <cellStyle name="Monétaire 3 5" xfId="8520"/>
    <cellStyle name="Monétaire 3 5 2" xfId="8521"/>
    <cellStyle name="Monétaire 3 6" xfId="8522"/>
    <cellStyle name="Monétaire 3 6 2" xfId="8523"/>
    <cellStyle name="Monétaire 3 7" xfId="8524"/>
    <cellStyle name="Monétaire 3 7 2" xfId="8525"/>
    <cellStyle name="Monétaire 3 8" xfId="8526"/>
    <cellStyle name="Monétaire 3 8 2" xfId="8527"/>
    <cellStyle name="Monétaire 3 9" xfId="8528"/>
    <cellStyle name="Monétaire 3 9 2" xfId="8529"/>
    <cellStyle name="Monétaire 4" xfId="100"/>
    <cellStyle name="Monétaire 4 10" xfId="8530"/>
    <cellStyle name="Monétaire 4 10 2" xfId="8531"/>
    <cellStyle name="Monétaire 4 11" xfId="8532"/>
    <cellStyle name="Monétaire 4 11 2" xfId="8533"/>
    <cellStyle name="Monétaire 4 12" xfId="8534"/>
    <cellStyle name="Monétaire 4 12 2" xfId="8535"/>
    <cellStyle name="Monétaire 4 13" xfId="8536"/>
    <cellStyle name="Monétaire 4 13 2" xfId="8537"/>
    <cellStyle name="Monétaire 4 14" xfId="8538"/>
    <cellStyle name="Monétaire 4 2" xfId="210"/>
    <cellStyle name="Monétaire 4 2 2" xfId="8539"/>
    <cellStyle name="Monétaire 4 2 2 2" xfId="8540"/>
    <cellStyle name="Monétaire 4 2 3" xfId="8541"/>
    <cellStyle name="Monétaire 4 3" xfId="8542"/>
    <cellStyle name="Monétaire 4 3 2" xfId="8543"/>
    <cellStyle name="Monétaire 4 4" xfId="8544"/>
    <cellStyle name="Monétaire 4 4 2" xfId="8545"/>
    <cellStyle name="Monétaire 4 5" xfId="8546"/>
    <cellStyle name="Monétaire 4 5 2" xfId="8547"/>
    <cellStyle name="Monétaire 4 6" xfId="8548"/>
    <cellStyle name="Monétaire 4 6 2" xfId="8549"/>
    <cellStyle name="Monétaire 4 7" xfId="8550"/>
    <cellStyle name="Monétaire 4 7 2" xfId="8551"/>
    <cellStyle name="Monétaire 4 8" xfId="8552"/>
    <cellStyle name="Monétaire 4 8 2" xfId="8553"/>
    <cellStyle name="Monétaire 4 9" xfId="8554"/>
    <cellStyle name="Monétaire 4 9 2" xfId="8555"/>
    <cellStyle name="Monétaire 5" xfId="101"/>
    <cellStyle name="Monétaire 5 10" xfId="8556"/>
    <cellStyle name="Monétaire 5 10 2" xfId="8557"/>
    <cellStyle name="Monétaire 5 11" xfId="8558"/>
    <cellStyle name="Monétaire 5 11 2" xfId="8559"/>
    <cellStyle name="Monétaire 5 12" xfId="8560"/>
    <cellStyle name="Monétaire 5 12 2" xfId="8561"/>
    <cellStyle name="Monétaire 5 13" xfId="8562"/>
    <cellStyle name="Monétaire 5 13 2" xfId="8563"/>
    <cellStyle name="Monétaire 5 14" xfId="8564"/>
    <cellStyle name="Monétaire 5 2" xfId="211"/>
    <cellStyle name="Monétaire 5 2 2" xfId="8565"/>
    <cellStyle name="Monétaire 5 2 2 2" xfId="8566"/>
    <cellStyle name="Monétaire 5 2 3" xfId="8567"/>
    <cellStyle name="Monétaire 5 3" xfId="8568"/>
    <cellStyle name="Monétaire 5 3 2" xfId="8569"/>
    <cellStyle name="Monétaire 5 4" xfId="8570"/>
    <cellStyle name="Monétaire 5 4 2" xfId="8571"/>
    <cellStyle name="Monétaire 5 5" xfId="8572"/>
    <cellStyle name="Monétaire 5 5 2" xfId="8573"/>
    <cellStyle name="Monétaire 5 6" xfId="8574"/>
    <cellStyle name="Monétaire 5 6 2" xfId="8575"/>
    <cellStyle name="Monétaire 5 7" xfId="8576"/>
    <cellStyle name="Monétaire 5 7 2" xfId="8577"/>
    <cellStyle name="Monétaire 5 8" xfId="8578"/>
    <cellStyle name="Monétaire 5 8 2" xfId="8579"/>
    <cellStyle name="Monétaire 5 9" xfId="8580"/>
    <cellStyle name="Monétaire 5 9 2" xfId="8581"/>
    <cellStyle name="Monétaire 6" xfId="102"/>
    <cellStyle name="Monétaire 6 10" xfId="8582"/>
    <cellStyle name="Monétaire 6 10 2" xfId="8583"/>
    <cellStyle name="Monétaire 6 11" xfId="8584"/>
    <cellStyle name="Monétaire 6 11 2" xfId="8585"/>
    <cellStyle name="Monétaire 6 12" xfId="8586"/>
    <cellStyle name="Monétaire 6 12 2" xfId="8587"/>
    <cellStyle name="Monétaire 6 13" xfId="8588"/>
    <cellStyle name="Monétaire 6 13 2" xfId="8589"/>
    <cellStyle name="Monétaire 6 14" xfId="8590"/>
    <cellStyle name="Monétaire 6 2" xfId="212"/>
    <cellStyle name="Monétaire 6 2 2" xfId="8591"/>
    <cellStyle name="Monétaire 6 2 2 2" xfId="8592"/>
    <cellStyle name="Monétaire 6 2 3" xfId="8593"/>
    <cellStyle name="Monétaire 6 3" xfId="8594"/>
    <cellStyle name="Monétaire 6 3 2" xfId="8595"/>
    <cellStyle name="Monétaire 6 4" xfId="8596"/>
    <cellStyle name="Monétaire 6 4 2" xfId="8597"/>
    <cellStyle name="Monétaire 6 5" xfId="8598"/>
    <cellStyle name="Monétaire 6 5 2" xfId="8599"/>
    <cellStyle name="Monétaire 6 6" xfId="8600"/>
    <cellStyle name="Monétaire 6 6 2" xfId="8601"/>
    <cellStyle name="Monétaire 6 7" xfId="8602"/>
    <cellStyle name="Monétaire 6 7 2" xfId="8603"/>
    <cellStyle name="Monétaire 6 8" xfId="8604"/>
    <cellStyle name="Monétaire 6 8 2" xfId="8605"/>
    <cellStyle name="Monétaire 6 9" xfId="8606"/>
    <cellStyle name="Monétaire 6 9 2" xfId="8607"/>
    <cellStyle name="Monétaire0" xfId="103"/>
    <cellStyle name="Monétaire0 10" xfId="8608"/>
    <cellStyle name="Monétaire0 10 2" xfId="8609"/>
    <cellStyle name="Monétaire0 10 3" xfId="8610"/>
    <cellStyle name="Monétaire0 11" xfId="8611"/>
    <cellStyle name="Monétaire0 11 2" xfId="8612"/>
    <cellStyle name="Monétaire0 12" xfId="8613"/>
    <cellStyle name="Monétaire0 12 2" xfId="8614"/>
    <cellStyle name="Monétaire0 13" xfId="8615"/>
    <cellStyle name="Monétaire0 13 2" xfId="8616"/>
    <cellStyle name="Monétaire0 14" xfId="8617"/>
    <cellStyle name="Monétaire0 14 2" xfId="8618"/>
    <cellStyle name="Monétaire0 15" xfId="8619"/>
    <cellStyle name="Monétaire0 15 2" xfId="8620"/>
    <cellStyle name="Monétaire0 15 2 2" xfId="8621"/>
    <cellStyle name="Monétaire0 16" xfId="8622"/>
    <cellStyle name="Monétaire0 16 2" xfId="8623"/>
    <cellStyle name="Monétaire0 16 2 2" xfId="8624"/>
    <cellStyle name="Monétaire0 16 3" xfId="8625"/>
    <cellStyle name="Monétaire0 17" xfId="8626"/>
    <cellStyle name="Monétaire0 17 2" xfId="8627"/>
    <cellStyle name="Monétaire0 17 2 2" xfId="8628"/>
    <cellStyle name="Monétaire0 17 3" xfId="8629"/>
    <cellStyle name="Monétaire0 18" xfId="8630"/>
    <cellStyle name="Monétaire0 18 2" xfId="8631"/>
    <cellStyle name="Monétaire0 18 2 2" xfId="8632"/>
    <cellStyle name="Monétaire0 18 3" xfId="8633"/>
    <cellStyle name="Monétaire0 19" xfId="8634"/>
    <cellStyle name="Monétaire0 19 2" xfId="8635"/>
    <cellStyle name="Monétaire0 19 2 2" xfId="8636"/>
    <cellStyle name="Monétaire0 19 3" xfId="8637"/>
    <cellStyle name="Monétaire0 2" xfId="8638"/>
    <cellStyle name="Monétaire0 2 10" xfId="8639"/>
    <cellStyle name="Monétaire0 2 2" xfId="8640"/>
    <cellStyle name="Monétaire0 2 2 2" xfId="8641"/>
    <cellStyle name="Monétaire0 2 3" xfId="8642"/>
    <cellStyle name="Monétaire0 2 3 2" xfId="8643"/>
    <cellStyle name="Monétaire0 2 4" xfId="8644"/>
    <cellStyle name="Monétaire0 2 4 2" xfId="8645"/>
    <cellStyle name="Monétaire0 2 5" xfId="8646"/>
    <cellStyle name="Monétaire0 2 5 2" xfId="8647"/>
    <cellStyle name="Monétaire0 2 6" xfId="8648"/>
    <cellStyle name="Monétaire0 2 6 2" xfId="8649"/>
    <cellStyle name="Monétaire0 2 7" xfId="8650"/>
    <cellStyle name="Monétaire0 2 7 2" xfId="8651"/>
    <cellStyle name="Monétaire0 2 8" xfId="8652"/>
    <cellStyle name="Monétaire0 2 8 2" xfId="8653"/>
    <cellStyle name="Monétaire0 2 9" xfId="8654"/>
    <cellStyle name="Monétaire0 2 9 2" xfId="8655"/>
    <cellStyle name="Monétaire0 20" xfId="8656"/>
    <cellStyle name="Monétaire0 20 2" xfId="8657"/>
    <cellStyle name="Monétaire0 20 2 2" xfId="8658"/>
    <cellStyle name="Monétaire0 20 3" xfId="8659"/>
    <cellStyle name="Monétaire0 21" xfId="8660"/>
    <cellStyle name="Monétaire0 21 2" xfId="8661"/>
    <cellStyle name="Monétaire0 21 2 2" xfId="8662"/>
    <cellStyle name="Monétaire0 21 3" xfId="8663"/>
    <cellStyle name="Monétaire0 22" xfId="8664"/>
    <cellStyle name="Monétaire0 22 2" xfId="8665"/>
    <cellStyle name="Monétaire0 22 2 2" xfId="8666"/>
    <cellStyle name="Monétaire0 22 3" xfId="8667"/>
    <cellStyle name="Monétaire0 23" xfId="8668"/>
    <cellStyle name="Monétaire0 23 2" xfId="8669"/>
    <cellStyle name="Monétaire0 23 2 2" xfId="8670"/>
    <cellStyle name="Monétaire0 23 3" xfId="8671"/>
    <cellStyle name="Monétaire0 24" xfId="8672"/>
    <cellStyle name="Monétaire0 24 2" xfId="8673"/>
    <cellStyle name="Monétaire0 24 2 2" xfId="8674"/>
    <cellStyle name="Monétaire0 24 3" xfId="8675"/>
    <cellStyle name="Monétaire0 25" xfId="8676"/>
    <cellStyle name="Monétaire0 25 2" xfId="8677"/>
    <cellStyle name="Monétaire0 25 2 2" xfId="8678"/>
    <cellStyle name="Monétaire0 25 3" xfId="8679"/>
    <cellStyle name="Monétaire0 26" xfId="8680"/>
    <cellStyle name="Monétaire0 26 2" xfId="8681"/>
    <cellStyle name="Monétaire0 26 2 2" xfId="8682"/>
    <cellStyle name="Monétaire0 26 3" xfId="8683"/>
    <cellStyle name="Monétaire0 27" xfId="8684"/>
    <cellStyle name="Monétaire0 27 2" xfId="8685"/>
    <cellStyle name="Monétaire0 27 2 2" xfId="8686"/>
    <cellStyle name="Monétaire0 27 3" xfId="8687"/>
    <cellStyle name="Monétaire0 28" xfId="8688"/>
    <cellStyle name="Monétaire0 28 2" xfId="8689"/>
    <cellStyle name="Monétaire0 28 2 2" xfId="8690"/>
    <cellStyle name="Monétaire0 28 3" xfId="8691"/>
    <cellStyle name="Monétaire0 29" xfId="8692"/>
    <cellStyle name="Monétaire0 29 2" xfId="8693"/>
    <cellStyle name="Monétaire0 29 2 2" xfId="8694"/>
    <cellStyle name="Monétaire0 29 3" xfId="8695"/>
    <cellStyle name="Monétaire0 3" xfId="8696"/>
    <cellStyle name="Monétaire0 3 2" xfId="8697"/>
    <cellStyle name="Monétaire0 3 2 2" xfId="8698"/>
    <cellStyle name="Monétaire0 3 3" xfId="8699"/>
    <cellStyle name="Monétaire0 3 3 2" xfId="8700"/>
    <cellStyle name="Monétaire0 3 3 3" xfId="8701"/>
    <cellStyle name="Monétaire0 30" xfId="8702"/>
    <cellStyle name="Monétaire0 30 2" xfId="8703"/>
    <cellStyle name="Monétaire0 30 2 2" xfId="8704"/>
    <cellStyle name="Monétaire0 30 3" xfId="8705"/>
    <cellStyle name="Monétaire0 31" xfId="8706"/>
    <cellStyle name="Monétaire0 31 2" xfId="8707"/>
    <cellStyle name="Monétaire0 31 2 2" xfId="8708"/>
    <cellStyle name="Monétaire0 31 3" xfId="8709"/>
    <cellStyle name="Monétaire0 32" xfId="8710"/>
    <cellStyle name="Monétaire0 32 2" xfId="8711"/>
    <cellStyle name="Monétaire0 32 2 2" xfId="8712"/>
    <cellStyle name="Monétaire0 32 3" xfId="8713"/>
    <cellStyle name="Monétaire0 33" xfId="8714"/>
    <cellStyle name="Monétaire0 33 2" xfId="8715"/>
    <cellStyle name="Monétaire0 33 2 2" xfId="8716"/>
    <cellStyle name="Monétaire0 33 3" xfId="8717"/>
    <cellStyle name="Monétaire0 34" xfId="8718"/>
    <cellStyle name="Monétaire0 34 2" xfId="8719"/>
    <cellStyle name="Monétaire0 34 2 2" xfId="8720"/>
    <cellStyle name="Monétaire0 34 3" xfId="8721"/>
    <cellStyle name="Monétaire0 35" xfId="8722"/>
    <cellStyle name="Monétaire0 35 2" xfId="8723"/>
    <cellStyle name="Monétaire0 35 2 2" xfId="8724"/>
    <cellStyle name="Monétaire0 35 3" xfId="8725"/>
    <cellStyle name="Monétaire0 36" xfId="8726"/>
    <cellStyle name="Monétaire0 36 2" xfId="8727"/>
    <cellStyle name="Monétaire0 36 2 2" xfId="8728"/>
    <cellStyle name="Monétaire0 36 3" xfId="8729"/>
    <cellStyle name="Monétaire0 37" xfId="8730"/>
    <cellStyle name="Monétaire0 37 2" xfId="8731"/>
    <cellStyle name="Monétaire0 37 2 2" xfId="8732"/>
    <cellStyle name="Monétaire0 37 3" xfId="8733"/>
    <cellStyle name="Monétaire0 38" xfId="8734"/>
    <cellStyle name="Monétaire0 38 2" xfId="8735"/>
    <cellStyle name="Monétaire0 38 2 2" xfId="8736"/>
    <cellStyle name="Monétaire0 38 3" xfId="8737"/>
    <cellStyle name="Monétaire0 39" xfId="8738"/>
    <cellStyle name="Monétaire0 39 2" xfId="8739"/>
    <cellStyle name="Monétaire0 39 2 2" xfId="8740"/>
    <cellStyle name="Monétaire0 39 3" xfId="8741"/>
    <cellStyle name="Monétaire0 4" xfId="8742"/>
    <cellStyle name="Monétaire0 4 2" xfId="8743"/>
    <cellStyle name="Monétaire0 4 2 2" xfId="8744"/>
    <cellStyle name="Monétaire0 4 3" xfId="8745"/>
    <cellStyle name="Monétaire0 4 3 2" xfId="8746"/>
    <cellStyle name="Monétaire0 4 3 3" xfId="8747"/>
    <cellStyle name="Monétaire0 40" xfId="8748"/>
    <cellStyle name="Monétaire0 40 2" xfId="8749"/>
    <cellStyle name="Monétaire0 40 2 2" xfId="8750"/>
    <cellStyle name="Monétaire0 40 3" xfId="8751"/>
    <cellStyle name="Monétaire0 41" xfId="8752"/>
    <cellStyle name="Monétaire0 41 2" xfId="8753"/>
    <cellStyle name="Monétaire0 41 2 2" xfId="8754"/>
    <cellStyle name="Monétaire0 41 3" xfId="8755"/>
    <cellStyle name="Monétaire0 42" xfId="8756"/>
    <cellStyle name="Monétaire0 42 2" xfId="8757"/>
    <cellStyle name="Monétaire0 42 2 2" xfId="8758"/>
    <cellStyle name="Monétaire0 42 3" xfId="8759"/>
    <cellStyle name="Monétaire0 43" xfId="8760"/>
    <cellStyle name="Monétaire0 43 2" xfId="8761"/>
    <cellStyle name="Monétaire0 43 2 2" xfId="8762"/>
    <cellStyle name="Monétaire0 43 3" xfId="8763"/>
    <cellStyle name="Monétaire0 44" xfId="8764"/>
    <cellStyle name="Monétaire0 44 2" xfId="8765"/>
    <cellStyle name="Monétaire0 44 2 2" xfId="8766"/>
    <cellStyle name="Monétaire0 44 3" xfId="8767"/>
    <cellStyle name="Monétaire0 45" xfId="8768"/>
    <cellStyle name="Monétaire0 45 2" xfId="8769"/>
    <cellStyle name="Monétaire0 45 2 2" xfId="8770"/>
    <cellStyle name="Monétaire0 45 3" xfId="8771"/>
    <cellStyle name="Monétaire0 46" xfId="8772"/>
    <cellStyle name="Monétaire0 46 2" xfId="8773"/>
    <cellStyle name="Monétaire0 46 2 2" xfId="8774"/>
    <cellStyle name="Monétaire0 46 3" xfId="8775"/>
    <cellStyle name="Monétaire0 47" xfId="8776"/>
    <cellStyle name="Monétaire0 47 2" xfId="8777"/>
    <cellStyle name="Monétaire0 47 2 2" xfId="8778"/>
    <cellStyle name="Monétaire0 47 3" xfId="8779"/>
    <cellStyle name="Monétaire0 48" xfId="8780"/>
    <cellStyle name="Monétaire0 48 2" xfId="8781"/>
    <cellStyle name="Monétaire0 48 2 2" xfId="8782"/>
    <cellStyle name="Monétaire0 48 3" xfId="8783"/>
    <cellStyle name="Monétaire0 49" xfId="8784"/>
    <cellStyle name="Monétaire0 49 2" xfId="8785"/>
    <cellStyle name="Monétaire0 49 2 2" xfId="8786"/>
    <cellStyle name="Monétaire0 49 3" xfId="8787"/>
    <cellStyle name="Monétaire0 5" xfId="8788"/>
    <cellStyle name="Monétaire0 5 2" xfId="8789"/>
    <cellStyle name="Monétaire0 5 2 2" xfId="8790"/>
    <cellStyle name="Monétaire0 5 3" xfId="8791"/>
    <cellStyle name="Monétaire0 5 3 2" xfId="8792"/>
    <cellStyle name="Monétaire0 5 3 3" xfId="8793"/>
    <cellStyle name="Monétaire0 50" xfId="8794"/>
    <cellStyle name="Monétaire0 50 2" xfId="8795"/>
    <cellStyle name="Monétaire0 50 2 2" xfId="8796"/>
    <cellStyle name="Monétaire0 50 3" xfId="8797"/>
    <cellStyle name="Monétaire0 51" xfId="8798"/>
    <cellStyle name="Monétaire0 51 2" xfId="8799"/>
    <cellStyle name="Monétaire0 51 2 2" xfId="8800"/>
    <cellStyle name="Monétaire0 51 3" xfId="8801"/>
    <cellStyle name="Monétaire0 52" xfId="8802"/>
    <cellStyle name="Monétaire0 52 2" xfId="8803"/>
    <cellStyle name="Monétaire0 52 2 2" xfId="8804"/>
    <cellStyle name="Monétaire0 52 3" xfId="8805"/>
    <cellStyle name="Monétaire0 53" xfId="8806"/>
    <cellStyle name="Monétaire0 53 2" xfId="8807"/>
    <cellStyle name="Monétaire0 53 2 2" xfId="8808"/>
    <cellStyle name="Monétaire0 53 3" xfId="8809"/>
    <cellStyle name="Monétaire0 54" xfId="8810"/>
    <cellStyle name="Monétaire0 54 2" xfId="8811"/>
    <cellStyle name="Monétaire0 54 2 2" xfId="8812"/>
    <cellStyle name="Monétaire0 54 3" xfId="8813"/>
    <cellStyle name="Monétaire0 55" xfId="8814"/>
    <cellStyle name="Monétaire0 55 2" xfId="8815"/>
    <cellStyle name="Monétaire0 55 2 2" xfId="8816"/>
    <cellStyle name="Monétaire0 55 3" xfId="8817"/>
    <cellStyle name="Monétaire0 56" xfId="8818"/>
    <cellStyle name="Monétaire0 56 2" xfId="8819"/>
    <cellStyle name="Monétaire0 56 2 2" xfId="8820"/>
    <cellStyle name="Monétaire0 56 3" xfId="8821"/>
    <cellStyle name="Monétaire0 57" xfId="8822"/>
    <cellStyle name="Monétaire0 57 2" xfId="8823"/>
    <cellStyle name="Monétaire0 57 2 2" xfId="8824"/>
    <cellStyle name="Monétaire0 57 3" xfId="8825"/>
    <cellStyle name="Monétaire0 58" xfId="8826"/>
    <cellStyle name="Monétaire0 58 2" xfId="8827"/>
    <cellStyle name="Monétaire0 58 2 2" xfId="8828"/>
    <cellStyle name="Monétaire0 58 3" xfId="8829"/>
    <cellStyle name="Monétaire0 59" xfId="8830"/>
    <cellStyle name="Monétaire0 59 2" xfId="8831"/>
    <cellStyle name="Monétaire0 59 2 2" xfId="8832"/>
    <cellStyle name="Monétaire0 59 3" xfId="8833"/>
    <cellStyle name="Monétaire0 6" xfId="8834"/>
    <cellStyle name="Monétaire0 6 2" xfId="8835"/>
    <cellStyle name="Monétaire0 6 2 2" xfId="8836"/>
    <cellStyle name="Monétaire0 6 3" xfId="8837"/>
    <cellStyle name="Monétaire0 6 3 2" xfId="8838"/>
    <cellStyle name="Monétaire0 6 3 3" xfId="8839"/>
    <cellStyle name="Monétaire0 60" xfId="8840"/>
    <cellStyle name="Monétaire0 60 2" xfId="8841"/>
    <cellStyle name="Monétaire0 60 2 2" xfId="8842"/>
    <cellStyle name="Monétaire0 60 3" xfId="8843"/>
    <cellStyle name="Monétaire0 61" xfId="8844"/>
    <cellStyle name="Monétaire0 61 2" xfId="8845"/>
    <cellStyle name="Monétaire0 61 2 2" xfId="8846"/>
    <cellStyle name="Monétaire0 61 3" xfId="8847"/>
    <cellStyle name="Monétaire0 62" xfId="8848"/>
    <cellStyle name="Monétaire0 62 2" xfId="8849"/>
    <cellStyle name="Monétaire0 62 2 2" xfId="8850"/>
    <cellStyle name="Monétaire0 62 3" xfId="8851"/>
    <cellStyle name="Monétaire0 63" xfId="8852"/>
    <cellStyle name="Monétaire0 63 2" xfId="8853"/>
    <cellStyle name="Monétaire0 63 2 2" xfId="8854"/>
    <cellStyle name="Monétaire0 63 3" xfId="8855"/>
    <cellStyle name="Monétaire0 64" xfId="8856"/>
    <cellStyle name="Monétaire0 64 2" xfId="8857"/>
    <cellStyle name="Monétaire0 64 2 2" xfId="8858"/>
    <cellStyle name="Monétaire0 64 3" xfId="8859"/>
    <cellStyle name="Monétaire0 65" xfId="8860"/>
    <cellStyle name="Monétaire0 65 2" xfId="8861"/>
    <cellStyle name="Monétaire0 65 2 2" xfId="8862"/>
    <cellStyle name="Monétaire0 65 3" xfId="8863"/>
    <cellStyle name="Monétaire0 7" xfId="8864"/>
    <cellStyle name="Monétaire0 7 2" xfId="8865"/>
    <cellStyle name="Monétaire0 7 2 2" xfId="8866"/>
    <cellStyle name="Monétaire0 7 3" xfId="8867"/>
    <cellStyle name="Monétaire0 7 3 2" xfId="8868"/>
    <cellStyle name="Monétaire0 7 3 3" xfId="8869"/>
    <cellStyle name="Monétaire0 8" xfId="8870"/>
    <cellStyle name="Monétaire0 8 2" xfId="8871"/>
    <cellStyle name="Monétaire0 8 2 2" xfId="8872"/>
    <cellStyle name="Monétaire0 8 3" xfId="8873"/>
    <cellStyle name="Monétaire0 8 3 2" xfId="8874"/>
    <cellStyle name="Monétaire0 8 3 3" xfId="8875"/>
    <cellStyle name="Monétaire0 9" xfId="8876"/>
    <cellStyle name="Monétaire0 9 2" xfId="8877"/>
    <cellStyle name="Monétaire0 9 2 2" xfId="8878"/>
    <cellStyle name="Monétaire0 9 3" xfId="8879"/>
    <cellStyle name="Monétaire0 9 3 2" xfId="8880"/>
    <cellStyle name="Monétaire0 9 3 3" xfId="8881"/>
    <cellStyle name="Nagłówek 1" xfId="8882"/>
    <cellStyle name="Nagłówek 1 2" xfId="8883"/>
    <cellStyle name="Nagłówek 2" xfId="8884"/>
    <cellStyle name="Nagłówek 2 2" xfId="8885"/>
    <cellStyle name="Nagłówek 3" xfId="8886"/>
    <cellStyle name="Nagłówek 3 2" xfId="8887"/>
    <cellStyle name="Nagłówek 4" xfId="8888"/>
    <cellStyle name="Nagłówek 4 2" xfId="8889"/>
    <cellStyle name="Navadno_CRFReport-template" xfId="8890"/>
    <cellStyle name="Neutral" xfId="8891"/>
    <cellStyle name="Neutral 2" xfId="8892"/>
    <cellStyle name="Neutral 2 2" xfId="8893"/>
    <cellStyle name="Neutral 2 2 2" xfId="8894"/>
    <cellStyle name="Neutral 3" xfId="8895"/>
    <cellStyle name="Neutral 3 2" xfId="8896"/>
    <cellStyle name="Neutral 3 2 2" xfId="8897"/>
    <cellStyle name="Neutral 4" xfId="8898"/>
    <cellStyle name="Neutral 4 2" xfId="8899"/>
    <cellStyle name="Neutral 5" xfId="8900"/>
    <cellStyle name="Neutral 5 2" xfId="8901"/>
    <cellStyle name="Neutral 6" xfId="8902"/>
    <cellStyle name="Neutral 6 2" xfId="8903"/>
    <cellStyle name="Neutralne" xfId="8904"/>
    <cellStyle name="Neutralne 2" xfId="8905"/>
    <cellStyle name="Neutre 10" xfId="8906"/>
    <cellStyle name="Neutre 10 2" xfId="8907"/>
    <cellStyle name="Neutre 10 2 2" xfId="8908"/>
    <cellStyle name="Neutre 10 2 3" xfId="8909"/>
    <cellStyle name="Neutre 11" xfId="8910"/>
    <cellStyle name="Neutre 11 2" xfId="8911"/>
    <cellStyle name="Neutre 11 2 2" xfId="8912"/>
    <cellStyle name="Neutre 11 2 3" xfId="8913"/>
    <cellStyle name="Neutre 11 2 4" xfId="8914"/>
    <cellStyle name="Neutre 11 3" xfId="8915"/>
    <cellStyle name="Neutre 11 3 2" xfId="8916"/>
    <cellStyle name="Neutre 11 4" xfId="8917"/>
    <cellStyle name="Neutre 11 4 2" xfId="8918"/>
    <cellStyle name="Neutre 11 5" xfId="8919"/>
    <cellStyle name="Neutre 11 6" xfId="8920"/>
    <cellStyle name="Neutre 12" xfId="8921"/>
    <cellStyle name="Neutre 12 2" xfId="8922"/>
    <cellStyle name="Neutre 12 2 2" xfId="8923"/>
    <cellStyle name="Neutre 12 3" xfId="8924"/>
    <cellStyle name="Neutre 12 3 2" xfId="8925"/>
    <cellStyle name="Neutre 12 4" xfId="8926"/>
    <cellStyle name="Neutre 12 5" xfId="8927"/>
    <cellStyle name="Neutre 13" xfId="8928"/>
    <cellStyle name="Neutre 13 2" xfId="8929"/>
    <cellStyle name="Neutre 14" xfId="8930"/>
    <cellStyle name="Neutre 14 2" xfId="8931"/>
    <cellStyle name="Neutre 15" xfId="8932"/>
    <cellStyle name="Neutre 15 2" xfId="8933"/>
    <cellStyle name="Neutre 16" xfId="8934"/>
    <cellStyle name="Neutre 16 2" xfId="8935"/>
    <cellStyle name="Neutre 2" xfId="104"/>
    <cellStyle name="Neutre 2 2" xfId="8936"/>
    <cellStyle name="Neutre 2 2 2" xfId="8937"/>
    <cellStyle name="Neutre 2 3" xfId="8938"/>
    <cellStyle name="Neutre 2 3 2" xfId="8939"/>
    <cellStyle name="Neutre 2 3 2 2" xfId="8940"/>
    <cellStyle name="Neutre 2 3 3" xfId="8941"/>
    <cellStyle name="Neutre 2 3 3 2" xfId="8942"/>
    <cellStyle name="Neutre 2 4" xfId="8943"/>
    <cellStyle name="Neutre 2 4 2" xfId="8944"/>
    <cellStyle name="Neutre 2 4 3" xfId="8945"/>
    <cellStyle name="Neutre 2 5" xfId="8946"/>
    <cellStyle name="Neutre 2 5 2" xfId="8947"/>
    <cellStyle name="Neutre 2 5 3" xfId="8948"/>
    <cellStyle name="Neutre 2 6" xfId="8949"/>
    <cellStyle name="Neutre 2 7" xfId="8950"/>
    <cellStyle name="Neutre 3" xfId="8951"/>
    <cellStyle name="Neutre 3 2" xfId="8952"/>
    <cellStyle name="Neutre 3 2 2" xfId="8953"/>
    <cellStyle name="Neutre 3 3" xfId="8954"/>
    <cellStyle name="Neutre 3 3 2" xfId="8955"/>
    <cellStyle name="Neutre 3 3 3" xfId="8956"/>
    <cellStyle name="Neutre 3 4" xfId="8957"/>
    <cellStyle name="Neutre 3 5" xfId="8958"/>
    <cellStyle name="Neutre 3 6" xfId="8959"/>
    <cellStyle name="Neutre 3 7" xfId="8960"/>
    <cellStyle name="Neutre 4" xfId="8961"/>
    <cellStyle name="Neutre 4 2" xfId="8962"/>
    <cellStyle name="Neutre 4 2 2" xfId="8963"/>
    <cellStyle name="Neutre 4 3" xfId="8964"/>
    <cellStyle name="Neutre 4 3 2" xfId="8965"/>
    <cellStyle name="Neutre 4 4" xfId="8966"/>
    <cellStyle name="Neutre 5" xfId="8967"/>
    <cellStyle name="Neutre 5 2" xfId="8968"/>
    <cellStyle name="Neutre 5 2 2" xfId="8969"/>
    <cellStyle name="Neutre 5 3" xfId="8970"/>
    <cellStyle name="Neutre 6" xfId="8971"/>
    <cellStyle name="Neutre 6 2" xfId="8972"/>
    <cellStyle name="Neutre 6 2 2" xfId="8973"/>
    <cellStyle name="Neutre 6 3" xfId="8974"/>
    <cellStyle name="Neutre 6 3 2" xfId="8975"/>
    <cellStyle name="Neutre 6 3 3" xfId="8976"/>
    <cellStyle name="Neutre 6 4" xfId="8977"/>
    <cellStyle name="Neutre 7" xfId="8978"/>
    <cellStyle name="Neutre 7 2" xfId="8979"/>
    <cellStyle name="Neutre 7 2 2" xfId="8980"/>
    <cellStyle name="Neutre 7 2 3" xfId="8981"/>
    <cellStyle name="Neutre 7 3" xfId="8982"/>
    <cellStyle name="Neutre 8" xfId="8983"/>
    <cellStyle name="Neutre 8 2" xfId="8984"/>
    <cellStyle name="Neutre 8 2 2" xfId="8985"/>
    <cellStyle name="Neutre 8 2 3" xfId="8986"/>
    <cellStyle name="Neutre 9" xfId="8987"/>
    <cellStyle name="Neutre 9 2" xfId="8988"/>
    <cellStyle name="Neutre 9 2 2" xfId="8989"/>
    <cellStyle name="Neutre 9 2 3" xfId="8990"/>
    <cellStyle name="Neutro" xfId="8991"/>
    <cellStyle name="Neutro 2" xfId="8992"/>
    <cellStyle name="new format" xfId="8993"/>
    <cellStyle name="new format 2" xfId="8994"/>
    <cellStyle name="No-definido" xfId="8995"/>
    <cellStyle name="No-definido 2" xfId="8996"/>
    <cellStyle name="Non défini" xfId="8997"/>
    <cellStyle name="Non défini 2" xfId="8998"/>
    <cellStyle name="Normaali 2" xfId="8999"/>
    <cellStyle name="Normaali 2 2" xfId="9000"/>
    <cellStyle name="Normaali_CRFReport-template" xfId="9001"/>
    <cellStyle name="Normaallaad_CRFReport-template" xfId="9002"/>
    <cellStyle name="Normal" xfId="0" builtinId="0"/>
    <cellStyle name="Normal 10" xfId="105"/>
    <cellStyle name="Normal 10 10" xfId="9003"/>
    <cellStyle name="Normal 10 10 2" xfId="9004"/>
    <cellStyle name="Normal 10 10 2 2" xfId="9005"/>
    <cellStyle name="Normal 10 10 2 2 2" xfId="9006"/>
    <cellStyle name="Normal 10 10 2 2 2 2" xfId="9007"/>
    <cellStyle name="Normal 10 10 2 2 3" xfId="9008"/>
    <cellStyle name="Normal 10 10 2 2 4" xfId="9009"/>
    <cellStyle name="Normal 10 10 2 3" xfId="9010"/>
    <cellStyle name="Normal 10 10 2 3 2" xfId="9011"/>
    <cellStyle name="Normal 10 10 2 3 3" xfId="9012"/>
    <cellStyle name="Normal 10 10 2 4" xfId="9013"/>
    <cellStyle name="Normal 10 10 2 5" xfId="9014"/>
    <cellStyle name="Normal 10 11" xfId="9015"/>
    <cellStyle name="Normal 10 11 2" xfId="9016"/>
    <cellStyle name="Normal 10 11 2 2" xfId="9017"/>
    <cellStyle name="Normal 10 11 2 2 2" xfId="9018"/>
    <cellStyle name="Normal 10 11 2 2 2 2" xfId="9019"/>
    <cellStyle name="Normal 10 11 2 2 3" xfId="9020"/>
    <cellStyle name="Normal 10 11 2 2 4" xfId="9021"/>
    <cellStyle name="Normal 10 11 2 3" xfId="9022"/>
    <cellStyle name="Normal 10 11 2 3 2" xfId="9023"/>
    <cellStyle name="Normal 10 11 2 4" xfId="9024"/>
    <cellStyle name="Normal 10 11 2 5" xfId="9025"/>
    <cellStyle name="Normal 10 12" xfId="9026"/>
    <cellStyle name="Normal 10 12 2" xfId="9027"/>
    <cellStyle name="Normal 10 12 2 2" xfId="9028"/>
    <cellStyle name="Normal 10 12 2 2 2" xfId="9029"/>
    <cellStyle name="Normal 10 12 2 2 2 2" xfId="9030"/>
    <cellStyle name="Normal 10 12 2 2 3" xfId="9031"/>
    <cellStyle name="Normal 10 12 2 2 4" xfId="9032"/>
    <cellStyle name="Normal 10 12 2 3" xfId="9033"/>
    <cellStyle name="Normal 10 12 2 3 2" xfId="9034"/>
    <cellStyle name="Normal 10 12 2 4" xfId="9035"/>
    <cellStyle name="Normal 10 12 2 5" xfId="9036"/>
    <cellStyle name="Normal 10 13" xfId="9037"/>
    <cellStyle name="Normal 10 13 2" xfId="9038"/>
    <cellStyle name="Normal 10 13 2 2" xfId="9039"/>
    <cellStyle name="Normal 10 13 2 2 2" xfId="9040"/>
    <cellStyle name="Normal 10 13 2 2 2 2" xfId="9041"/>
    <cellStyle name="Normal 10 13 2 2 3" xfId="9042"/>
    <cellStyle name="Normal 10 13 2 2 4" xfId="9043"/>
    <cellStyle name="Normal 10 13 2 3" xfId="9044"/>
    <cellStyle name="Normal 10 13 2 3 2" xfId="9045"/>
    <cellStyle name="Normal 10 13 2 4" xfId="9046"/>
    <cellStyle name="Normal 10 13 2 5" xfId="9047"/>
    <cellStyle name="Normal 10 14" xfId="9048"/>
    <cellStyle name="Normal 10 14 2" xfId="9049"/>
    <cellStyle name="Normal 10 14 2 2" xfId="9050"/>
    <cellStyle name="Normal 10 14 2 2 2" xfId="9051"/>
    <cellStyle name="Normal 10 14 2 3" xfId="9052"/>
    <cellStyle name="Normal 10 14 2 4" xfId="9053"/>
    <cellStyle name="Normal 10 14 2 5" xfId="9054"/>
    <cellStyle name="Normal 10 14 3" xfId="9055"/>
    <cellStyle name="Normal 10 14 3 2" xfId="9056"/>
    <cellStyle name="Normal 10 14 3 2 2" xfId="9057"/>
    <cellStyle name="Normal 10 14 3 3" xfId="9058"/>
    <cellStyle name="Normal 10 14 3 4" xfId="9059"/>
    <cellStyle name="Normal 10 14 3 5" xfId="9060"/>
    <cellStyle name="Normal 10 14 4" xfId="9061"/>
    <cellStyle name="Normal 10 14 4 2" xfId="9062"/>
    <cellStyle name="Normal 10 14 4 3" xfId="9063"/>
    <cellStyle name="Normal 10 14 5" xfId="9064"/>
    <cellStyle name="Normal 10 14 6" xfId="9065"/>
    <cellStyle name="Normal 10 14 7" xfId="9066"/>
    <cellStyle name="Normal 10 15" xfId="9067"/>
    <cellStyle name="Normal 10 15 2" xfId="9068"/>
    <cellStyle name="Normal 10 15 2 2" xfId="9069"/>
    <cellStyle name="Normal 10 15 2 2 2" xfId="9070"/>
    <cellStyle name="Normal 10 15 2 3" xfId="9071"/>
    <cellStyle name="Normal 10 15 2 4" xfId="9072"/>
    <cellStyle name="Normal 10 15 2 5" xfId="9073"/>
    <cellStyle name="Normal 10 15 3" xfId="9074"/>
    <cellStyle name="Normal 10 15 3 2" xfId="9075"/>
    <cellStyle name="Normal 10 15 3 2 2" xfId="9076"/>
    <cellStyle name="Normal 10 15 3 3" xfId="9077"/>
    <cellStyle name="Normal 10 15 3 4" xfId="9078"/>
    <cellStyle name="Normal 10 15 3 5" xfId="9079"/>
    <cellStyle name="Normal 10 15 4" xfId="9080"/>
    <cellStyle name="Normal 10 15 4 2" xfId="9081"/>
    <cellStyle name="Normal 10 15 4 3" xfId="9082"/>
    <cellStyle name="Normal 10 15 5" xfId="9083"/>
    <cellStyle name="Normal 10 15 6" xfId="9084"/>
    <cellStyle name="Normal 10 15 7" xfId="9085"/>
    <cellStyle name="Normal 10 16" xfId="9086"/>
    <cellStyle name="Normal 10 16 2" xfId="9087"/>
    <cellStyle name="Normal 10 16 2 2" xfId="9088"/>
    <cellStyle name="Normal 10 16 2 2 2" xfId="9089"/>
    <cellStyle name="Normal 10 16 2 3" xfId="9090"/>
    <cellStyle name="Normal 10 16 2 4" xfId="9091"/>
    <cellStyle name="Normal 10 16 2 5" xfId="9092"/>
    <cellStyle name="Normal 10 16 3" xfId="9093"/>
    <cellStyle name="Normal 10 16 3 2" xfId="9094"/>
    <cellStyle name="Normal 10 16 3 2 2" xfId="9095"/>
    <cellStyle name="Normal 10 16 3 3" xfId="9096"/>
    <cellStyle name="Normal 10 16 3 4" xfId="9097"/>
    <cellStyle name="Normal 10 16 3 5" xfId="9098"/>
    <cellStyle name="Normal 10 16 4" xfId="9099"/>
    <cellStyle name="Normal 10 16 4 2" xfId="9100"/>
    <cellStyle name="Normal 10 16 4 3" xfId="9101"/>
    <cellStyle name="Normal 10 16 5" xfId="9102"/>
    <cellStyle name="Normal 10 16 6" xfId="9103"/>
    <cellStyle name="Normal 10 16 7" xfId="9104"/>
    <cellStyle name="Normal 10 17" xfId="9105"/>
    <cellStyle name="Normal 10 17 2" xfId="9106"/>
    <cellStyle name="Normal 10 17 2 2" xfId="9107"/>
    <cellStyle name="Normal 10 17 2 2 2" xfId="9108"/>
    <cellStyle name="Normal 10 17 2 3" xfId="9109"/>
    <cellStyle name="Normal 10 17 2 4" xfId="9110"/>
    <cellStyle name="Normal 10 17 2 5" xfId="9111"/>
    <cellStyle name="Normal 10 17 3" xfId="9112"/>
    <cellStyle name="Normal 10 17 3 2" xfId="9113"/>
    <cellStyle name="Normal 10 17 3 2 2" xfId="9114"/>
    <cellStyle name="Normal 10 17 3 3" xfId="9115"/>
    <cellStyle name="Normal 10 17 3 4" xfId="9116"/>
    <cellStyle name="Normal 10 17 3 5" xfId="9117"/>
    <cellStyle name="Normal 10 17 4" xfId="9118"/>
    <cellStyle name="Normal 10 17 4 2" xfId="9119"/>
    <cellStyle name="Normal 10 17 4 3" xfId="9120"/>
    <cellStyle name="Normal 10 17 5" xfId="9121"/>
    <cellStyle name="Normal 10 17 6" xfId="9122"/>
    <cellStyle name="Normal 10 17 7" xfId="9123"/>
    <cellStyle name="Normal 10 18" xfId="9124"/>
    <cellStyle name="Normal 10 18 2" xfId="9125"/>
    <cellStyle name="Normal 10 18 2 2" xfId="9126"/>
    <cellStyle name="Normal 10 18 2 2 2" xfId="9127"/>
    <cellStyle name="Normal 10 18 2 3" xfId="9128"/>
    <cellStyle name="Normal 10 18 2 4" xfId="9129"/>
    <cellStyle name="Normal 10 18 2 5" xfId="9130"/>
    <cellStyle name="Normal 10 18 3" xfId="9131"/>
    <cellStyle name="Normal 10 18 3 2" xfId="9132"/>
    <cellStyle name="Normal 10 18 3 2 2" xfId="9133"/>
    <cellStyle name="Normal 10 18 3 3" xfId="9134"/>
    <cellStyle name="Normal 10 18 3 4" xfId="9135"/>
    <cellStyle name="Normal 10 18 3 5" xfId="9136"/>
    <cellStyle name="Normal 10 18 4" xfId="9137"/>
    <cellStyle name="Normal 10 18 4 2" xfId="9138"/>
    <cellStyle name="Normal 10 18 4 3" xfId="9139"/>
    <cellStyle name="Normal 10 18 5" xfId="9140"/>
    <cellStyle name="Normal 10 18 6" xfId="9141"/>
    <cellStyle name="Normal 10 18 7" xfId="9142"/>
    <cellStyle name="Normal 10 19" xfId="9143"/>
    <cellStyle name="Normal 10 2" xfId="106"/>
    <cellStyle name="Normal 10 2 10" xfId="9144"/>
    <cellStyle name="Normal 10 2 10 2" xfId="9145"/>
    <cellStyle name="Normal 10 2 10 2 2" xfId="9146"/>
    <cellStyle name="Normal 10 2 10 2 2 2" xfId="9147"/>
    <cellStyle name="Normal 10 2 10 2 2 2 2" xfId="9148"/>
    <cellStyle name="Normal 10 2 10 2 2 3" xfId="9149"/>
    <cellStyle name="Normal 10 2 10 2 2 4" xfId="9150"/>
    <cellStyle name="Normal 10 2 10 2 3" xfId="9151"/>
    <cellStyle name="Normal 10 2 10 2 3 2" xfId="9152"/>
    <cellStyle name="Normal 10 2 10 2 4" xfId="9153"/>
    <cellStyle name="Normal 10 2 10 2 5" xfId="9154"/>
    <cellStyle name="Normal 10 2 11" xfId="9155"/>
    <cellStyle name="Normal 10 2 11 2" xfId="9156"/>
    <cellStyle name="Normal 10 2 11 2 2" xfId="9157"/>
    <cellStyle name="Normal 10 2 11 2 2 2" xfId="9158"/>
    <cellStyle name="Normal 10 2 11 2 2 2 2" xfId="9159"/>
    <cellStyle name="Normal 10 2 11 2 2 3" xfId="9160"/>
    <cellStyle name="Normal 10 2 11 2 2 4" xfId="9161"/>
    <cellStyle name="Normal 10 2 11 2 3" xfId="9162"/>
    <cellStyle name="Normal 10 2 11 2 3 2" xfId="9163"/>
    <cellStyle name="Normal 10 2 11 2 4" xfId="9164"/>
    <cellStyle name="Normal 10 2 11 2 5" xfId="9165"/>
    <cellStyle name="Normal 10 2 12" xfId="9166"/>
    <cellStyle name="Normal 10 2 12 2" xfId="9167"/>
    <cellStyle name="Normal 10 2 12 2 2" xfId="9168"/>
    <cellStyle name="Normal 10 2 12 2 2 2" xfId="9169"/>
    <cellStyle name="Normal 10 2 12 2 2 2 2" xfId="9170"/>
    <cellStyle name="Normal 10 2 12 2 2 3" xfId="9171"/>
    <cellStyle name="Normal 10 2 12 2 2 4" xfId="9172"/>
    <cellStyle name="Normal 10 2 12 2 3" xfId="9173"/>
    <cellStyle name="Normal 10 2 12 2 3 2" xfId="9174"/>
    <cellStyle name="Normal 10 2 12 2 4" xfId="9175"/>
    <cellStyle name="Normal 10 2 12 2 5" xfId="9176"/>
    <cellStyle name="Normal 10 2 13" xfId="9177"/>
    <cellStyle name="Normal 10 2 13 2" xfId="9178"/>
    <cellStyle name="Normal 10 2 13 2 2" xfId="9179"/>
    <cellStyle name="Normal 10 2 13 2 2 2" xfId="9180"/>
    <cellStyle name="Normal 10 2 13 2 3" xfId="9181"/>
    <cellStyle name="Normal 10 2 13 2 4" xfId="9182"/>
    <cellStyle name="Normal 10 2 13 2 5" xfId="9183"/>
    <cellStyle name="Normal 10 2 13 3" xfId="9184"/>
    <cellStyle name="Normal 10 2 13 3 2" xfId="9185"/>
    <cellStyle name="Normal 10 2 13 3 2 2" xfId="9186"/>
    <cellStyle name="Normal 10 2 13 3 3" xfId="9187"/>
    <cellStyle name="Normal 10 2 13 3 4" xfId="9188"/>
    <cellStyle name="Normal 10 2 13 3 5" xfId="9189"/>
    <cellStyle name="Normal 10 2 13 4" xfId="9190"/>
    <cellStyle name="Normal 10 2 13 4 2" xfId="9191"/>
    <cellStyle name="Normal 10 2 13 4 3" xfId="9192"/>
    <cellStyle name="Normal 10 2 13 5" xfId="9193"/>
    <cellStyle name="Normal 10 2 13 6" xfId="9194"/>
    <cellStyle name="Normal 10 2 13 7" xfId="9195"/>
    <cellStyle name="Normal 10 2 14" xfId="9196"/>
    <cellStyle name="Normal 10 2 14 2" xfId="9197"/>
    <cellStyle name="Normal 10 2 14 2 2" xfId="9198"/>
    <cellStyle name="Normal 10 2 14 2 2 2" xfId="9199"/>
    <cellStyle name="Normal 10 2 14 2 3" xfId="9200"/>
    <cellStyle name="Normal 10 2 14 2 4" xfId="9201"/>
    <cellStyle name="Normal 10 2 14 2 5" xfId="9202"/>
    <cellStyle name="Normal 10 2 14 3" xfId="9203"/>
    <cellStyle name="Normal 10 2 14 3 2" xfId="9204"/>
    <cellStyle name="Normal 10 2 14 3 2 2" xfId="9205"/>
    <cellStyle name="Normal 10 2 14 3 3" xfId="9206"/>
    <cellStyle name="Normal 10 2 14 3 4" xfId="9207"/>
    <cellStyle name="Normal 10 2 14 3 5" xfId="9208"/>
    <cellStyle name="Normal 10 2 14 4" xfId="9209"/>
    <cellStyle name="Normal 10 2 14 4 2" xfId="9210"/>
    <cellStyle name="Normal 10 2 14 4 3" xfId="9211"/>
    <cellStyle name="Normal 10 2 14 5" xfId="9212"/>
    <cellStyle name="Normal 10 2 14 6" xfId="9213"/>
    <cellStyle name="Normal 10 2 14 7" xfId="9214"/>
    <cellStyle name="Normal 10 2 15" xfId="9215"/>
    <cellStyle name="Normal 10 2 15 2" xfId="9216"/>
    <cellStyle name="Normal 10 2 15 2 2" xfId="9217"/>
    <cellStyle name="Normal 10 2 15 2 2 2" xfId="9218"/>
    <cellStyle name="Normal 10 2 15 2 3" xfId="9219"/>
    <cellStyle name="Normal 10 2 15 2 4" xfId="9220"/>
    <cellStyle name="Normal 10 2 15 2 5" xfId="9221"/>
    <cellStyle name="Normal 10 2 15 3" xfId="9222"/>
    <cellStyle name="Normal 10 2 15 3 2" xfId="9223"/>
    <cellStyle name="Normal 10 2 15 3 2 2" xfId="9224"/>
    <cellStyle name="Normal 10 2 15 3 3" xfId="9225"/>
    <cellStyle name="Normal 10 2 15 3 4" xfId="9226"/>
    <cellStyle name="Normal 10 2 15 3 5" xfId="9227"/>
    <cellStyle name="Normal 10 2 15 4" xfId="9228"/>
    <cellStyle name="Normal 10 2 15 4 2" xfId="9229"/>
    <cellStyle name="Normal 10 2 15 4 3" xfId="9230"/>
    <cellStyle name="Normal 10 2 15 5" xfId="9231"/>
    <cellStyle name="Normal 10 2 15 6" xfId="9232"/>
    <cellStyle name="Normal 10 2 15 7" xfId="9233"/>
    <cellStyle name="Normal 10 2 16" xfId="9234"/>
    <cellStyle name="Normal 10 2 16 2" xfId="9235"/>
    <cellStyle name="Normal 10 2 16 2 2" xfId="9236"/>
    <cellStyle name="Normal 10 2 16 2 2 2" xfId="9237"/>
    <cellStyle name="Normal 10 2 16 2 3" xfId="9238"/>
    <cellStyle name="Normal 10 2 16 2 4" xfId="9239"/>
    <cellStyle name="Normal 10 2 16 2 5" xfId="9240"/>
    <cellStyle name="Normal 10 2 16 3" xfId="9241"/>
    <cellStyle name="Normal 10 2 16 3 2" xfId="9242"/>
    <cellStyle name="Normal 10 2 16 3 2 2" xfId="9243"/>
    <cellStyle name="Normal 10 2 16 3 3" xfId="9244"/>
    <cellStyle name="Normal 10 2 16 3 4" xfId="9245"/>
    <cellStyle name="Normal 10 2 16 3 5" xfId="9246"/>
    <cellStyle name="Normal 10 2 16 4" xfId="9247"/>
    <cellStyle name="Normal 10 2 16 4 2" xfId="9248"/>
    <cellStyle name="Normal 10 2 16 4 3" xfId="9249"/>
    <cellStyle name="Normal 10 2 16 5" xfId="9250"/>
    <cellStyle name="Normal 10 2 16 6" xfId="9251"/>
    <cellStyle name="Normal 10 2 16 7" xfId="9252"/>
    <cellStyle name="Normal 10 2 17" xfId="9253"/>
    <cellStyle name="Normal 10 2 17 2" xfId="9254"/>
    <cellStyle name="Normal 10 2 17 2 2" xfId="9255"/>
    <cellStyle name="Normal 10 2 17 2 2 2" xfId="9256"/>
    <cellStyle name="Normal 10 2 17 2 3" xfId="9257"/>
    <cellStyle name="Normal 10 2 17 2 4" xfId="9258"/>
    <cellStyle name="Normal 10 2 17 2 5" xfId="9259"/>
    <cellStyle name="Normal 10 2 17 3" xfId="9260"/>
    <cellStyle name="Normal 10 2 17 3 2" xfId="9261"/>
    <cellStyle name="Normal 10 2 17 3 2 2" xfId="9262"/>
    <cellStyle name="Normal 10 2 17 3 3" xfId="9263"/>
    <cellStyle name="Normal 10 2 17 3 4" xfId="9264"/>
    <cellStyle name="Normal 10 2 17 3 5" xfId="9265"/>
    <cellStyle name="Normal 10 2 17 4" xfId="9266"/>
    <cellStyle name="Normal 10 2 17 4 2" xfId="9267"/>
    <cellStyle name="Normal 10 2 17 4 3" xfId="9268"/>
    <cellStyle name="Normal 10 2 17 5" xfId="9269"/>
    <cellStyle name="Normal 10 2 17 6" xfId="9270"/>
    <cellStyle name="Normal 10 2 17 7" xfId="9271"/>
    <cellStyle name="Normal 10 2 18" xfId="9272"/>
    <cellStyle name="Normal 10 2 2" xfId="9273"/>
    <cellStyle name="Normal 10 2 2 10" xfId="9274"/>
    <cellStyle name="Normal 10 2 2 10 2" xfId="9275"/>
    <cellStyle name="Normal 10 2 2 10 2 2" xfId="9276"/>
    <cellStyle name="Normal 10 2 2 10 2 2 2" xfId="9277"/>
    <cellStyle name="Normal 10 2 2 10 2 3" xfId="9278"/>
    <cellStyle name="Normal 10 2 2 10 2 4" xfId="9279"/>
    <cellStyle name="Normal 10 2 2 10 2 5" xfId="9280"/>
    <cellStyle name="Normal 10 2 2 10 3" xfId="9281"/>
    <cellStyle name="Normal 10 2 2 10 3 2" xfId="9282"/>
    <cellStyle name="Normal 10 2 2 10 3 2 2" xfId="9283"/>
    <cellStyle name="Normal 10 2 2 10 3 3" xfId="9284"/>
    <cellStyle name="Normal 10 2 2 10 3 4" xfId="9285"/>
    <cellStyle name="Normal 10 2 2 10 3 5" xfId="9286"/>
    <cellStyle name="Normal 10 2 2 10 4" xfId="9287"/>
    <cellStyle name="Normal 10 2 2 10 4 2" xfId="9288"/>
    <cellStyle name="Normal 10 2 2 10 4 3" xfId="9289"/>
    <cellStyle name="Normal 10 2 2 10 5" xfId="9290"/>
    <cellStyle name="Normal 10 2 2 10 6" xfId="9291"/>
    <cellStyle name="Normal 10 2 2 10 7" xfId="9292"/>
    <cellStyle name="Normal 10 2 2 11" xfId="9293"/>
    <cellStyle name="Normal 10 2 2 11 2" xfId="9294"/>
    <cellStyle name="Normal 10 2 2 11 2 2" xfId="9295"/>
    <cellStyle name="Normal 10 2 2 11 2 2 2" xfId="9296"/>
    <cellStyle name="Normal 10 2 2 11 2 3" xfId="9297"/>
    <cellStyle name="Normal 10 2 2 11 2 4" xfId="9298"/>
    <cellStyle name="Normal 10 2 2 11 2 5" xfId="9299"/>
    <cellStyle name="Normal 10 2 2 11 3" xfId="9300"/>
    <cellStyle name="Normal 10 2 2 11 3 2" xfId="9301"/>
    <cellStyle name="Normal 10 2 2 11 3 2 2" xfId="9302"/>
    <cellStyle name="Normal 10 2 2 11 3 3" xfId="9303"/>
    <cellStyle name="Normal 10 2 2 11 3 4" xfId="9304"/>
    <cellStyle name="Normal 10 2 2 11 3 5" xfId="9305"/>
    <cellStyle name="Normal 10 2 2 11 4" xfId="9306"/>
    <cellStyle name="Normal 10 2 2 11 4 2" xfId="9307"/>
    <cellStyle name="Normal 10 2 2 11 4 3" xfId="9308"/>
    <cellStyle name="Normal 10 2 2 11 5" xfId="9309"/>
    <cellStyle name="Normal 10 2 2 11 6" xfId="9310"/>
    <cellStyle name="Normal 10 2 2 11 7" xfId="9311"/>
    <cellStyle name="Normal 10 2 2 12" xfId="9312"/>
    <cellStyle name="Normal 10 2 2 12 2" xfId="9313"/>
    <cellStyle name="Normal 10 2 2 13" xfId="9314"/>
    <cellStyle name="Normal 10 2 2 2" xfId="9315"/>
    <cellStyle name="Normal 10 2 2 2 2" xfId="9316"/>
    <cellStyle name="Normal 10 2 2 2 2 10" xfId="9317"/>
    <cellStyle name="Normal 10 2 2 2 2 10 2" xfId="9318"/>
    <cellStyle name="Normal 10 2 2 2 2 10 2 2" xfId="9319"/>
    <cellStyle name="Normal 10 2 2 2 2 10 3" xfId="9320"/>
    <cellStyle name="Normal 10 2 2 2 2 10 4" xfId="9321"/>
    <cellStyle name="Normal 10 2 2 2 2 10 5" xfId="9322"/>
    <cellStyle name="Normal 10 2 2 2 2 11" xfId="9323"/>
    <cellStyle name="Normal 10 2 2 2 2 11 2" xfId="9324"/>
    <cellStyle name="Normal 10 2 2 2 2 11 3" xfId="9325"/>
    <cellStyle name="Normal 10 2 2 2 2 12" xfId="9326"/>
    <cellStyle name="Normal 10 2 2 2 2 13" xfId="9327"/>
    <cellStyle name="Normal 10 2 2 2 2 14" xfId="9328"/>
    <cellStyle name="Normal 10 2 2 2 2 2" xfId="9329"/>
    <cellStyle name="Normal 10 2 2 2 2 2 2" xfId="9330"/>
    <cellStyle name="Normal 10 2 2 2 2 2 2 2" xfId="9331"/>
    <cellStyle name="Normal 10 2 2 2 2 2 2 2 2" xfId="9332"/>
    <cellStyle name="Normal 10 2 2 2 2 2 2 2 2 2" xfId="9333"/>
    <cellStyle name="Normal 10 2 2 2 2 2 2 2 3" xfId="9334"/>
    <cellStyle name="Normal 10 2 2 2 2 2 2 2 4" xfId="9335"/>
    <cellStyle name="Normal 10 2 2 2 2 2 2 3" xfId="9336"/>
    <cellStyle name="Normal 10 2 2 2 2 2 2 3 2" xfId="9337"/>
    <cellStyle name="Normal 10 2 2 2 2 2 2 4" xfId="9338"/>
    <cellStyle name="Normal 10 2 2 2 2 2 2 5" xfId="9339"/>
    <cellStyle name="Normal 10 2 2 2 2 3" xfId="9340"/>
    <cellStyle name="Normal 10 2 2 2 2 3 2" xfId="9341"/>
    <cellStyle name="Normal 10 2 2 2 2 3 2 2" xfId="9342"/>
    <cellStyle name="Normal 10 2 2 2 2 3 2 2 2" xfId="9343"/>
    <cellStyle name="Normal 10 2 2 2 2 3 2 2 2 2" xfId="9344"/>
    <cellStyle name="Normal 10 2 2 2 2 3 2 2 3" xfId="9345"/>
    <cellStyle name="Normal 10 2 2 2 2 3 2 2 4" xfId="9346"/>
    <cellStyle name="Normal 10 2 2 2 2 3 2 3" xfId="9347"/>
    <cellStyle name="Normal 10 2 2 2 2 3 2 3 2" xfId="9348"/>
    <cellStyle name="Normal 10 2 2 2 2 3 2 4" xfId="9349"/>
    <cellStyle name="Normal 10 2 2 2 2 3 2 5" xfId="9350"/>
    <cellStyle name="Normal 10 2 2 2 2 4" xfId="9351"/>
    <cellStyle name="Normal 10 2 2 2 2 4 2" xfId="9352"/>
    <cellStyle name="Normal 10 2 2 2 2 4 2 2" xfId="9353"/>
    <cellStyle name="Normal 10 2 2 2 2 4 2 2 2" xfId="9354"/>
    <cellStyle name="Normal 10 2 2 2 2 4 2 2 2 2" xfId="9355"/>
    <cellStyle name="Normal 10 2 2 2 2 4 2 2 3" xfId="9356"/>
    <cellStyle name="Normal 10 2 2 2 2 4 2 2 4" xfId="9357"/>
    <cellStyle name="Normal 10 2 2 2 2 4 2 3" xfId="9358"/>
    <cellStyle name="Normal 10 2 2 2 2 4 2 3 2" xfId="9359"/>
    <cellStyle name="Normal 10 2 2 2 2 4 2 4" xfId="9360"/>
    <cellStyle name="Normal 10 2 2 2 2 4 2 5" xfId="9361"/>
    <cellStyle name="Normal 10 2 2 2 2 5" xfId="9362"/>
    <cellStyle name="Normal 10 2 2 2 2 5 2" xfId="9363"/>
    <cellStyle name="Normal 10 2 2 2 2 5 2 2" xfId="9364"/>
    <cellStyle name="Normal 10 2 2 2 2 5 2 2 2" xfId="9365"/>
    <cellStyle name="Normal 10 2 2 2 2 5 2 2 2 2" xfId="9366"/>
    <cellStyle name="Normal 10 2 2 2 2 5 2 2 3" xfId="9367"/>
    <cellStyle name="Normal 10 2 2 2 2 5 2 2 4" xfId="9368"/>
    <cellStyle name="Normal 10 2 2 2 2 5 2 3" xfId="9369"/>
    <cellStyle name="Normal 10 2 2 2 2 5 2 3 2" xfId="9370"/>
    <cellStyle name="Normal 10 2 2 2 2 5 2 4" xfId="9371"/>
    <cellStyle name="Normal 10 2 2 2 2 5 2 5" xfId="9372"/>
    <cellStyle name="Normal 10 2 2 2 2 6" xfId="9373"/>
    <cellStyle name="Normal 10 2 2 2 2 6 2" xfId="9374"/>
    <cellStyle name="Normal 10 2 2 2 2 6 2 2" xfId="9375"/>
    <cellStyle name="Normal 10 2 2 2 2 6 2 2 2" xfId="9376"/>
    <cellStyle name="Normal 10 2 2 2 2 6 2 2 2 2" xfId="9377"/>
    <cellStyle name="Normal 10 2 2 2 2 6 2 2 3" xfId="9378"/>
    <cellStyle name="Normal 10 2 2 2 2 6 2 2 4" xfId="9379"/>
    <cellStyle name="Normal 10 2 2 2 2 6 2 3" xfId="9380"/>
    <cellStyle name="Normal 10 2 2 2 2 6 2 3 2" xfId="9381"/>
    <cellStyle name="Normal 10 2 2 2 2 6 2 4" xfId="9382"/>
    <cellStyle name="Normal 10 2 2 2 2 6 2 5" xfId="9383"/>
    <cellStyle name="Normal 10 2 2 2 2 7" xfId="9384"/>
    <cellStyle name="Normal 10 2 2 2 2 7 2" xfId="9385"/>
    <cellStyle name="Normal 10 2 2 2 2 7 2 2" xfId="9386"/>
    <cellStyle name="Normal 10 2 2 2 2 7 2 2 2" xfId="9387"/>
    <cellStyle name="Normal 10 2 2 2 2 7 2 2 2 2" xfId="9388"/>
    <cellStyle name="Normal 10 2 2 2 2 7 2 2 3" xfId="9389"/>
    <cellStyle name="Normal 10 2 2 2 2 7 2 2 4" xfId="9390"/>
    <cellStyle name="Normal 10 2 2 2 2 7 2 3" xfId="9391"/>
    <cellStyle name="Normal 10 2 2 2 2 7 2 3 2" xfId="9392"/>
    <cellStyle name="Normal 10 2 2 2 2 7 2 4" xfId="9393"/>
    <cellStyle name="Normal 10 2 2 2 2 7 2 5" xfId="9394"/>
    <cellStyle name="Normal 10 2 2 2 2 8" xfId="9395"/>
    <cellStyle name="Normal 10 2 2 2 2 8 2" xfId="9396"/>
    <cellStyle name="Normal 10 2 2 2 2 8 2 2" xfId="9397"/>
    <cellStyle name="Normal 10 2 2 2 2 8 2 2 2" xfId="9398"/>
    <cellStyle name="Normal 10 2 2 2 2 8 2 3" xfId="9399"/>
    <cellStyle name="Normal 10 2 2 2 2 8 2 4" xfId="9400"/>
    <cellStyle name="Normal 10 2 2 2 2 8 2 5" xfId="9401"/>
    <cellStyle name="Normal 10 2 2 2 2 8 3" xfId="9402"/>
    <cellStyle name="Normal 10 2 2 2 2 8 3 2" xfId="9403"/>
    <cellStyle name="Normal 10 2 2 2 2 8 3 2 2" xfId="9404"/>
    <cellStyle name="Normal 10 2 2 2 2 8 3 3" xfId="9405"/>
    <cellStyle name="Normal 10 2 2 2 2 8 3 4" xfId="9406"/>
    <cellStyle name="Normal 10 2 2 2 2 8 3 5" xfId="9407"/>
    <cellStyle name="Normal 10 2 2 2 2 8 4" xfId="9408"/>
    <cellStyle name="Normal 10 2 2 2 2 8 4 2" xfId="9409"/>
    <cellStyle name="Normal 10 2 2 2 2 8 4 3" xfId="9410"/>
    <cellStyle name="Normal 10 2 2 2 2 8 5" xfId="9411"/>
    <cellStyle name="Normal 10 2 2 2 2 8 6" xfId="9412"/>
    <cellStyle name="Normal 10 2 2 2 2 8 7" xfId="9413"/>
    <cellStyle name="Normal 10 2 2 2 2 9" xfId="9414"/>
    <cellStyle name="Normal 10 2 2 2 2 9 2" xfId="9415"/>
    <cellStyle name="Normal 10 2 2 2 2 9 2 2" xfId="9416"/>
    <cellStyle name="Normal 10 2 2 2 2 9 3" xfId="9417"/>
    <cellStyle name="Normal 10 2 2 2 2 9 4" xfId="9418"/>
    <cellStyle name="Normal 10 2 2 2 2 9 5" xfId="9419"/>
    <cellStyle name="Normal 10 2 2 2 2_Culture" xfId="9420"/>
    <cellStyle name="Normal 10 2 2 2 3" xfId="9421"/>
    <cellStyle name="Normal 10 2 2 2 3 2" xfId="9422"/>
    <cellStyle name="Normal 10 2 2 2 3 2 2" xfId="9423"/>
    <cellStyle name="Normal 10 2 2 2 3 2 2 2" xfId="9424"/>
    <cellStyle name="Normal 10 2 2 2 3 2 3" xfId="9425"/>
    <cellStyle name="Normal 10 2 2 2 3 2 4" xfId="9426"/>
    <cellStyle name="Normal 10 2 2 2 3 2 5" xfId="9427"/>
    <cellStyle name="Normal 10 2 2 2 3 3" xfId="9428"/>
    <cellStyle name="Normal 10 2 2 2 3 3 2" xfId="9429"/>
    <cellStyle name="Normal 10 2 2 2 3 3 2 2" xfId="9430"/>
    <cellStyle name="Normal 10 2 2 2 3 3 3" xfId="9431"/>
    <cellStyle name="Normal 10 2 2 2 3 3 4" xfId="9432"/>
    <cellStyle name="Normal 10 2 2 2 3 3 5" xfId="9433"/>
    <cellStyle name="Normal 10 2 2 2 3 4" xfId="9434"/>
    <cellStyle name="Normal 10 2 2 2 3 4 2" xfId="9435"/>
    <cellStyle name="Normal 10 2 2 2 3 4 3" xfId="9436"/>
    <cellStyle name="Normal 10 2 2 2 3 5" xfId="9437"/>
    <cellStyle name="Normal 10 2 2 2 3 6" xfId="9438"/>
    <cellStyle name="Normal 10 2 2 2 3 7" xfId="9439"/>
    <cellStyle name="Normal 10 2 2 2 4" xfId="9440"/>
    <cellStyle name="Normal 10 2 2 2 4 2" xfId="9441"/>
    <cellStyle name="Normal 10 2 2 2 4 2 2" xfId="9442"/>
    <cellStyle name="Normal 10 2 2 2 4 2 2 2" xfId="9443"/>
    <cellStyle name="Normal 10 2 2 2 4 2 3" xfId="9444"/>
    <cellStyle name="Normal 10 2 2 2 4 2 4" xfId="9445"/>
    <cellStyle name="Normal 10 2 2 2 4 2 5" xfId="9446"/>
    <cellStyle name="Normal 10 2 2 2 4 3" xfId="9447"/>
    <cellStyle name="Normal 10 2 2 2 4 3 2" xfId="9448"/>
    <cellStyle name="Normal 10 2 2 2 4 3 2 2" xfId="9449"/>
    <cellStyle name="Normal 10 2 2 2 4 3 3" xfId="9450"/>
    <cellStyle name="Normal 10 2 2 2 4 3 4" xfId="9451"/>
    <cellStyle name="Normal 10 2 2 2 4 3 5" xfId="9452"/>
    <cellStyle name="Normal 10 2 2 2 4 4" xfId="9453"/>
    <cellStyle name="Normal 10 2 2 2 4 4 2" xfId="9454"/>
    <cellStyle name="Normal 10 2 2 2 4 4 3" xfId="9455"/>
    <cellStyle name="Normal 10 2 2 2 4 5" xfId="9456"/>
    <cellStyle name="Normal 10 2 2 2 4 6" xfId="9457"/>
    <cellStyle name="Normal 10 2 2 2 4 7" xfId="9458"/>
    <cellStyle name="Normal 10 2 2 2 5" xfId="9459"/>
    <cellStyle name="Normal 10 2 2 2 5 2" xfId="9460"/>
    <cellStyle name="Normal 10 2 2 2 5 2 2" xfId="9461"/>
    <cellStyle name="Normal 10 2 2 2 5 2 2 2" xfId="9462"/>
    <cellStyle name="Normal 10 2 2 2 5 2 3" xfId="9463"/>
    <cellStyle name="Normal 10 2 2 2 5 2 4" xfId="9464"/>
    <cellStyle name="Normal 10 2 2 2 5 2 5" xfId="9465"/>
    <cellStyle name="Normal 10 2 2 2 5 3" xfId="9466"/>
    <cellStyle name="Normal 10 2 2 2 5 3 2" xfId="9467"/>
    <cellStyle name="Normal 10 2 2 2 5 3 2 2" xfId="9468"/>
    <cellStyle name="Normal 10 2 2 2 5 3 3" xfId="9469"/>
    <cellStyle name="Normal 10 2 2 2 5 3 4" xfId="9470"/>
    <cellStyle name="Normal 10 2 2 2 5 3 5" xfId="9471"/>
    <cellStyle name="Normal 10 2 2 2 5 4" xfId="9472"/>
    <cellStyle name="Normal 10 2 2 2 5 4 2" xfId="9473"/>
    <cellStyle name="Normal 10 2 2 2 5 4 3" xfId="9474"/>
    <cellStyle name="Normal 10 2 2 2 5 5" xfId="9475"/>
    <cellStyle name="Normal 10 2 2 2 5 6" xfId="9476"/>
    <cellStyle name="Normal 10 2 2 2 5 7" xfId="9477"/>
    <cellStyle name="Normal 10 2 2 2 6" xfId="9478"/>
    <cellStyle name="Normal 10 2 2 2 6 2" xfId="9479"/>
    <cellStyle name="Normal 10 2 2 2 6 2 2" xfId="9480"/>
    <cellStyle name="Normal 10 2 2 2 6 2 2 2" xfId="9481"/>
    <cellStyle name="Normal 10 2 2 2 6 2 3" xfId="9482"/>
    <cellStyle name="Normal 10 2 2 2 6 2 4" xfId="9483"/>
    <cellStyle name="Normal 10 2 2 2 6 2 5" xfId="9484"/>
    <cellStyle name="Normal 10 2 2 2 6 3" xfId="9485"/>
    <cellStyle name="Normal 10 2 2 2 6 3 2" xfId="9486"/>
    <cellStyle name="Normal 10 2 2 2 6 3 2 2" xfId="9487"/>
    <cellStyle name="Normal 10 2 2 2 6 3 3" xfId="9488"/>
    <cellStyle name="Normal 10 2 2 2 6 3 4" xfId="9489"/>
    <cellStyle name="Normal 10 2 2 2 6 3 5" xfId="9490"/>
    <cellStyle name="Normal 10 2 2 2 6 4" xfId="9491"/>
    <cellStyle name="Normal 10 2 2 2 6 4 2" xfId="9492"/>
    <cellStyle name="Normal 10 2 2 2 6 4 3" xfId="9493"/>
    <cellStyle name="Normal 10 2 2 2 6 5" xfId="9494"/>
    <cellStyle name="Normal 10 2 2 2 6 6" xfId="9495"/>
    <cellStyle name="Normal 10 2 2 2 6 7" xfId="9496"/>
    <cellStyle name="Normal 10 2 2 2 7" xfId="9497"/>
    <cellStyle name="Normal 10 2 2 2 7 2" xfId="9498"/>
    <cellStyle name="Normal 10 2 2 2 7 2 2" xfId="9499"/>
    <cellStyle name="Normal 10 2 2 2 7 2 2 2" xfId="9500"/>
    <cellStyle name="Normal 10 2 2 2 7 2 3" xfId="9501"/>
    <cellStyle name="Normal 10 2 2 2 7 2 4" xfId="9502"/>
    <cellStyle name="Normal 10 2 2 2 7 2 5" xfId="9503"/>
    <cellStyle name="Normal 10 2 2 2 7 3" xfId="9504"/>
    <cellStyle name="Normal 10 2 2 2 7 3 2" xfId="9505"/>
    <cellStyle name="Normal 10 2 2 2 7 3 2 2" xfId="9506"/>
    <cellStyle name="Normal 10 2 2 2 7 3 3" xfId="9507"/>
    <cellStyle name="Normal 10 2 2 2 7 3 4" xfId="9508"/>
    <cellStyle name="Normal 10 2 2 2 7 3 5" xfId="9509"/>
    <cellStyle name="Normal 10 2 2 2 7 4" xfId="9510"/>
    <cellStyle name="Normal 10 2 2 2 7 4 2" xfId="9511"/>
    <cellStyle name="Normal 10 2 2 2 7 4 3" xfId="9512"/>
    <cellStyle name="Normal 10 2 2 2 7 5" xfId="9513"/>
    <cellStyle name="Normal 10 2 2 2 7 6" xfId="9514"/>
    <cellStyle name="Normal 10 2 2 2 7 7" xfId="9515"/>
    <cellStyle name="Normal 10 2 2 3" xfId="9516"/>
    <cellStyle name="Normal 10 2 2 3 2" xfId="9517"/>
    <cellStyle name="Normal 10 2 2 3 2 2" xfId="9518"/>
    <cellStyle name="Normal 10 2 2 3 2 2 2" xfId="9519"/>
    <cellStyle name="Normal 10 2 2 3 2 2 2 2" xfId="9520"/>
    <cellStyle name="Normal 10 2 2 3 2 2 3" xfId="9521"/>
    <cellStyle name="Normal 10 2 2 3 2 2 4" xfId="9522"/>
    <cellStyle name="Normal 10 2 2 3 2 3" xfId="9523"/>
    <cellStyle name="Normal 10 2 2 3 2 3 2" xfId="9524"/>
    <cellStyle name="Normal 10 2 2 3 2 4" xfId="9525"/>
    <cellStyle name="Normal 10 2 2 3 2 5" xfId="9526"/>
    <cellStyle name="Normal 10 2 2 4" xfId="9527"/>
    <cellStyle name="Normal 10 2 2 4 2" xfId="9528"/>
    <cellStyle name="Normal 10 2 2 4 2 2" xfId="9529"/>
    <cellStyle name="Normal 10 2 2 4 2 2 2" xfId="9530"/>
    <cellStyle name="Normal 10 2 2 4 2 2 2 2" xfId="9531"/>
    <cellStyle name="Normal 10 2 2 4 2 2 3" xfId="9532"/>
    <cellStyle name="Normal 10 2 2 4 2 2 4" xfId="9533"/>
    <cellStyle name="Normal 10 2 2 4 2 3" xfId="9534"/>
    <cellStyle name="Normal 10 2 2 4 2 3 2" xfId="9535"/>
    <cellStyle name="Normal 10 2 2 4 2 4" xfId="9536"/>
    <cellStyle name="Normal 10 2 2 4 2 5" xfId="9537"/>
    <cellStyle name="Normal 10 2 2 5" xfId="9538"/>
    <cellStyle name="Normal 10 2 2 5 2" xfId="9539"/>
    <cellStyle name="Normal 10 2 2 5 2 2" xfId="9540"/>
    <cellStyle name="Normal 10 2 2 5 2 2 2" xfId="9541"/>
    <cellStyle name="Normal 10 2 2 5 2 2 2 2" xfId="9542"/>
    <cellStyle name="Normal 10 2 2 5 2 2 3" xfId="9543"/>
    <cellStyle name="Normal 10 2 2 5 2 2 4" xfId="9544"/>
    <cellStyle name="Normal 10 2 2 5 2 3" xfId="9545"/>
    <cellStyle name="Normal 10 2 2 5 2 3 2" xfId="9546"/>
    <cellStyle name="Normal 10 2 2 5 2 4" xfId="9547"/>
    <cellStyle name="Normal 10 2 2 5 2 5" xfId="9548"/>
    <cellStyle name="Normal 10 2 2 6" xfId="9549"/>
    <cellStyle name="Normal 10 2 2 6 2" xfId="9550"/>
    <cellStyle name="Normal 10 2 2 6 2 2" xfId="9551"/>
    <cellStyle name="Normal 10 2 2 6 2 2 2" xfId="9552"/>
    <cellStyle name="Normal 10 2 2 6 2 2 2 2" xfId="9553"/>
    <cellStyle name="Normal 10 2 2 6 2 2 3" xfId="9554"/>
    <cellStyle name="Normal 10 2 2 6 2 2 4" xfId="9555"/>
    <cellStyle name="Normal 10 2 2 6 2 3" xfId="9556"/>
    <cellStyle name="Normal 10 2 2 6 2 3 2" xfId="9557"/>
    <cellStyle name="Normal 10 2 2 6 2 4" xfId="9558"/>
    <cellStyle name="Normal 10 2 2 6 2 5" xfId="9559"/>
    <cellStyle name="Normal 10 2 2 7" xfId="9560"/>
    <cellStyle name="Normal 10 2 2 7 2" xfId="9561"/>
    <cellStyle name="Normal 10 2 2 7 2 2" xfId="9562"/>
    <cellStyle name="Normal 10 2 2 7 2 2 2" xfId="9563"/>
    <cellStyle name="Normal 10 2 2 7 2 2 2 2" xfId="9564"/>
    <cellStyle name="Normal 10 2 2 7 2 2 3" xfId="9565"/>
    <cellStyle name="Normal 10 2 2 7 2 2 4" xfId="9566"/>
    <cellStyle name="Normal 10 2 2 7 2 3" xfId="9567"/>
    <cellStyle name="Normal 10 2 2 7 2 3 2" xfId="9568"/>
    <cellStyle name="Normal 10 2 2 7 2 4" xfId="9569"/>
    <cellStyle name="Normal 10 2 2 7 2 5" xfId="9570"/>
    <cellStyle name="Normal 10 2 2 8" xfId="9571"/>
    <cellStyle name="Normal 10 2 2 8 2" xfId="9572"/>
    <cellStyle name="Normal 10 2 2 8 2 2" xfId="9573"/>
    <cellStyle name="Normal 10 2 2 8 2 2 2" xfId="9574"/>
    <cellStyle name="Normal 10 2 2 8 2 2 2 2" xfId="9575"/>
    <cellStyle name="Normal 10 2 2 8 2 2 3" xfId="9576"/>
    <cellStyle name="Normal 10 2 2 8 2 2 4" xfId="9577"/>
    <cellStyle name="Normal 10 2 2 8 2 3" xfId="9578"/>
    <cellStyle name="Normal 10 2 2 8 2 3 2" xfId="9579"/>
    <cellStyle name="Normal 10 2 2 8 2 4" xfId="9580"/>
    <cellStyle name="Normal 10 2 2 8 2 5" xfId="9581"/>
    <cellStyle name="Normal 10 2 2 9" xfId="9582"/>
    <cellStyle name="Normal 10 2 2 9 2" xfId="9583"/>
    <cellStyle name="Normal 10 2 2 9 2 2" xfId="9584"/>
    <cellStyle name="Normal 10 2 2 9 2 2 2" xfId="9585"/>
    <cellStyle name="Normal 10 2 2 9 2 2 2 2" xfId="9586"/>
    <cellStyle name="Normal 10 2 2 9 2 2 3" xfId="9587"/>
    <cellStyle name="Normal 10 2 2 9 2 2 4" xfId="9588"/>
    <cellStyle name="Normal 10 2 2 9 2 3" xfId="9589"/>
    <cellStyle name="Normal 10 2 2 9 2 3 2" xfId="9590"/>
    <cellStyle name="Normal 10 2 2 9 2 4" xfId="9591"/>
    <cellStyle name="Normal 10 2 2 9 2 5" xfId="9592"/>
    <cellStyle name="Normal 10 2 2_Culture" xfId="9593"/>
    <cellStyle name="Normal 10 2 3" xfId="9594"/>
    <cellStyle name="Normal 10 2 3 2" xfId="9595"/>
    <cellStyle name="Normal 10 2 3 2 2" xfId="9596"/>
    <cellStyle name="Normal 10 2 3 2 2 2" xfId="9597"/>
    <cellStyle name="Normal 10 2 3 2 2 2 2" xfId="9598"/>
    <cellStyle name="Normal 10 2 3 2 2 2 2 2" xfId="9599"/>
    <cellStyle name="Normal 10 2 3 2 2 2 3" xfId="9600"/>
    <cellStyle name="Normal 10 2 3 2 2 2 4" xfId="9601"/>
    <cellStyle name="Normal 10 2 3 2 2 2 5" xfId="9602"/>
    <cellStyle name="Normal 10 2 3 2 2 3" xfId="9603"/>
    <cellStyle name="Normal 10 2 3 2 2 3 2" xfId="9604"/>
    <cellStyle name="Normal 10 2 3 2 2 3 2 2" xfId="9605"/>
    <cellStyle name="Normal 10 2 3 2 2 3 3" xfId="9606"/>
    <cellStyle name="Normal 10 2 3 2 2 3 4" xfId="9607"/>
    <cellStyle name="Normal 10 2 3 2 2 3 5" xfId="9608"/>
    <cellStyle name="Normal 10 2 3 2 2 4" xfId="9609"/>
    <cellStyle name="Normal 10 2 3 2 2 4 2" xfId="9610"/>
    <cellStyle name="Normal 10 2 3 2 2 4 3" xfId="9611"/>
    <cellStyle name="Normal 10 2 3 2 2 5" xfId="9612"/>
    <cellStyle name="Normal 10 2 3 2 2 6" xfId="9613"/>
    <cellStyle name="Normal 10 2 3 2 2 7" xfId="9614"/>
    <cellStyle name="Normal 10 2 3 2 3" xfId="9615"/>
    <cellStyle name="Normal 10 2 3 2 3 2" xfId="9616"/>
    <cellStyle name="Normal 10 2 3 2 3 2 2" xfId="9617"/>
    <cellStyle name="Normal 10 2 3 2 3 2 2 2" xfId="9618"/>
    <cellStyle name="Normal 10 2 3 2 3 2 3" xfId="9619"/>
    <cellStyle name="Normal 10 2 3 2 3 2 4" xfId="9620"/>
    <cellStyle name="Normal 10 2 3 2 3 2 5" xfId="9621"/>
    <cellStyle name="Normal 10 2 3 2 3 3" xfId="9622"/>
    <cellStyle name="Normal 10 2 3 2 3 3 2" xfId="9623"/>
    <cellStyle name="Normal 10 2 3 2 3 3 2 2" xfId="9624"/>
    <cellStyle name="Normal 10 2 3 2 3 3 3" xfId="9625"/>
    <cellStyle name="Normal 10 2 3 2 3 3 4" xfId="9626"/>
    <cellStyle name="Normal 10 2 3 2 3 3 5" xfId="9627"/>
    <cellStyle name="Normal 10 2 3 2 3 4" xfId="9628"/>
    <cellStyle name="Normal 10 2 3 2 3 4 2" xfId="9629"/>
    <cellStyle name="Normal 10 2 3 2 3 4 3" xfId="9630"/>
    <cellStyle name="Normal 10 2 3 2 3 5" xfId="9631"/>
    <cellStyle name="Normal 10 2 3 2 3 6" xfId="9632"/>
    <cellStyle name="Normal 10 2 3 2 3 7" xfId="9633"/>
    <cellStyle name="Normal 10 2 3 2 4" xfId="9634"/>
    <cellStyle name="Normal 10 2 3 2 4 2" xfId="9635"/>
    <cellStyle name="Normal 10 2 3 2 4 2 2" xfId="9636"/>
    <cellStyle name="Normal 10 2 3 2 4 2 2 2" xfId="9637"/>
    <cellStyle name="Normal 10 2 3 2 4 2 3" xfId="9638"/>
    <cellStyle name="Normal 10 2 3 2 4 2 4" xfId="9639"/>
    <cellStyle name="Normal 10 2 3 2 4 2 5" xfId="9640"/>
    <cellStyle name="Normal 10 2 3 2 4 3" xfId="9641"/>
    <cellStyle name="Normal 10 2 3 2 4 3 2" xfId="9642"/>
    <cellStyle name="Normal 10 2 3 2 4 3 2 2" xfId="9643"/>
    <cellStyle name="Normal 10 2 3 2 4 3 3" xfId="9644"/>
    <cellStyle name="Normal 10 2 3 2 4 3 4" xfId="9645"/>
    <cellStyle name="Normal 10 2 3 2 4 3 5" xfId="9646"/>
    <cellStyle name="Normal 10 2 3 2 4 4" xfId="9647"/>
    <cellStyle name="Normal 10 2 3 2 4 4 2" xfId="9648"/>
    <cellStyle name="Normal 10 2 3 2 4 4 3" xfId="9649"/>
    <cellStyle name="Normal 10 2 3 2 4 5" xfId="9650"/>
    <cellStyle name="Normal 10 2 3 2 4 6" xfId="9651"/>
    <cellStyle name="Normal 10 2 3 2 4 7" xfId="9652"/>
    <cellStyle name="Normal 10 2 3 2 5" xfId="9653"/>
    <cellStyle name="Normal 10 2 3 2 5 2" xfId="9654"/>
    <cellStyle name="Normal 10 2 3 2 5 2 2" xfId="9655"/>
    <cellStyle name="Normal 10 2 3 2 5 2 2 2" xfId="9656"/>
    <cellStyle name="Normal 10 2 3 2 5 2 3" xfId="9657"/>
    <cellStyle name="Normal 10 2 3 2 5 2 4" xfId="9658"/>
    <cellStyle name="Normal 10 2 3 2 5 2 5" xfId="9659"/>
    <cellStyle name="Normal 10 2 3 2 5 3" xfId="9660"/>
    <cellStyle name="Normal 10 2 3 2 5 3 2" xfId="9661"/>
    <cellStyle name="Normal 10 2 3 2 5 3 2 2" xfId="9662"/>
    <cellStyle name="Normal 10 2 3 2 5 3 3" xfId="9663"/>
    <cellStyle name="Normal 10 2 3 2 5 3 4" xfId="9664"/>
    <cellStyle name="Normal 10 2 3 2 5 3 5" xfId="9665"/>
    <cellStyle name="Normal 10 2 3 2 5 4" xfId="9666"/>
    <cellStyle name="Normal 10 2 3 2 5 4 2" xfId="9667"/>
    <cellStyle name="Normal 10 2 3 2 5 4 3" xfId="9668"/>
    <cellStyle name="Normal 10 2 3 2 5 5" xfId="9669"/>
    <cellStyle name="Normal 10 2 3 2 5 6" xfId="9670"/>
    <cellStyle name="Normal 10 2 3 2 5 7" xfId="9671"/>
    <cellStyle name="Normal 10 2 3 2 6" xfId="9672"/>
    <cellStyle name="Normal 10 2 3 2 6 2" xfId="9673"/>
    <cellStyle name="Normal 10 2 3 2 6 2 2" xfId="9674"/>
    <cellStyle name="Normal 10 2 3 2 6 2 2 2" xfId="9675"/>
    <cellStyle name="Normal 10 2 3 2 6 2 3" xfId="9676"/>
    <cellStyle name="Normal 10 2 3 2 6 2 4" xfId="9677"/>
    <cellStyle name="Normal 10 2 3 2 6 2 5" xfId="9678"/>
    <cellStyle name="Normal 10 2 3 2 6 3" xfId="9679"/>
    <cellStyle name="Normal 10 2 3 2 6 3 2" xfId="9680"/>
    <cellStyle name="Normal 10 2 3 2 6 3 2 2" xfId="9681"/>
    <cellStyle name="Normal 10 2 3 2 6 3 3" xfId="9682"/>
    <cellStyle name="Normal 10 2 3 2 6 3 4" xfId="9683"/>
    <cellStyle name="Normal 10 2 3 2 6 3 5" xfId="9684"/>
    <cellStyle name="Normal 10 2 3 2 6 4" xfId="9685"/>
    <cellStyle name="Normal 10 2 3 2 6 4 2" xfId="9686"/>
    <cellStyle name="Normal 10 2 3 2 6 4 3" xfId="9687"/>
    <cellStyle name="Normal 10 2 3 2 6 5" xfId="9688"/>
    <cellStyle name="Normal 10 2 3 2 6 6" xfId="9689"/>
    <cellStyle name="Normal 10 2 3 2 6 7" xfId="9690"/>
    <cellStyle name="Normal 10 2 3 2 7" xfId="9691"/>
    <cellStyle name="Normal 10 2 3 2 7 2" xfId="9692"/>
    <cellStyle name="Normal 10 2 3 2 7 2 2" xfId="9693"/>
    <cellStyle name="Normal 10 2 3 2 7 2 2 2" xfId="9694"/>
    <cellStyle name="Normal 10 2 3 2 7 2 3" xfId="9695"/>
    <cellStyle name="Normal 10 2 3 2 7 2 4" xfId="9696"/>
    <cellStyle name="Normal 10 2 3 2 7 2 5" xfId="9697"/>
    <cellStyle name="Normal 10 2 3 2 7 3" xfId="9698"/>
    <cellStyle name="Normal 10 2 3 2 7 3 2" xfId="9699"/>
    <cellStyle name="Normal 10 2 3 2 7 3 2 2" xfId="9700"/>
    <cellStyle name="Normal 10 2 3 2 7 3 3" xfId="9701"/>
    <cellStyle name="Normal 10 2 3 2 7 3 4" xfId="9702"/>
    <cellStyle name="Normal 10 2 3 2 7 3 5" xfId="9703"/>
    <cellStyle name="Normal 10 2 3 2 7 4" xfId="9704"/>
    <cellStyle name="Normal 10 2 3 2 7 4 2" xfId="9705"/>
    <cellStyle name="Normal 10 2 3 2 7 4 3" xfId="9706"/>
    <cellStyle name="Normal 10 2 3 2 7 5" xfId="9707"/>
    <cellStyle name="Normal 10 2 3 2 7 6" xfId="9708"/>
    <cellStyle name="Normal 10 2 3 2 7 7" xfId="9709"/>
    <cellStyle name="Normal 10 2 3 3" xfId="9710"/>
    <cellStyle name="Normal 10 2 3 3 2" xfId="9711"/>
    <cellStyle name="Normal 10 2 3 3 2 2" xfId="9712"/>
    <cellStyle name="Normal 10 2 3 3 2 2 2" xfId="9713"/>
    <cellStyle name="Normal 10 2 3 3 2 2 2 2" xfId="9714"/>
    <cellStyle name="Normal 10 2 3 3 2 2 3" xfId="9715"/>
    <cellStyle name="Normal 10 2 3 3 2 2 4" xfId="9716"/>
    <cellStyle name="Normal 10 2 3 3 2 3" xfId="9717"/>
    <cellStyle name="Normal 10 2 3 3 2 3 2" xfId="9718"/>
    <cellStyle name="Normal 10 2 3 3 2 4" xfId="9719"/>
    <cellStyle name="Normal 10 2 3 3 2 5" xfId="9720"/>
    <cellStyle name="Normal 10 2 3 4" xfId="9721"/>
    <cellStyle name="Normal 10 2 3 4 2" xfId="9722"/>
    <cellStyle name="Normal 10 2 3 4 2 2" xfId="9723"/>
    <cellStyle name="Normal 10 2 3 4 2 2 2" xfId="9724"/>
    <cellStyle name="Normal 10 2 3 4 2 2 2 2" xfId="9725"/>
    <cellStyle name="Normal 10 2 3 4 2 2 3" xfId="9726"/>
    <cellStyle name="Normal 10 2 3 4 2 2 4" xfId="9727"/>
    <cellStyle name="Normal 10 2 3 4 2 3" xfId="9728"/>
    <cellStyle name="Normal 10 2 3 4 2 3 2" xfId="9729"/>
    <cellStyle name="Normal 10 2 3 4 2 4" xfId="9730"/>
    <cellStyle name="Normal 10 2 3 4 2 5" xfId="9731"/>
    <cellStyle name="Normal 10 2 3 5" xfId="9732"/>
    <cellStyle name="Normal 10 2 3 5 2" xfId="9733"/>
    <cellStyle name="Normal 10 2 3 5 2 2" xfId="9734"/>
    <cellStyle name="Normal 10 2 3 5 2 2 2" xfId="9735"/>
    <cellStyle name="Normal 10 2 3 5 2 2 2 2" xfId="9736"/>
    <cellStyle name="Normal 10 2 3 5 2 2 3" xfId="9737"/>
    <cellStyle name="Normal 10 2 3 5 2 2 4" xfId="9738"/>
    <cellStyle name="Normal 10 2 3 5 2 3" xfId="9739"/>
    <cellStyle name="Normal 10 2 3 5 2 3 2" xfId="9740"/>
    <cellStyle name="Normal 10 2 3 5 2 4" xfId="9741"/>
    <cellStyle name="Normal 10 2 3 5 2 5" xfId="9742"/>
    <cellStyle name="Normal 10 2 3 6" xfId="9743"/>
    <cellStyle name="Normal 10 2 3 6 2" xfId="9744"/>
    <cellStyle name="Normal 10 2 3 6 2 2" xfId="9745"/>
    <cellStyle name="Normal 10 2 3 6 2 2 2" xfId="9746"/>
    <cellStyle name="Normal 10 2 3 6 2 2 2 2" xfId="9747"/>
    <cellStyle name="Normal 10 2 3 6 2 2 3" xfId="9748"/>
    <cellStyle name="Normal 10 2 3 6 2 2 4" xfId="9749"/>
    <cellStyle name="Normal 10 2 3 6 2 3" xfId="9750"/>
    <cellStyle name="Normal 10 2 3 6 2 3 2" xfId="9751"/>
    <cellStyle name="Normal 10 2 3 6 2 4" xfId="9752"/>
    <cellStyle name="Normal 10 2 3 6 2 5" xfId="9753"/>
    <cellStyle name="Normal 10 2 3 7" xfId="9754"/>
    <cellStyle name="Normal 10 2 3 7 2" xfId="9755"/>
    <cellStyle name="Normal 10 2 3 7 2 2" xfId="9756"/>
    <cellStyle name="Normal 10 2 3 7 2 2 2" xfId="9757"/>
    <cellStyle name="Normal 10 2 3 7 2 2 2 2" xfId="9758"/>
    <cellStyle name="Normal 10 2 3 7 2 2 3" xfId="9759"/>
    <cellStyle name="Normal 10 2 3 7 2 2 4" xfId="9760"/>
    <cellStyle name="Normal 10 2 3 7 2 3" xfId="9761"/>
    <cellStyle name="Normal 10 2 3 7 2 3 2" xfId="9762"/>
    <cellStyle name="Normal 10 2 3 7 2 4" xfId="9763"/>
    <cellStyle name="Normal 10 2 3 7 2 5" xfId="9764"/>
    <cellStyle name="Normal 10 2 3 8" xfId="9765"/>
    <cellStyle name="Normal 10 2 3 8 2" xfId="9766"/>
    <cellStyle name="Normal 10 2 3 8 2 2" xfId="9767"/>
    <cellStyle name="Normal 10 2 3 8 2 2 2" xfId="9768"/>
    <cellStyle name="Normal 10 2 3 8 2 3" xfId="9769"/>
    <cellStyle name="Normal 10 2 3 8 2 4" xfId="9770"/>
    <cellStyle name="Normal 10 2 3 8 2 5" xfId="9771"/>
    <cellStyle name="Normal 10 2 3 8 3" xfId="9772"/>
    <cellStyle name="Normal 10 2 3 8 3 2" xfId="9773"/>
    <cellStyle name="Normal 10 2 3 8 3 2 2" xfId="9774"/>
    <cellStyle name="Normal 10 2 3 8 3 3" xfId="9775"/>
    <cellStyle name="Normal 10 2 3 8 3 4" xfId="9776"/>
    <cellStyle name="Normal 10 2 3 8 3 5" xfId="9777"/>
    <cellStyle name="Normal 10 2 3 8 4" xfId="9778"/>
    <cellStyle name="Normal 10 2 3 8 4 2" xfId="9779"/>
    <cellStyle name="Normal 10 2 3 8 4 3" xfId="9780"/>
    <cellStyle name="Normal 10 2 3 8 5" xfId="9781"/>
    <cellStyle name="Normal 10 2 3 8 6" xfId="9782"/>
    <cellStyle name="Normal 10 2 3 8 7" xfId="9783"/>
    <cellStyle name="Normal 10 2 3 9" xfId="9784"/>
    <cellStyle name="Normal 10 2 3 9 2" xfId="9785"/>
    <cellStyle name="Normal 10 2 3 9 2 2" xfId="9786"/>
    <cellStyle name="Normal 10 2 3 9 2 2 2" xfId="9787"/>
    <cellStyle name="Normal 10 2 3 9 2 3" xfId="9788"/>
    <cellStyle name="Normal 10 2 3 9 2 4" xfId="9789"/>
    <cellStyle name="Normal 10 2 3 9 2 5" xfId="9790"/>
    <cellStyle name="Normal 10 2 3 9 3" xfId="9791"/>
    <cellStyle name="Normal 10 2 3 9 3 2" xfId="9792"/>
    <cellStyle name="Normal 10 2 3 9 3 2 2" xfId="9793"/>
    <cellStyle name="Normal 10 2 3 9 3 3" xfId="9794"/>
    <cellStyle name="Normal 10 2 3 9 3 4" xfId="9795"/>
    <cellStyle name="Normal 10 2 3 9 3 5" xfId="9796"/>
    <cellStyle name="Normal 10 2 3 9 4" xfId="9797"/>
    <cellStyle name="Normal 10 2 3 9 4 2" xfId="9798"/>
    <cellStyle name="Normal 10 2 3 9 4 3" xfId="9799"/>
    <cellStyle name="Normal 10 2 3 9 5" xfId="9800"/>
    <cellStyle name="Normal 10 2 3 9 6" xfId="9801"/>
    <cellStyle name="Normal 10 2 3 9 7" xfId="9802"/>
    <cellStyle name="Normal 10 2 3_Culture" xfId="9803"/>
    <cellStyle name="Normal 10 2 4" xfId="9804"/>
    <cellStyle name="Normal 10 2 4 10" xfId="9805"/>
    <cellStyle name="Normal 10 2 4 2" xfId="9806"/>
    <cellStyle name="Normal 10 2 4 2 2" xfId="9807"/>
    <cellStyle name="Normal 10 2 4 2 2 2" xfId="9808"/>
    <cellStyle name="Normal 10 2 4 2 2 2 2" xfId="9809"/>
    <cellStyle name="Normal 10 2 4 2 2 2 2 2" xfId="9810"/>
    <cellStyle name="Normal 10 2 4 2 2 2 3" xfId="9811"/>
    <cellStyle name="Normal 10 2 4 2 2 2 4" xfId="9812"/>
    <cellStyle name="Normal 10 2 4 2 2 3" xfId="9813"/>
    <cellStyle name="Normal 10 2 4 2 2 3 2" xfId="9814"/>
    <cellStyle name="Normal 10 2 4 2 2 4" xfId="9815"/>
    <cellStyle name="Normal 10 2 4 2 2 5" xfId="9816"/>
    <cellStyle name="Normal 10 2 4 3" xfId="9817"/>
    <cellStyle name="Normal 10 2 4 3 2" xfId="9818"/>
    <cellStyle name="Normal 10 2 4 3 2 2" xfId="9819"/>
    <cellStyle name="Normal 10 2 4 3 2 2 2" xfId="9820"/>
    <cellStyle name="Normal 10 2 4 3 2 2 2 2" xfId="9821"/>
    <cellStyle name="Normal 10 2 4 3 2 2 3" xfId="9822"/>
    <cellStyle name="Normal 10 2 4 3 2 2 4" xfId="9823"/>
    <cellStyle name="Normal 10 2 4 3 2 3" xfId="9824"/>
    <cellStyle name="Normal 10 2 4 3 2 3 2" xfId="9825"/>
    <cellStyle name="Normal 10 2 4 3 2 4" xfId="9826"/>
    <cellStyle name="Normal 10 2 4 3 2 5" xfId="9827"/>
    <cellStyle name="Normal 10 2 4 4" xfId="9828"/>
    <cellStyle name="Normal 10 2 4 4 2" xfId="9829"/>
    <cellStyle name="Normal 10 2 4 4 2 2" xfId="9830"/>
    <cellStyle name="Normal 10 2 4 4 2 2 2" xfId="9831"/>
    <cellStyle name="Normal 10 2 4 4 2 2 2 2" xfId="9832"/>
    <cellStyle name="Normal 10 2 4 4 2 2 3" xfId="9833"/>
    <cellStyle name="Normal 10 2 4 4 2 2 4" xfId="9834"/>
    <cellStyle name="Normal 10 2 4 4 2 3" xfId="9835"/>
    <cellStyle name="Normal 10 2 4 4 2 3 2" xfId="9836"/>
    <cellStyle name="Normal 10 2 4 4 2 4" xfId="9837"/>
    <cellStyle name="Normal 10 2 4 4 2 5" xfId="9838"/>
    <cellStyle name="Normal 10 2 4 5" xfId="9839"/>
    <cellStyle name="Normal 10 2 4 5 2" xfId="9840"/>
    <cellStyle name="Normal 10 2 4 5 2 2" xfId="9841"/>
    <cellStyle name="Normal 10 2 4 5 2 2 2" xfId="9842"/>
    <cellStyle name="Normal 10 2 4 5 2 2 2 2" xfId="9843"/>
    <cellStyle name="Normal 10 2 4 5 2 2 3" xfId="9844"/>
    <cellStyle name="Normal 10 2 4 5 2 2 4" xfId="9845"/>
    <cellStyle name="Normal 10 2 4 5 2 3" xfId="9846"/>
    <cellStyle name="Normal 10 2 4 5 2 3 2" xfId="9847"/>
    <cellStyle name="Normal 10 2 4 5 2 4" xfId="9848"/>
    <cellStyle name="Normal 10 2 4 5 2 5" xfId="9849"/>
    <cellStyle name="Normal 10 2 4 6" xfId="9850"/>
    <cellStyle name="Normal 10 2 4 6 2" xfId="9851"/>
    <cellStyle name="Normal 10 2 4 6 2 2" xfId="9852"/>
    <cellStyle name="Normal 10 2 4 6 2 2 2" xfId="9853"/>
    <cellStyle name="Normal 10 2 4 6 2 2 2 2" xfId="9854"/>
    <cellStyle name="Normal 10 2 4 6 2 2 3" xfId="9855"/>
    <cellStyle name="Normal 10 2 4 6 2 2 4" xfId="9856"/>
    <cellStyle name="Normal 10 2 4 6 2 3" xfId="9857"/>
    <cellStyle name="Normal 10 2 4 6 2 3 2" xfId="9858"/>
    <cellStyle name="Normal 10 2 4 6 2 4" xfId="9859"/>
    <cellStyle name="Normal 10 2 4 6 2 5" xfId="9860"/>
    <cellStyle name="Normal 10 2 4 7" xfId="9861"/>
    <cellStyle name="Normal 10 2 4 7 2" xfId="9862"/>
    <cellStyle name="Normal 10 2 4 7 2 2" xfId="9863"/>
    <cellStyle name="Normal 10 2 4 7 2 2 2" xfId="9864"/>
    <cellStyle name="Normal 10 2 4 7 2 2 2 2" xfId="9865"/>
    <cellStyle name="Normal 10 2 4 7 2 2 3" xfId="9866"/>
    <cellStyle name="Normal 10 2 4 7 2 2 4" xfId="9867"/>
    <cellStyle name="Normal 10 2 4 7 2 3" xfId="9868"/>
    <cellStyle name="Normal 10 2 4 7 2 3 2" xfId="9869"/>
    <cellStyle name="Normal 10 2 4 7 2 4" xfId="9870"/>
    <cellStyle name="Normal 10 2 4 7 2 5" xfId="9871"/>
    <cellStyle name="Normal 10 2 4 8" xfId="9872"/>
    <cellStyle name="Normal 10 2 4 8 2" xfId="9873"/>
    <cellStyle name="Normal 10 2 4 8 2 2" xfId="9874"/>
    <cellStyle name="Normal 10 2 4 8 2 2 2" xfId="9875"/>
    <cellStyle name="Normal 10 2 4 8 2 3" xfId="9876"/>
    <cellStyle name="Normal 10 2 4 8 2 4" xfId="9877"/>
    <cellStyle name="Normal 10 2 4 8 2 5" xfId="9878"/>
    <cellStyle name="Normal 10 2 4 8 3" xfId="9879"/>
    <cellStyle name="Normal 10 2 4 8 3 2" xfId="9880"/>
    <cellStyle name="Normal 10 2 4 8 3 2 2" xfId="9881"/>
    <cellStyle name="Normal 10 2 4 8 3 3" xfId="9882"/>
    <cellStyle name="Normal 10 2 4 8 3 4" xfId="9883"/>
    <cellStyle name="Normal 10 2 4 8 3 5" xfId="9884"/>
    <cellStyle name="Normal 10 2 4 8 4" xfId="9885"/>
    <cellStyle name="Normal 10 2 4 8 4 2" xfId="9886"/>
    <cellStyle name="Normal 10 2 4 8 4 3" xfId="9887"/>
    <cellStyle name="Normal 10 2 4 8 5" xfId="9888"/>
    <cellStyle name="Normal 10 2 4 8 6" xfId="9889"/>
    <cellStyle name="Normal 10 2 4 8 7" xfId="9890"/>
    <cellStyle name="Normal 10 2 4 9" xfId="9891"/>
    <cellStyle name="Normal 10 2 4 9 2" xfId="9892"/>
    <cellStyle name="Normal 10 2 4 9 2 2" xfId="9893"/>
    <cellStyle name="Normal 10 2 4 9 2 2 2" xfId="9894"/>
    <cellStyle name="Normal 10 2 4 9 2 3" xfId="9895"/>
    <cellStyle name="Normal 10 2 4 9 2 4" xfId="9896"/>
    <cellStyle name="Normal 10 2 4 9 2 5" xfId="9897"/>
    <cellStyle name="Normal 10 2 4 9 3" xfId="9898"/>
    <cellStyle name="Normal 10 2 4 9 3 2" xfId="9899"/>
    <cellStyle name="Normal 10 2 4 9 3 2 2" xfId="9900"/>
    <cellStyle name="Normal 10 2 4 9 3 3" xfId="9901"/>
    <cellStyle name="Normal 10 2 4 9 3 4" xfId="9902"/>
    <cellStyle name="Normal 10 2 4 9 3 5" xfId="9903"/>
    <cellStyle name="Normal 10 2 4 9 4" xfId="9904"/>
    <cellStyle name="Normal 10 2 4 9 4 2" xfId="9905"/>
    <cellStyle name="Normal 10 2 4 9 4 3" xfId="9906"/>
    <cellStyle name="Normal 10 2 4 9 5" xfId="9907"/>
    <cellStyle name="Normal 10 2 4 9 6" xfId="9908"/>
    <cellStyle name="Normal 10 2 4 9 7" xfId="9909"/>
    <cellStyle name="Normal 10 2 4_Culture" xfId="9910"/>
    <cellStyle name="Normal 10 2 5" xfId="9911"/>
    <cellStyle name="Normal 10 2 5 2" xfId="9912"/>
    <cellStyle name="Normal 10 2 5 2 2" xfId="9913"/>
    <cellStyle name="Normal 10 2 5 2 2 2" xfId="9914"/>
    <cellStyle name="Normal 10 2 5 2 2 2 2" xfId="9915"/>
    <cellStyle name="Normal 10 2 5 2 2 3" xfId="9916"/>
    <cellStyle name="Normal 10 2 5 2 2 4" xfId="9917"/>
    <cellStyle name="Normal 10 2 5 2 3" xfId="9918"/>
    <cellStyle name="Normal 10 2 5 2 3 2" xfId="9919"/>
    <cellStyle name="Normal 10 2 5 2 4" xfId="9920"/>
    <cellStyle name="Normal 10 2 5 2 5" xfId="9921"/>
    <cellStyle name="Normal 10 2 6" xfId="9922"/>
    <cellStyle name="Normal 10 2 6 2" xfId="9923"/>
    <cellStyle name="Normal 10 2 6 2 2" xfId="9924"/>
    <cellStyle name="Normal 10 2 6 2 2 2" xfId="9925"/>
    <cellStyle name="Normal 10 2 6 2 2 2 2" xfId="9926"/>
    <cellStyle name="Normal 10 2 6 2 2 3" xfId="9927"/>
    <cellStyle name="Normal 10 2 6 2 2 4" xfId="9928"/>
    <cellStyle name="Normal 10 2 6 2 3" xfId="9929"/>
    <cellStyle name="Normal 10 2 6 2 3 2" xfId="9930"/>
    <cellStyle name="Normal 10 2 6 2 4" xfId="9931"/>
    <cellStyle name="Normal 10 2 6 2 5" xfId="9932"/>
    <cellStyle name="Normal 10 2 7" xfId="9933"/>
    <cellStyle name="Normal 10 2 7 2" xfId="9934"/>
    <cellStyle name="Normal 10 2 7 2 2" xfId="9935"/>
    <cellStyle name="Normal 10 2 7 2 2 2" xfId="9936"/>
    <cellStyle name="Normal 10 2 7 2 2 2 2" xfId="9937"/>
    <cellStyle name="Normal 10 2 7 2 2 3" xfId="9938"/>
    <cellStyle name="Normal 10 2 7 2 2 4" xfId="9939"/>
    <cellStyle name="Normal 10 2 7 2 3" xfId="9940"/>
    <cellStyle name="Normal 10 2 7 2 3 2" xfId="9941"/>
    <cellStyle name="Normal 10 2 7 2 4" xfId="9942"/>
    <cellStyle name="Normal 10 2 7 2 5" xfId="9943"/>
    <cellStyle name="Normal 10 2 8" xfId="9944"/>
    <cellStyle name="Normal 10 2 8 2" xfId="9945"/>
    <cellStyle name="Normal 10 2 8 2 2" xfId="9946"/>
    <cellStyle name="Normal 10 2 8 2 2 2" xfId="9947"/>
    <cellStyle name="Normal 10 2 8 2 2 2 2" xfId="9948"/>
    <cellStyle name="Normal 10 2 8 2 2 3" xfId="9949"/>
    <cellStyle name="Normal 10 2 8 2 2 4" xfId="9950"/>
    <cellStyle name="Normal 10 2 8 2 3" xfId="9951"/>
    <cellStyle name="Normal 10 2 8 2 3 2" xfId="9952"/>
    <cellStyle name="Normal 10 2 8 2 4" xfId="9953"/>
    <cellStyle name="Normal 10 2 8 2 5" xfId="9954"/>
    <cellStyle name="Normal 10 2 9" xfId="9955"/>
    <cellStyle name="Normal 10 2 9 2" xfId="9956"/>
    <cellStyle name="Normal 10 2 9 2 2" xfId="9957"/>
    <cellStyle name="Normal 10 2 9 2 2 2" xfId="9958"/>
    <cellStyle name="Normal 10 2 9 2 2 2 2" xfId="9959"/>
    <cellStyle name="Normal 10 2 9 2 2 3" xfId="9960"/>
    <cellStyle name="Normal 10 2 9 2 2 4" xfId="9961"/>
    <cellStyle name="Normal 10 2 9 2 3" xfId="9962"/>
    <cellStyle name="Normal 10 2 9 2 3 2" xfId="9963"/>
    <cellStyle name="Normal 10 2 9 2 4" xfId="9964"/>
    <cellStyle name="Normal 10 2 9 2 5" xfId="9965"/>
    <cellStyle name="Normal 10 2_inv-en-1.5.0-02 trame_fiche-emissions" xfId="9966"/>
    <cellStyle name="Normal 10 20" xfId="9967"/>
    <cellStyle name="Normal 10 3" xfId="9968"/>
    <cellStyle name="Normal 10 3 10" xfId="9969"/>
    <cellStyle name="Normal 10 3 10 2" xfId="9970"/>
    <cellStyle name="Normal 10 3 10 2 2" xfId="9971"/>
    <cellStyle name="Normal 10 3 10 2 2 2" xfId="9972"/>
    <cellStyle name="Normal 10 3 10 2 3" xfId="9973"/>
    <cellStyle name="Normal 10 3 10 2 4" xfId="9974"/>
    <cellStyle name="Normal 10 3 10 2 5" xfId="9975"/>
    <cellStyle name="Normal 10 3 10 3" xfId="9976"/>
    <cellStyle name="Normal 10 3 10 3 2" xfId="9977"/>
    <cellStyle name="Normal 10 3 10 3 2 2" xfId="9978"/>
    <cellStyle name="Normal 10 3 10 3 3" xfId="9979"/>
    <cellStyle name="Normal 10 3 10 3 4" xfId="9980"/>
    <cellStyle name="Normal 10 3 10 3 5" xfId="9981"/>
    <cellStyle name="Normal 10 3 10 4" xfId="9982"/>
    <cellStyle name="Normal 10 3 10 4 2" xfId="9983"/>
    <cellStyle name="Normal 10 3 10 4 3" xfId="9984"/>
    <cellStyle name="Normal 10 3 10 5" xfId="9985"/>
    <cellStyle name="Normal 10 3 10 6" xfId="9986"/>
    <cellStyle name="Normal 10 3 10 7" xfId="9987"/>
    <cellStyle name="Normal 10 3 11" xfId="9988"/>
    <cellStyle name="Normal 10 3 11 2" xfId="9989"/>
    <cellStyle name="Normal 10 3 11 2 2" xfId="9990"/>
    <cellStyle name="Normal 10 3 11 2 2 2" xfId="9991"/>
    <cellStyle name="Normal 10 3 11 2 3" xfId="9992"/>
    <cellStyle name="Normal 10 3 11 2 4" xfId="9993"/>
    <cellStyle name="Normal 10 3 11 2 5" xfId="9994"/>
    <cellStyle name="Normal 10 3 11 3" xfId="9995"/>
    <cellStyle name="Normal 10 3 11 3 2" xfId="9996"/>
    <cellStyle name="Normal 10 3 11 3 2 2" xfId="9997"/>
    <cellStyle name="Normal 10 3 11 3 3" xfId="9998"/>
    <cellStyle name="Normal 10 3 11 3 4" xfId="9999"/>
    <cellStyle name="Normal 10 3 11 3 5" xfId="10000"/>
    <cellStyle name="Normal 10 3 11 4" xfId="10001"/>
    <cellStyle name="Normal 10 3 11 4 2" xfId="10002"/>
    <cellStyle name="Normal 10 3 11 4 3" xfId="10003"/>
    <cellStyle name="Normal 10 3 11 5" xfId="10004"/>
    <cellStyle name="Normal 10 3 11 6" xfId="10005"/>
    <cellStyle name="Normal 10 3 11 7" xfId="10006"/>
    <cellStyle name="Normal 10 3 12" xfId="10007"/>
    <cellStyle name="Normal 10 3 12 2" xfId="10008"/>
    <cellStyle name="Normal 10 3 13" xfId="10009"/>
    <cellStyle name="Normal 10 3 2" xfId="10010"/>
    <cellStyle name="Normal 10 3 2 2" xfId="10011"/>
    <cellStyle name="Normal 10 3 2 2 10" xfId="10012"/>
    <cellStyle name="Normal 10 3 2 2 10 2" xfId="10013"/>
    <cellStyle name="Normal 10 3 2 2 10 2 2" xfId="10014"/>
    <cellStyle name="Normal 10 3 2 2 10 3" xfId="10015"/>
    <cellStyle name="Normal 10 3 2 2 10 4" xfId="10016"/>
    <cellStyle name="Normal 10 3 2 2 10 5" xfId="10017"/>
    <cellStyle name="Normal 10 3 2 2 11" xfId="10018"/>
    <cellStyle name="Normal 10 3 2 2 11 2" xfId="10019"/>
    <cellStyle name="Normal 10 3 2 2 11 3" xfId="10020"/>
    <cellStyle name="Normal 10 3 2 2 12" xfId="10021"/>
    <cellStyle name="Normal 10 3 2 2 13" xfId="10022"/>
    <cellStyle name="Normal 10 3 2 2 14" xfId="10023"/>
    <cellStyle name="Normal 10 3 2 2 2" xfId="10024"/>
    <cellStyle name="Normal 10 3 2 2 2 2" xfId="10025"/>
    <cellStyle name="Normal 10 3 2 2 2 2 2" xfId="10026"/>
    <cellStyle name="Normal 10 3 2 2 2 2 2 2" xfId="10027"/>
    <cellStyle name="Normal 10 3 2 2 2 2 2 2 2" xfId="10028"/>
    <cellStyle name="Normal 10 3 2 2 2 2 2 3" xfId="10029"/>
    <cellStyle name="Normal 10 3 2 2 2 2 2 4" xfId="10030"/>
    <cellStyle name="Normal 10 3 2 2 2 2 3" xfId="10031"/>
    <cellStyle name="Normal 10 3 2 2 2 2 3 2" xfId="10032"/>
    <cellStyle name="Normal 10 3 2 2 2 2 4" xfId="10033"/>
    <cellStyle name="Normal 10 3 2 2 2 2 5" xfId="10034"/>
    <cellStyle name="Normal 10 3 2 2 3" xfId="10035"/>
    <cellStyle name="Normal 10 3 2 2 3 2" xfId="10036"/>
    <cellStyle name="Normal 10 3 2 2 3 2 2" xfId="10037"/>
    <cellStyle name="Normal 10 3 2 2 3 2 2 2" xfId="10038"/>
    <cellStyle name="Normal 10 3 2 2 3 2 2 2 2" xfId="10039"/>
    <cellStyle name="Normal 10 3 2 2 3 2 2 3" xfId="10040"/>
    <cellStyle name="Normal 10 3 2 2 3 2 2 4" xfId="10041"/>
    <cellStyle name="Normal 10 3 2 2 3 2 3" xfId="10042"/>
    <cellStyle name="Normal 10 3 2 2 3 2 3 2" xfId="10043"/>
    <cellStyle name="Normal 10 3 2 2 3 2 4" xfId="10044"/>
    <cellStyle name="Normal 10 3 2 2 3 2 5" xfId="10045"/>
    <cellStyle name="Normal 10 3 2 2 4" xfId="10046"/>
    <cellStyle name="Normal 10 3 2 2 4 2" xfId="10047"/>
    <cellStyle name="Normal 10 3 2 2 4 2 2" xfId="10048"/>
    <cellStyle name="Normal 10 3 2 2 4 2 2 2" xfId="10049"/>
    <cellStyle name="Normal 10 3 2 2 4 2 2 2 2" xfId="10050"/>
    <cellStyle name="Normal 10 3 2 2 4 2 2 3" xfId="10051"/>
    <cellStyle name="Normal 10 3 2 2 4 2 2 4" xfId="10052"/>
    <cellStyle name="Normal 10 3 2 2 4 2 3" xfId="10053"/>
    <cellStyle name="Normal 10 3 2 2 4 2 3 2" xfId="10054"/>
    <cellStyle name="Normal 10 3 2 2 4 2 4" xfId="10055"/>
    <cellStyle name="Normal 10 3 2 2 4 2 5" xfId="10056"/>
    <cellStyle name="Normal 10 3 2 2 5" xfId="10057"/>
    <cellStyle name="Normal 10 3 2 2 5 2" xfId="10058"/>
    <cellStyle name="Normal 10 3 2 2 5 2 2" xfId="10059"/>
    <cellStyle name="Normal 10 3 2 2 5 2 2 2" xfId="10060"/>
    <cellStyle name="Normal 10 3 2 2 5 2 2 2 2" xfId="10061"/>
    <cellStyle name="Normal 10 3 2 2 5 2 2 3" xfId="10062"/>
    <cellStyle name="Normal 10 3 2 2 5 2 2 4" xfId="10063"/>
    <cellStyle name="Normal 10 3 2 2 5 2 3" xfId="10064"/>
    <cellStyle name="Normal 10 3 2 2 5 2 3 2" xfId="10065"/>
    <cellStyle name="Normal 10 3 2 2 5 2 4" xfId="10066"/>
    <cellStyle name="Normal 10 3 2 2 5 2 5" xfId="10067"/>
    <cellStyle name="Normal 10 3 2 2 6" xfId="10068"/>
    <cellStyle name="Normal 10 3 2 2 6 2" xfId="10069"/>
    <cellStyle name="Normal 10 3 2 2 6 2 2" xfId="10070"/>
    <cellStyle name="Normal 10 3 2 2 6 2 2 2" xfId="10071"/>
    <cellStyle name="Normal 10 3 2 2 6 2 2 2 2" xfId="10072"/>
    <cellStyle name="Normal 10 3 2 2 6 2 2 3" xfId="10073"/>
    <cellStyle name="Normal 10 3 2 2 6 2 2 4" xfId="10074"/>
    <cellStyle name="Normal 10 3 2 2 6 2 3" xfId="10075"/>
    <cellStyle name="Normal 10 3 2 2 6 2 3 2" xfId="10076"/>
    <cellStyle name="Normal 10 3 2 2 6 2 4" xfId="10077"/>
    <cellStyle name="Normal 10 3 2 2 6 2 5" xfId="10078"/>
    <cellStyle name="Normal 10 3 2 2 7" xfId="10079"/>
    <cellStyle name="Normal 10 3 2 2 7 2" xfId="10080"/>
    <cellStyle name="Normal 10 3 2 2 7 2 2" xfId="10081"/>
    <cellStyle name="Normal 10 3 2 2 7 2 2 2" xfId="10082"/>
    <cellStyle name="Normal 10 3 2 2 7 2 2 2 2" xfId="10083"/>
    <cellStyle name="Normal 10 3 2 2 7 2 2 3" xfId="10084"/>
    <cellStyle name="Normal 10 3 2 2 7 2 2 4" xfId="10085"/>
    <cellStyle name="Normal 10 3 2 2 7 2 3" xfId="10086"/>
    <cellStyle name="Normal 10 3 2 2 7 2 3 2" xfId="10087"/>
    <cellStyle name="Normal 10 3 2 2 7 2 4" xfId="10088"/>
    <cellStyle name="Normal 10 3 2 2 7 2 5" xfId="10089"/>
    <cellStyle name="Normal 10 3 2 2 8" xfId="10090"/>
    <cellStyle name="Normal 10 3 2 2 8 2" xfId="10091"/>
    <cellStyle name="Normal 10 3 2 2 8 2 2" xfId="10092"/>
    <cellStyle name="Normal 10 3 2 2 8 2 2 2" xfId="10093"/>
    <cellStyle name="Normal 10 3 2 2 8 2 3" xfId="10094"/>
    <cellStyle name="Normal 10 3 2 2 8 2 4" xfId="10095"/>
    <cellStyle name="Normal 10 3 2 2 8 2 5" xfId="10096"/>
    <cellStyle name="Normal 10 3 2 2 8 3" xfId="10097"/>
    <cellStyle name="Normal 10 3 2 2 8 3 2" xfId="10098"/>
    <cellStyle name="Normal 10 3 2 2 8 3 2 2" xfId="10099"/>
    <cellStyle name="Normal 10 3 2 2 8 3 3" xfId="10100"/>
    <cellStyle name="Normal 10 3 2 2 8 3 4" xfId="10101"/>
    <cellStyle name="Normal 10 3 2 2 8 3 5" xfId="10102"/>
    <cellStyle name="Normal 10 3 2 2 8 4" xfId="10103"/>
    <cellStyle name="Normal 10 3 2 2 8 4 2" xfId="10104"/>
    <cellStyle name="Normal 10 3 2 2 8 4 3" xfId="10105"/>
    <cellStyle name="Normal 10 3 2 2 8 5" xfId="10106"/>
    <cellStyle name="Normal 10 3 2 2 8 6" xfId="10107"/>
    <cellStyle name="Normal 10 3 2 2 8 7" xfId="10108"/>
    <cellStyle name="Normal 10 3 2 2 9" xfId="10109"/>
    <cellStyle name="Normal 10 3 2 2 9 2" xfId="10110"/>
    <cellStyle name="Normal 10 3 2 2 9 2 2" xfId="10111"/>
    <cellStyle name="Normal 10 3 2 2 9 3" xfId="10112"/>
    <cellStyle name="Normal 10 3 2 2 9 4" xfId="10113"/>
    <cellStyle name="Normal 10 3 2 2 9 5" xfId="10114"/>
    <cellStyle name="Normal 10 3 2 2_Culture" xfId="10115"/>
    <cellStyle name="Normal 10 3 2 3" xfId="10116"/>
    <cellStyle name="Normal 10 3 2 3 2" xfId="10117"/>
    <cellStyle name="Normal 10 3 2 3 2 2" xfId="10118"/>
    <cellStyle name="Normal 10 3 2 3 2 2 2" xfId="10119"/>
    <cellStyle name="Normal 10 3 2 3 2 3" xfId="10120"/>
    <cellStyle name="Normal 10 3 2 3 2 4" xfId="10121"/>
    <cellStyle name="Normal 10 3 2 3 2 5" xfId="10122"/>
    <cellStyle name="Normal 10 3 2 3 3" xfId="10123"/>
    <cellStyle name="Normal 10 3 2 3 3 2" xfId="10124"/>
    <cellStyle name="Normal 10 3 2 3 3 2 2" xfId="10125"/>
    <cellStyle name="Normal 10 3 2 3 3 3" xfId="10126"/>
    <cellStyle name="Normal 10 3 2 3 3 4" xfId="10127"/>
    <cellStyle name="Normal 10 3 2 3 3 5" xfId="10128"/>
    <cellStyle name="Normal 10 3 2 3 4" xfId="10129"/>
    <cellStyle name="Normal 10 3 2 3 4 2" xfId="10130"/>
    <cellStyle name="Normal 10 3 2 3 4 3" xfId="10131"/>
    <cellStyle name="Normal 10 3 2 3 5" xfId="10132"/>
    <cellStyle name="Normal 10 3 2 3 6" xfId="10133"/>
    <cellStyle name="Normal 10 3 2 3 7" xfId="10134"/>
    <cellStyle name="Normal 10 3 2 4" xfId="10135"/>
    <cellStyle name="Normal 10 3 2 4 2" xfId="10136"/>
    <cellStyle name="Normal 10 3 2 4 2 2" xfId="10137"/>
    <cellStyle name="Normal 10 3 2 4 2 2 2" xfId="10138"/>
    <cellStyle name="Normal 10 3 2 4 2 3" xfId="10139"/>
    <cellStyle name="Normal 10 3 2 4 2 4" xfId="10140"/>
    <cellStyle name="Normal 10 3 2 4 2 5" xfId="10141"/>
    <cellStyle name="Normal 10 3 2 4 3" xfId="10142"/>
    <cellStyle name="Normal 10 3 2 4 3 2" xfId="10143"/>
    <cellStyle name="Normal 10 3 2 4 3 2 2" xfId="10144"/>
    <cellStyle name="Normal 10 3 2 4 3 3" xfId="10145"/>
    <cellStyle name="Normal 10 3 2 4 3 4" xfId="10146"/>
    <cellStyle name="Normal 10 3 2 4 3 5" xfId="10147"/>
    <cellStyle name="Normal 10 3 2 4 4" xfId="10148"/>
    <cellStyle name="Normal 10 3 2 4 4 2" xfId="10149"/>
    <cellStyle name="Normal 10 3 2 4 4 3" xfId="10150"/>
    <cellStyle name="Normal 10 3 2 4 5" xfId="10151"/>
    <cellStyle name="Normal 10 3 2 4 6" xfId="10152"/>
    <cellStyle name="Normal 10 3 2 4 7" xfId="10153"/>
    <cellStyle name="Normal 10 3 2 5" xfId="10154"/>
    <cellStyle name="Normal 10 3 2 5 2" xfId="10155"/>
    <cellStyle name="Normal 10 3 2 5 2 2" xfId="10156"/>
    <cellStyle name="Normal 10 3 2 5 2 2 2" xfId="10157"/>
    <cellStyle name="Normal 10 3 2 5 2 3" xfId="10158"/>
    <cellStyle name="Normal 10 3 2 5 2 4" xfId="10159"/>
    <cellStyle name="Normal 10 3 2 5 2 5" xfId="10160"/>
    <cellStyle name="Normal 10 3 2 5 3" xfId="10161"/>
    <cellStyle name="Normal 10 3 2 5 3 2" xfId="10162"/>
    <cellStyle name="Normal 10 3 2 5 3 2 2" xfId="10163"/>
    <cellStyle name="Normal 10 3 2 5 3 3" xfId="10164"/>
    <cellStyle name="Normal 10 3 2 5 3 4" xfId="10165"/>
    <cellStyle name="Normal 10 3 2 5 3 5" xfId="10166"/>
    <cellStyle name="Normal 10 3 2 5 4" xfId="10167"/>
    <cellStyle name="Normal 10 3 2 5 4 2" xfId="10168"/>
    <cellStyle name="Normal 10 3 2 5 4 3" xfId="10169"/>
    <cellStyle name="Normal 10 3 2 5 5" xfId="10170"/>
    <cellStyle name="Normal 10 3 2 5 6" xfId="10171"/>
    <cellStyle name="Normal 10 3 2 5 7" xfId="10172"/>
    <cellStyle name="Normal 10 3 2 6" xfId="10173"/>
    <cellStyle name="Normal 10 3 2 6 2" xfId="10174"/>
    <cellStyle name="Normal 10 3 2 6 2 2" xfId="10175"/>
    <cellStyle name="Normal 10 3 2 6 2 2 2" xfId="10176"/>
    <cellStyle name="Normal 10 3 2 6 2 3" xfId="10177"/>
    <cellStyle name="Normal 10 3 2 6 2 4" xfId="10178"/>
    <cellStyle name="Normal 10 3 2 6 2 5" xfId="10179"/>
    <cellStyle name="Normal 10 3 2 6 3" xfId="10180"/>
    <cellStyle name="Normal 10 3 2 6 3 2" xfId="10181"/>
    <cellStyle name="Normal 10 3 2 6 3 2 2" xfId="10182"/>
    <cellStyle name="Normal 10 3 2 6 3 3" xfId="10183"/>
    <cellStyle name="Normal 10 3 2 6 3 4" xfId="10184"/>
    <cellStyle name="Normal 10 3 2 6 3 5" xfId="10185"/>
    <cellStyle name="Normal 10 3 2 6 4" xfId="10186"/>
    <cellStyle name="Normal 10 3 2 6 4 2" xfId="10187"/>
    <cellStyle name="Normal 10 3 2 6 4 3" xfId="10188"/>
    <cellStyle name="Normal 10 3 2 6 5" xfId="10189"/>
    <cellStyle name="Normal 10 3 2 6 6" xfId="10190"/>
    <cellStyle name="Normal 10 3 2 6 7" xfId="10191"/>
    <cellStyle name="Normal 10 3 2 7" xfId="10192"/>
    <cellStyle name="Normal 10 3 2 7 2" xfId="10193"/>
    <cellStyle name="Normal 10 3 2 7 2 2" xfId="10194"/>
    <cellStyle name="Normal 10 3 2 7 2 2 2" xfId="10195"/>
    <cellStyle name="Normal 10 3 2 7 2 3" xfId="10196"/>
    <cellStyle name="Normal 10 3 2 7 2 4" xfId="10197"/>
    <cellStyle name="Normal 10 3 2 7 2 5" xfId="10198"/>
    <cellStyle name="Normal 10 3 2 7 3" xfId="10199"/>
    <cellStyle name="Normal 10 3 2 7 3 2" xfId="10200"/>
    <cellStyle name="Normal 10 3 2 7 3 2 2" xfId="10201"/>
    <cellStyle name="Normal 10 3 2 7 3 3" xfId="10202"/>
    <cellStyle name="Normal 10 3 2 7 3 4" xfId="10203"/>
    <cellStyle name="Normal 10 3 2 7 3 5" xfId="10204"/>
    <cellStyle name="Normal 10 3 2 7 4" xfId="10205"/>
    <cellStyle name="Normal 10 3 2 7 4 2" xfId="10206"/>
    <cellStyle name="Normal 10 3 2 7 4 3" xfId="10207"/>
    <cellStyle name="Normal 10 3 2 7 5" xfId="10208"/>
    <cellStyle name="Normal 10 3 2 7 6" xfId="10209"/>
    <cellStyle name="Normal 10 3 2 7 7" xfId="10210"/>
    <cellStyle name="Normal 10 3 3" xfId="10211"/>
    <cellStyle name="Normal 10 3 3 2" xfId="10212"/>
    <cellStyle name="Normal 10 3 3 2 2" xfId="10213"/>
    <cellStyle name="Normal 10 3 3 2 2 2" xfId="10214"/>
    <cellStyle name="Normal 10 3 3 2 2 2 2" xfId="10215"/>
    <cellStyle name="Normal 10 3 3 2 2 3" xfId="10216"/>
    <cellStyle name="Normal 10 3 3 2 2 4" xfId="10217"/>
    <cellStyle name="Normal 10 3 3 2 3" xfId="10218"/>
    <cellStyle name="Normal 10 3 3 2 3 2" xfId="10219"/>
    <cellStyle name="Normal 10 3 3 2 4" xfId="10220"/>
    <cellStyle name="Normal 10 3 3 2 5" xfId="10221"/>
    <cellStyle name="Normal 10 3 4" xfId="10222"/>
    <cellStyle name="Normal 10 3 4 2" xfId="10223"/>
    <cellStyle name="Normal 10 3 4 2 2" xfId="10224"/>
    <cellStyle name="Normal 10 3 4 2 2 2" xfId="10225"/>
    <cellStyle name="Normal 10 3 4 2 2 2 2" xfId="10226"/>
    <cellStyle name="Normal 10 3 4 2 2 3" xfId="10227"/>
    <cellStyle name="Normal 10 3 4 2 2 4" xfId="10228"/>
    <cellStyle name="Normal 10 3 4 2 3" xfId="10229"/>
    <cellStyle name="Normal 10 3 4 2 3 2" xfId="10230"/>
    <cellStyle name="Normal 10 3 4 2 4" xfId="10231"/>
    <cellStyle name="Normal 10 3 4 2 5" xfId="10232"/>
    <cellStyle name="Normal 10 3 5" xfId="10233"/>
    <cellStyle name="Normal 10 3 5 2" xfId="10234"/>
    <cellStyle name="Normal 10 3 5 2 2" xfId="10235"/>
    <cellStyle name="Normal 10 3 5 2 2 2" xfId="10236"/>
    <cellStyle name="Normal 10 3 5 2 2 2 2" xfId="10237"/>
    <cellStyle name="Normal 10 3 5 2 2 3" xfId="10238"/>
    <cellStyle name="Normal 10 3 5 2 2 4" xfId="10239"/>
    <cellStyle name="Normal 10 3 5 2 3" xfId="10240"/>
    <cellStyle name="Normal 10 3 5 2 3 2" xfId="10241"/>
    <cellStyle name="Normal 10 3 5 2 4" xfId="10242"/>
    <cellStyle name="Normal 10 3 5 2 5" xfId="10243"/>
    <cellStyle name="Normal 10 3 6" xfId="10244"/>
    <cellStyle name="Normal 10 3 6 2" xfId="10245"/>
    <cellStyle name="Normal 10 3 6 2 2" xfId="10246"/>
    <cellStyle name="Normal 10 3 6 2 2 2" xfId="10247"/>
    <cellStyle name="Normal 10 3 6 2 2 2 2" xfId="10248"/>
    <cellStyle name="Normal 10 3 6 2 2 3" xfId="10249"/>
    <cellStyle name="Normal 10 3 6 2 2 4" xfId="10250"/>
    <cellStyle name="Normal 10 3 6 2 3" xfId="10251"/>
    <cellStyle name="Normal 10 3 6 2 3 2" xfId="10252"/>
    <cellStyle name="Normal 10 3 6 2 4" xfId="10253"/>
    <cellStyle name="Normal 10 3 6 2 5" xfId="10254"/>
    <cellStyle name="Normal 10 3 7" xfId="10255"/>
    <cellStyle name="Normal 10 3 7 2" xfId="10256"/>
    <cellStyle name="Normal 10 3 7 2 2" xfId="10257"/>
    <cellStyle name="Normal 10 3 7 2 2 2" xfId="10258"/>
    <cellStyle name="Normal 10 3 7 2 2 2 2" xfId="10259"/>
    <cellStyle name="Normal 10 3 7 2 2 3" xfId="10260"/>
    <cellStyle name="Normal 10 3 7 2 2 4" xfId="10261"/>
    <cellStyle name="Normal 10 3 7 2 3" xfId="10262"/>
    <cellStyle name="Normal 10 3 7 2 3 2" xfId="10263"/>
    <cellStyle name="Normal 10 3 7 2 4" xfId="10264"/>
    <cellStyle name="Normal 10 3 7 2 5" xfId="10265"/>
    <cellStyle name="Normal 10 3 8" xfId="10266"/>
    <cellStyle name="Normal 10 3 8 2" xfId="10267"/>
    <cellStyle name="Normal 10 3 8 2 2" xfId="10268"/>
    <cellStyle name="Normal 10 3 8 2 2 2" xfId="10269"/>
    <cellStyle name="Normal 10 3 8 2 2 2 2" xfId="10270"/>
    <cellStyle name="Normal 10 3 8 2 2 3" xfId="10271"/>
    <cellStyle name="Normal 10 3 8 2 2 4" xfId="10272"/>
    <cellStyle name="Normal 10 3 8 2 3" xfId="10273"/>
    <cellStyle name="Normal 10 3 8 2 3 2" xfId="10274"/>
    <cellStyle name="Normal 10 3 8 2 4" xfId="10275"/>
    <cellStyle name="Normal 10 3 8 2 5" xfId="10276"/>
    <cellStyle name="Normal 10 3 9" xfId="10277"/>
    <cellStyle name="Normal 10 3 9 2" xfId="10278"/>
    <cellStyle name="Normal 10 3 9 2 2" xfId="10279"/>
    <cellStyle name="Normal 10 3 9 2 2 2" xfId="10280"/>
    <cellStyle name="Normal 10 3 9 2 2 2 2" xfId="10281"/>
    <cellStyle name="Normal 10 3 9 2 2 3" xfId="10282"/>
    <cellStyle name="Normal 10 3 9 2 2 4" xfId="10283"/>
    <cellStyle name="Normal 10 3 9 2 3" xfId="10284"/>
    <cellStyle name="Normal 10 3 9 2 3 2" xfId="10285"/>
    <cellStyle name="Normal 10 3 9 2 4" xfId="10286"/>
    <cellStyle name="Normal 10 3 9 2 5" xfId="10287"/>
    <cellStyle name="Normal 10 3_Culture" xfId="10288"/>
    <cellStyle name="Normal 10 4" xfId="10289"/>
    <cellStyle name="Normal 10 4 2" xfId="10290"/>
    <cellStyle name="Normal 10 4 2 2" xfId="10291"/>
    <cellStyle name="Normal 10 4 2 2 2" xfId="10292"/>
    <cellStyle name="Normal 10 4 2 2 2 2" xfId="10293"/>
    <cellStyle name="Normal 10 4 2 2 2 2 2" xfId="10294"/>
    <cellStyle name="Normal 10 4 2 2 2 3" xfId="10295"/>
    <cellStyle name="Normal 10 4 2 2 2 4" xfId="10296"/>
    <cellStyle name="Normal 10 4 2 2 2 5" xfId="10297"/>
    <cellStyle name="Normal 10 4 2 2 3" xfId="10298"/>
    <cellStyle name="Normal 10 4 2 2 3 2" xfId="10299"/>
    <cellStyle name="Normal 10 4 2 2 3 2 2" xfId="10300"/>
    <cellStyle name="Normal 10 4 2 2 3 3" xfId="10301"/>
    <cellStyle name="Normal 10 4 2 2 3 4" xfId="10302"/>
    <cellStyle name="Normal 10 4 2 2 3 5" xfId="10303"/>
    <cellStyle name="Normal 10 4 2 2 4" xfId="10304"/>
    <cellStyle name="Normal 10 4 2 2 4 2" xfId="10305"/>
    <cellStyle name="Normal 10 4 2 2 4 3" xfId="10306"/>
    <cellStyle name="Normal 10 4 2 2 5" xfId="10307"/>
    <cellStyle name="Normal 10 4 2 2 6" xfId="10308"/>
    <cellStyle name="Normal 10 4 2 2 7" xfId="10309"/>
    <cellStyle name="Normal 10 4 2 3" xfId="10310"/>
    <cellStyle name="Normal 10 4 2 3 2" xfId="10311"/>
    <cellStyle name="Normal 10 4 2 3 2 2" xfId="10312"/>
    <cellStyle name="Normal 10 4 2 3 2 2 2" xfId="10313"/>
    <cellStyle name="Normal 10 4 2 3 2 3" xfId="10314"/>
    <cellStyle name="Normal 10 4 2 3 2 4" xfId="10315"/>
    <cellStyle name="Normal 10 4 2 3 2 5" xfId="10316"/>
    <cellStyle name="Normal 10 4 2 3 3" xfId="10317"/>
    <cellStyle name="Normal 10 4 2 3 3 2" xfId="10318"/>
    <cellStyle name="Normal 10 4 2 3 3 2 2" xfId="10319"/>
    <cellStyle name="Normal 10 4 2 3 3 3" xfId="10320"/>
    <cellStyle name="Normal 10 4 2 3 3 4" xfId="10321"/>
    <cellStyle name="Normal 10 4 2 3 3 5" xfId="10322"/>
    <cellStyle name="Normal 10 4 2 3 4" xfId="10323"/>
    <cellStyle name="Normal 10 4 2 3 4 2" xfId="10324"/>
    <cellStyle name="Normal 10 4 2 3 4 3" xfId="10325"/>
    <cellStyle name="Normal 10 4 2 3 5" xfId="10326"/>
    <cellStyle name="Normal 10 4 2 3 6" xfId="10327"/>
    <cellStyle name="Normal 10 4 2 3 7" xfId="10328"/>
    <cellStyle name="Normal 10 4 2 4" xfId="10329"/>
    <cellStyle name="Normal 10 4 2 4 2" xfId="10330"/>
    <cellStyle name="Normal 10 4 2 4 2 2" xfId="10331"/>
    <cellStyle name="Normal 10 4 2 4 2 2 2" xfId="10332"/>
    <cellStyle name="Normal 10 4 2 4 2 3" xfId="10333"/>
    <cellStyle name="Normal 10 4 2 4 2 4" xfId="10334"/>
    <cellStyle name="Normal 10 4 2 4 2 5" xfId="10335"/>
    <cellStyle name="Normal 10 4 2 4 3" xfId="10336"/>
    <cellStyle name="Normal 10 4 2 4 3 2" xfId="10337"/>
    <cellStyle name="Normal 10 4 2 4 3 2 2" xfId="10338"/>
    <cellStyle name="Normal 10 4 2 4 3 3" xfId="10339"/>
    <cellStyle name="Normal 10 4 2 4 3 4" xfId="10340"/>
    <cellStyle name="Normal 10 4 2 4 3 5" xfId="10341"/>
    <cellStyle name="Normal 10 4 2 4 4" xfId="10342"/>
    <cellStyle name="Normal 10 4 2 4 4 2" xfId="10343"/>
    <cellStyle name="Normal 10 4 2 4 4 3" xfId="10344"/>
    <cellStyle name="Normal 10 4 2 4 5" xfId="10345"/>
    <cellStyle name="Normal 10 4 2 4 6" xfId="10346"/>
    <cellStyle name="Normal 10 4 2 4 7" xfId="10347"/>
    <cellStyle name="Normal 10 4 2 5" xfId="10348"/>
    <cellStyle name="Normal 10 4 2 5 2" xfId="10349"/>
    <cellStyle name="Normal 10 4 2 5 2 2" xfId="10350"/>
    <cellStyle name="Normal 10 4 2 5 2 2 2" xfId="10351"/>
    <cellStyle name="Normal 10 4 2 5 2 3" xfId="10352"/>
    <cellStyle name="Normal 10 4 2 5 2 4" xfId="10353"/>
    <cellStyle name="Normal 10 4 2 5 2 5" xfId="10354"/>
    <cellStyle name="Normal 10 4 2 5 3" xfId="10355"/>
    <cellStyle name="Normal 10 4 2 5 3 2" xfId="10356"/>
    <cellStyle name="Normal 10 4 2 5 3 2 2" xfId="10357"/>
    <cellStyle name="Normal 10 4 2 5 3 3" xfId="10358"/>
    <cellStyle name="Normal 10 4 2 5 3 4" xfId="10359"/>
    <cellStyle name="Normal 10 4 2 5 3 5" xfId="10360"/>
    <cellStyle name="Normal 10 4 2 5 4" xfId="10361"/>
    <cellStyle name="Normal 10 4 2 5 4 2" xfId="10362"/>
    <cellStyle name="Normal 10 4 2 5 4 3" xfId="10363"/>
    <cellStyle name="Normal 10 4 2 5 5" xfId="10364"/>
    <cellStyle name="Normal 10 4 2 5 6" xfId="10365"/>
    <cellStyle name="Normal 10 4 2 5 7" xfId="10366"/>
    <cellStyle name="Normal 10 4 2 6" xfId="10367"/>
    <cellStyle name="Normal 10 4 2 6 2" xfId="10368"/>
    <cellStyle name="Normal 10 4 2 6 2 2" xfId="10369"/>
    <cellStyle name="Normal 10 4 2 6 2 2 2" xfId="10370"/>
    <cellStyle name="Normal 10 4 2 6 2 3" xfId="10371"/>
    <cellStyle name="Normal 10 4 2 6 2 4" xfId="10372"/>
    <cellStyle name="Normal 10 4 2 6 2 5" xfId="10373"/>
    <cellStyle name="Normal 10 4 2 6 3" xfId="10374"/>
    <cellStyle name="Normal 10 4 2 6 3 2" xfId="10375"/>
    <cellStyle name="Normal 10 4 2 6 3 2 2" xfId="10376"/>
    <cellStyle name="Normal 10 4 2 6 3 3" xfId="10377"/>
    <cellStyle name="Normal 10 4 2 6 3 4" xfId="10378"/>
    <cellStyle name="Normal 10 4 2 6 3 5" xfId="10379"/>
    <cellStyle name="Normal 10 4 2 6 4" xfId="10380"/>
    <cellStyle name="Normal 10 4 2 6 4 2" xfId="10381"/>
    <cellStyle name="Normal 10 4 2 6 4 3" xfId="10382"/>
    <cellStyle name="Normal 10 4 2 6 5" xfId="10383"/>
    <cellStyle name="Normal 10 4 2 6 6" xfId="10384"/>
    <cellStyle name="Normal 10 4 2 6 7" xfId="10385"/>
    <cellStyle name="Normal 10 4 2 7" xfId="10386"/>
    <cellStyle name="Normal 10 4 2 7 2" xfId="10387"/>
    <cellStyle name="Normal 10 4 2 7 2 2" xfId="10388"/>
    <cellStyle name="Normal 10 4 2 7 2 2 2" xfId="10389"/>
    <cellStyle name="Normal 10 4 2 7 2 3" xfId="10390"/>
    <cellStyle name="Normal 10 4 2 7 2 4" xfId="10391"/>
    <cellStyle name="Normal 10 4 2 7 2 5" xfId="10392"/>
    <cellStyle name="Normal 10 4 2 7 3" xfId="10393"/>
    <cellStyle name="Normal 10 4 2 7 3 2" xfId="10394"/>
    <cellStyle name="Normal 10 4 2 7 3 2 2" xfId="10395"/>
    <cellStyle name="Normal 10 4 2 7 3 3" xfId="10396"/>
    <cellStyle name="Normal 10 4 2 7 3 4" xfId="10397"/>
    <cellStyle name="Normal 10 4 2 7 3 5" xfId="10398"/>
    <cellStyle name="Normal 10 4 2 7 4" xfId="10399"/>
    <cellStyle name="Normal 10 4 2 7 4 2" xfId="10400"/>
    <cellStyle name="Normal 10 4 2 7 4 3" xfId="10401"/>
    <cellStyle name="Normal 10 4 2 7 5" xfId="10402"/>
    <cellStyle name="Normal 10 4 2 7 6" xfId="10403"/>
    <cellStyle name="Normal 10 4 2 7 7" xfId="10404"/>
    <cellStyle name="Normal 10 4 3" xfId="10405"/>
    <cellStyle name="Normal 10 4 3 2" xfId="10406"/>
    <cellStyle name="Normal 10 4 3 2 2" xfId="10407"/>
    <cellStyle name="Normal 10 4 3 2 2 2" xfId="10408"/>
    <cellStyle name="Normal 10 4 3 2 2 2 2" xfId="10409"/>
    <cellStyle name="Normal 10 4 3 2 2 3" xfId="10410"/>
    <cellStyle name="Normal 10 4 3 2 2 4" xfId="10411"/>
    <cellStyle name="Normal 10 4 3 2 3" xfId="10412"/>
    <cellStyle name="Normal 10 4 3 2 3 2" xfId="10413"/>
    <cellStyle name="Normal 10 4 3 2 4" xfId="10414"/>
    <cellStyle name="Normal 10 4 3 2 5" xfId="10415"/>
    <cellStyle name="Normal 10 4 4" xfId="10416"/>
    <cellStyle name="Normal 10 4 4 2" xfId="10417"/>
    <cellStyle name="Normal 10 4 4 2 2" xfId="10418"/>
    <cellStyle name="Normal 10 4 4 2 2 2" xfId="10419"/>
    <cellStyle name="Normal 10 4 4 2 2 2 2" xfId="10420"/>
    <cellStyle name="Normal 10 4 4 2 2 3" xfId="10421"/>
    <cellStyle name="Normal 10 4 4 2 2 4" xfId="10422"/>
    <cellStyle name="Normal 10 4 4 2 3" xfId="10423"/>
    <cellStyle name="Normal 10 4 4 2 3 2" xfId="10424"/>
    <cellStyle name="Normal 10 4 4 2 4" xfId="10425"/>
    <cellStyle name="Normal 10 4 4 2 5" xfId="10426"/>
    <cellStyle name="Normal 10 4 5" xfId="10427"/>
    <cellStyle name="Normal 10 4 5 2" xfId="10428"/>
    <cellStyle name="Normal 10 4 5 2 2" xfId="10429"/>
    <cellStyle name="Normal 10 4 5 2 2 2" xfId="10430"/>
    <cellStyle name="Normal 10 4 5 2 2 2 2" xfId="10431"/>
    <cellStyle name="Normal 10 4 5 2 2 3" xfId="10432"/>
    <cellStyle name="Normal 10 4 5 2 2 4" xfId="10433"/>
    <cellStyle name="Normal 10 4 5 2 3" xfId="10434"/>
    <cellStyle name="Normal 10 4 5 2 3 2" xfId="10435"/>
    <cellStyle name="Normal 10 4 5 2 4" xfId="10436"/>
    <cellStyle name="Normal 10 4 5 2 5" xfId="10437"/>
    <cellStyle name="Normal 10 4 6" xfId="10438"/>
    <cellStyle name="Normal 10 4 6 2" xfId="10439"/>
    <cellStyle name="Normal 10 4 6 2 2" xfId="10440"/>
    <cellStyle name="Normal 10 4 6 2 2 2" xfId="10441"/>
    <cellStyle name="Normal 10 4 6 2 2 2 2" xfId="10442"/>
    <cellStyle name="Normal 10 4 6 2 2 3" xfId="10443"/>
    <cellStyle name="Normal 10 4 6 2 2 4" xfId="10444"/>
    <cellStyle name="Normal 10 4 6 2 3" xfId="10445"/>
    <cellStyle name="Normal 10 4 6 2 3 2" xfId="10446"/>
    <cellStyle name="Normal 10 4 6 2 4" xfId="10447"/>
    <cellStyle name="Normal 10 4 6 2 5" xfId="10448"/>
    <cellStyle name="Normal 10 4 7" xfId="10449"/>
    <cellStyle name="Normal 10 4 7 2" xfId="10450"/>
    <cellStyle name="Normal 10 4 7 2 2" xfId="10451"/>
    <cellStyle name="Normal 10 4 7 2 2 2" xfId="10452"/>
    <cellStyle name="Normal 10 4 7 2 2 2 2" xfId="10453"/>
    <cellStyle name="Normal 10 4 7 2 2 3" xfId="10454"/>
    <cellStyle name="Normal 10 4 7 2 2 4" xfId="10455"/>
    <cellStyle name="Normal 10 4 7 2 3" xfId="10456"/>
    <cellStyle name="Normal 10 4 7 2 3 2" xfId="10457"/>
    <cellStyle name="Normal 10 4 7 2 4" xfId="10458"/>
    <cellStyle name="Normal 10 4 7 2 5" xfId="10459"/>
    <cellStyle name="Normal 10 4 8" xfId="10460"/>
    <cellStyle name="Normal 10 4 8 2" xfId="10461"/>
    <cellStyle name="Normal 10 4 8 2 2" xfId="10462"/>
    <cellStyle name="Normal 10 4 8 2 2 2" xfId="10463"/>
    <cellStyle name="Normal 10 4 8 2 3" xfId="10464"/>
    <cellStyle name="Normal 10 4 8 2 4" xfId="10465"/>
    <cellStyle name="Normal 10 4 8 2 5" xfId="10466"/>
    <cellStyle name="Normal 10 4 8 3" xfId="10467"/>
    <cellStyle name="Normal 10 4 8 3 2" xfId="10468"/>
    <cellStyle name="Normal 10 4 8 3 2 2" xfId="10469"/>
    <cellStyle name="Normal 10 4 8 3 3" xfId="10470"/>
    <cellStyle name="Normal 10 4 8 3 4" xfId="10471"/>
    <cellStyle name="Normal 10 4 8 3 5" xfId="10472"/>
    <cellStyle name="Normal 10 4 8 4" xfId="10473"/>
    <cellStyle name="Normal 10 4 8 4 2" xfId="10474"/>
    <cellStyle name="Normal 10 4 8 4 3" xfId="10475"/>
    <cellStyle name="Normal 10 4 8 5" xfId="10476"/>
    <cellStyle name="Normal 10 4 8 6" xfId="10477"/>
    <cellStyle name="Normal 10 4 8 7" xfId="10478"/>
    <cellStyle name="Normal 10 4 9" xfId="10479"/>
    <cellStyle name="Normal 10 4 9 2" xfId="10480"/>
    <cellStyle name="Normal 10 4 9 2 2" xfId="10481"/>
    <cellStyle name="Normal 10 4 9 2 2 2" xfId="10482"/>
    <cellStyle name="Normal 10 4 9 2 3" xfId="10483"/>
    <cellStyle name="Normal 10 4 9 2 4" xfId="10484"/>
    <cellStyle name="Normal 10 4 9 2 5" xfId="10485"/>
    <cellStyle name="Normal 10 4 9 3" xfId="10486"/>
    <cellStyle name="Normal 10 4 9 3 2" xfId="10487"/>
    <cellStyle name="Normal 10 4 9 3 2 2" xfId="10488"/>
    <cellStyle name="Normal 10 4 9 3 3" xfId="10489"/>
    <cellStyle name="Normal 10 4 9 3 4" xfId="10490"/>
    <cellStyle name="Normal 10 4 9 3 5" xfId="10491"/>
    <cellStyle name="Normal 10 4 9 4" xfId="10492"/>
    <cellStyle name="Normal 10 4 9 4 2" xfId="10493"/>
    <cellStyle name="Normal 10 4 9 4 3" xfId="10494"/>
    <cellStyle name="Normal 10 4 9 5" xfId="10495"/>
    <cellStyle name="Normal 10 4 9 6" xfId="10496"/>
    <cellStyle name="Normal 10 4 9 7" xfId="10497"/>
    <cellStyle name="Normal 10 4_Culture" xfId="10498"/>
    <cellStyle name="Normal 10 5" xfId="10499"/>
    <cellStyle name="Normal 10 5 10" xfId="10500"/>
    <cellStyle name="Normal 10 5 2" xfId="10501"/>
    <cellStyle name="Normal 10 5 2 2" xfId="10502"/>
    <cellStyle name="Normal 10 5 2 2 2" xfId="10503"/>
    <cellStyle name="Normal 10 5 2 2 2 2" xfId="10504"/>
    <cellStyle name="Normal 10 5 2 2 2 2 2" xfId="10505"/>
    <cellStyle name="Normal 10 5 2 2 2 3" xfId="10506"/>
    <cellStyle name="Normal 10 5 2 2 2 4" xfId="10507"/>
    <cellStyle name="Normal 10 5 2 2 3" xfId="10508"/>
    <cellStyle name="Normal 10 5 2 2 3 2" xfId="10509"/>
    <cellStyle name="Normal 10 5 2 2 4" xfId="10510"/>
    <cellStyle name="Normal 10 5 2 2 5" xfId="10511"/>
    <cellStyle name="Normal 10 5 3" xfId="10512"/>
    <cellStyle name="Normal 10 5 3 2" xfId="10513"/>
    <cellStyle name="Normal 10 5 3 2 2" xfId="10514"/>
    <cellStyle name="Normal 10 5 3 2 2 2" xfId="10515"/>
    <cellStyle name="Normal 10 5 3 2 2 2 2" xfId="10516"/>
    <cellStyle name="Normal 10 5 3 2 2 3" xfId="10517"/>
    <cellStyle name="Normal 10 5 3 2 2 4" xfId="10518"/>
    <cellStyle name="Normal 10 5 3 2 3" xfId="10519"/>
    <cellStyle name="Normal 10 5 3 2 3 2" xfId="10520"/>
    <cellStyle name="Normal 10 5 3 2 4" xfId="10521"/>
    <cellStyle name="Normal 10 5 3 2 5" xfId="10522"/>
    <cellStyle name="Normal 10 5 4" xfId="10523"/>
    <cellStyle name="Normal 10 5 4 2" xfId="10524"/>
    <cellStyle name="Normal 10 5 4 2 2" xfId="10525"/>
    <cellStyle name="Normal 10 5 4 2 2 2" xfId="10526"/>
    <cellStyle name="Normal 10 5 4 2 2 2 2" xfId="10527"/>
    <cellStyle name="Normal 10 5 4 2 2 3" xfId="10528"/>
    <cellStyle name="Normal 10 5 4 2 2 4" xfId="10529"/>
    <cellStyle name="Normal 10 5 4 2 3" xfId="10530"/>
    <cellStyle name="Normal 10 5 4 2 3 2" xfId="10531"/>
    <cellStyle name="Normal 10 5 4 2 4" xfId="10532"/>
    <cellStyle name="Normal 10 5 4 2 5" xfId="10533"/>
    <cellStyle name="Normal 10 5 5" xfId="10534"/>
    <cellStyle name="Normal 10 5 5 2" xfId="10535"/>
    <cellStyle name="Normal 10 5 5 2 2" xfId="10536"/>
    <cellStyle name="Normal 10 5 5 2 2 2" xfId="10537"/>
    <cellStyle name="Normal 10 5 5 2 2 2 2" xfId="10538"/>
    <cellStyle name="Normal 10 5 5 2 2 3" xfId="10539"/>
    <cellStyle name="Normal 10 5 5 2 2 4" xfId="10540"/>
    <cellStyle name="Normal 10 5 5 2 3" xfId="10541"/>
    <cellStyle name="Normal 10 5 5 2 3 2" xfId="10542"/>
    <cellStyle name="Normal 10 5 5 2 4" xfId="10543"/>
    <cellStyle name="Normal 10 5 5 2 5" xfId="10544"/>
    <cellStyle name="Normal 10 5 6" xfId="10545"/>
    <cellStyle name="Normal 10 5 6 2" xfId="10546"/>
    <cellStyle name="Normal 10 5 6 2 2" xfId="10547"/>
    <cellStyle name="Normal 10 5 6 2 2 2" xfId="10548"/>
    <cellStyle name="Normal 10 5 6 2 2 2 2" xfId="10549"/>
    <cellStyle name="Normal 10 5 6 2 2 3" xfId="10550"/>
    <cellStyle name="Normal 10 5 6 2 2 4" xfId="10551"/>
    <cellStyle name="Normal 10 5 6 2 3" xfId="10552"/>
    <cellStyle name="Normal 10 5 6 2 3 2" xfId="10553"/>
    <cellStyle name="Normal 10 5 6 2 4" xfId="10554"/>
    <cellStyle name="Normal 10 5 6 2 5" xfId="10555"/>
    <cellStyle name="Normal 10 5 7" xfId="10556"/>
    <cellStyle name="Normal 10 5 7 2" xfId="10557"/>
    <cellStyle name="Normal 10 5 7 2 2" xfId="10558"/>
    <cellStyle name="Normal 10 5 7 2 2 2" xfId="10559"/>
    <cellStyle name="Normal 10 5 7 2 2 2 2" xfId="10560"/>
    <cellStyle name="Normal 10 5 7 2 2 3" xfId="10561"/>
    <cellStyle name="Normal 10 5 7 2 2 4" xfId="10562"/>
    <cellStyle name="Normal 10 5 7 2 3" xfId="10563"/>
    <cellStyle name="Normal 10 5 7 2 3 2" xfId="10564"/>
    <cellStyle name="Normal 10 5 7 2 4" xfId="10565"/>
    <cellStyle name="Normal 10 5 7 2 5" xfId="10566"/>
    <cellStyle name="Normal 10 5 8" xfId="10567"/>
    <cellStyle name="Normal 10 5 8 2" xfId="10568"/>
    <cellStyle name="Normal 10 5 8 2 2" xfId="10569"/>
    <cellStyle name="Normal 10 5 8 2 2 2" xfId="10570"/>
    <cellStyle name="Normal 10 5 8 2 3" xfId="10571"/>
    <cellStyle name="Normal 10 5 8 2 4" xfId="10572"/>
    <cellStyle name="Normal 10 5 8 2 5" xfId="10573"/>
    <cellStyle name="Normal 10 5 8 3" xfId="10574"/>
    <cellStyle name="Normal 10 5 8 3 2" xfId="10575"/>
    <cellStyle name="Normal 10 5 8 3 2 2" xfId="10576"/>
    <cellStyle name="Normal 10 5 8 3 3" xfId="10577"/>
    <cellStyle name="Normal 10 5 8 3 4" xfId="10578"/>
    <cellStyle name="Normal 10 5 8 3 5" xfId="10579"/>
    <cellStyle name="Normal 10 5 8 4" xfId="10580"/>
    <cellStyle name="Normal 10 5 8 4 2" xfId="10581"/>
    <cellStyle name="Normal 10 5 8 4 3" xfId="10582"/>
    <cellStyle name="Normal 10 5 8 5" xfId="10583"/>
    <cellStyle name="Normal 10 5 8 6" xfId="10584"/>
    <cellStyle name="Normal 10 5 8 7" xfId="10585"/>
    <cellStyle name="Normal 10 5 9" xfId="10586"/>
    <cellStyle name="Normal 10 5 9 2" xfId="10587"/>
    <cellStyle name="Normal 10 5 9 2 2" xfId="10588"/>
    <cellStyle name="Normal 10 5 9 2 2 2" xfId="10589"/>
    <cellStyle name="Normal 10 5 9 2 3" xfId="10590"/>
    <cellStyle name="Normal 10 5 9 2 4" xfId="10591"/>
    <cellStyle name="Normal 10 5 9 2 5" xfId="10592"/>
    <cellStyle name="Normal 10 5 9 3" xfId="10593"/>
    <cellStyle name="Normal 10 5 9 3 2" xfId="10594"/>
    <cellStyle name="Normal 10 5 9 3 2 2" xfId="10595"/>
    <cellStyle name="Normal 10 5 9 3 3" xfId="10596"/>
    <cellStyle name="Normal 10 5 9 3 4" xfId="10597"/>
    <cellStyle name="Normal 10 5 9 3 5" xfId="10598"/>
    <cellStyle name="Normal 10 5 9 4" xfId="10599"/>
    <cellStyle name="Normal 10 5 9 4 2" xfId="10600"/>
    <cellStyle name="Normal 10 5 9 4 3" xfId="10601"/>
    <cellStyle name="Normal 10 5 9 5" xfId="10602"/>
    <cellStyle name="Normal 10 5 9 6" xfId="10603"/>
    <cellStyle name="Normal 10 5 9 7" xfId="10604"/>
    <cellStyle name="Normal 10 5_Culture" xfId="10605"/>
    <cellStyle name="Normal 10 6" xfId="10606"/>
    <cellStyle name="Normal 10 6 2" xfId="10607"/>
    <cellStyle name="Normal 10 6 2 2" xfId="10608"/>
    <cellStyle name="Normal 10 6 2 2 2" xfId="10609"/>
    <cellStyle name="Normal 10 6 2 2 2 2" xfId="10610"/>
    <cellStyle name="Normal 10 6 2 2 3" xfId="10611"/>
    <cellStyle name="Normal 10 6 2 2 4" xfId="10612"/>
    <cellStyle name="Normal 10 6 2 3" xfId="10613"/>
    <cellStyle name="Normal 10 6 2 3 2" xfId="10614"/>
    <cellStyle name="Normal 10 6 2 4" xfId="10615"/>
    <cellStyle name="Normal 10 6 2 5" xfId="10616"/>
    <cellStyle name="Normal 10 7" xfId="10617"/>
    <cellStyle name="Normal 10 7 2" xfId="10618"/>
    <cellStyle name="Normal 10 7 2 2" xfId="10619"/>
    <cellStyle name="Normal 10 7 2 2 2" xfId="10620"/>
    <cellStyle name="Normal 10 7 2 2 2 2" xfId="10621"/>
    <cellStyle name="Normal 10 7 2 2 3" xfId="10622"/>
    <cellStyle name="Normal 10 7 2 2 4" xfId="10623"/>
    <cellStyle name="Normal 10 7 2 3" xfId="10624"/>
    <cellStyle name="Normal 10 7 2 3 2" xfId="10625"/>
    <cellStyle name="Normal 10 7 2 4" xfId="10626"/>
    <cellStyle name="Normal 10 7 2 5" xfId="10627"/>
    <cellStyle name="Normal 10 8" xfId="10628"/>
    <cellStyle name="Normal 10 8 2" xfId="10629"/>
    <cellStyle name="Normal 10 8 2 2" xfId="10630"/>
    <cellStyle name="Normal 10 8 2 2 2" xfId="10631"/>
    <cellStyle name="Normal 10 8 2 2 2 2" xfId="10632"/>
    <cellStyle name="Normal 10 8 2 2 3" xfId="10633"/>
    <cellStyle name="Normal 10 8 2 2 4" xfId="10634"/>
    <cellStyle name="Normal 10 8 2 3" xfId="10635"/>
    <cellStyle name="Normal 10 8 2 3 2" xfId="10636"/>
    <cellStyle name="Normal 10 8 2 4" xfId="10637"/>
    <cellStyle name="Normal 10 8 2 5" xfId="10638"/>
    <cellStyle name="Normal 10 9" xfId="10639"/>
    <cellStyle name="Normal 10 9 2" xfId="10640"/>
    <cellStyle name="Normal 10 9 2 2" xfId="10641"/>
    <cellStyle name="Normal 10 9 2 2 2" xfId="10642"/>
    <cellStyle name="Normal 10 9 2 2 2 2" xfId="10643"/>
    <cellStyle name="Normal 10 9 2 2 3" xfId="10644"/>
    <cellStyle name="Normal 10 9 2 2 4" xfId="10645"/>
    <cellStyle name="Normal 10 9 2 3" xfId="10646"/>
    <cellStyle name="Normal 10 9 2 3 2" xfId="10647"/>
    <cellStyle name="Normal 10 9 2 4" xfId="10648"/>
    <cellStyle name="Normal 10 9 2 5" xfId="10649"/>
    <cellStyle name="Normal 10_inv-en-1.5.0-02 trame_fiche-emissions" xfId="10650"/>
    <cellStyle name="Normal 100" xfId="10651"/>
    <cellStyle name="Normal 100 2" xfId="10652"/>
    <cellStyle name="Normal 100 2 2" xfId="10653"/>
    <cellStyle name="Normal 100 2 2 2" xfId="10654"/>
    <cellStyle name="Normal 100 2 2 2 2" xfId="10655"/>
    <cellStyle name="Normal 100 2 2 2 2 2" xfId="10656"/>
    <cellStyle name="Normal 100 2 2 2 3" xfId="10657"/>
    <cellStyle name="Normal 100 2 2 2 4" xfId="10658"/>
    <cellStyle name="Normal 100 2 2 3" xfId="10659"/>
    <cellStyle name="Normal 100 2 2 3 2" xfId="10660"/>
    <cellStyle name="Normal 100 2 2 4" xfId="10661"/>
    <cellStyle name="Normal 100 2 2 5" xfId="10662"/>
    <cellStyle name="Normal 100 2 2 6" xfId="10663"/>
    <cellStyle name="Normal 100 3" xfId="10664"/>
    <cellStyle name="Normal 100 3 2" xfId="10665"/>
    <cellStyle name="Normal 100 3 2 2" xfId="10666"/>
    <cellStyle name="Normal 100 3 2 2 2" xfId="10667"/>
    <cellStyle name="Normal 100 3 2 3" xfId="10668"/>
    <cellStyle name="Normal 100 3 2 4" xfId="10669"/>
    <cellStyle name="Normal 100 3 3" xfId="10670"/>
    <cellStyle name="Normal 100 3 3 2" xfId="10671"/>
    <cellStyle name="Normal 100 3 4" xfId="10672"/>
    <cellStyle name="Normal 100 3 5" xfId="10673"/>
    <cellStyle name="Normal 100 3 6" xfId="10674"/>
    <cellStyle name="Normal 101" xfId="10675"/>
    <cellStyle name="Normal 101 2" xfId="10676"/>
    <cellStyle name="Normal 101 2 2" xfId="10677"/>
    <cellStyle name="Normal 101 2 2 2" xfId="10678"/>
    <cellStyle name="Normal 101 2 2 2 2" xfId="10679"/>
    <cellStyle name="Normal 101 2 2 2 2 2" xfId="10680"/>
    <cellStyle name="Normal 101 2 2 2 3" xfId="10681"/>
    <cellStyle name="Normal 101 2 2 2 4" xfId="10682"/>
    <cellStyle name="Normal 101 2 2 3" xfId="10683"/>
    <cellStyle name="Normal 101 2 2 3 2" xfId="10684"/>
    <cellStyle name="Normal 101 2 2 4" xfId="10685"/>
    <cellStyle name="Normal 101 2 2 5" xfId="10686"/>
    <cellStyle name="Normal 101 2 2 6" xfId="10687"/>
    <cellStyle name="Normal 101 3" xfId="10688"/>
    <cellStyle name="Normal 101 3 2" xfId="10689"/>
    <cellStyle name="Normal 101 3 2 2" xfId="10690"/>
    <cellStyle name="Normal 101 3 2 2 2" xfId="10691"/>
    <cellStyle name="Normal 101 3 2 3" xfId="10692"/>
    <cellStyle name="Normal 101 3 2 4" xfId="10693"/>
    <cellStyle name="Normal 101 3 3" xfId="10694"/>
    <cellStyle name="Normal 101 3 3 2" xfId="10695"/>
    <cellStyle name="Normal 101 3 4" xfId="10696"/>
    <cellStyle name="Normal 101 3 5" xfId="10697"/>
    <cellStyle name="Normal 101 3 6" xfId="10698"/>
    <cellStyle name="Normal 102" xfId="10699"/>
    <cellStyle name="Normal 102 2" xfId="10700"/>
    <cellStyle name="Normal 102 2 2" xfId="10701"/>
    <cellStyle name="Normal 102 2 2 2" xfId="10702"/>
    <cellStyle name="Normal 102 2 2 2 2" xfId="10703"/>
    <cellStyle name="Normal 102 2 2 2 2 2" xfId="10704"/>
    <cellStyle name="Normal 102 2 2 2 3" xfId="10705"/>
    <cellStyle name="Normal 102 2 2 2 4" xfId="10706"/>
    <cellStyle name="Normal 102 2 2 3" xfId="10707"/>
    <cellStyle name="Normal 102 2 2 3 2" xfId="10708"/>
    <cellStyle name="Normal 102 2 2 4" xfId="10709"/>
    <cellStyle name="Normal 102 2 2 5" xfId="10710"/>
    <cellStyle name="Normal 102 2 2 6" xfId="10711"/>
    <cellStyle name="Normal 102 3" xfId="10712"/>
    <cellStyle name="Normal 102 3 2" xfId="10713"/>
    <cellStyle name="Normal 102 3 2 2" xfId="10714"/>
    <cellStyle name="Normal 102 3 2 2 2" xfId="10715"/>
    <cellStyle name="Normal 102 3 2 3" xfId="10716"/>
    <cellStyle name="Normal 102 3 2 4" xfId="10717"/>
    <cellStyle name="Normal 102 3 3" xfId="10718"/>
    <cellStyle name="Normal 102 3 3 2" xfId="10719"/>
    <cellStyle name="Normal 102 3 4" xfId="10720"/>
    <cellStyle name="Normal 102 3 5" xfId="10721"/>
    <cellStyle name="Normal 102 3 6" xfId="10722"/>
    <cellStyle name="Normal 103" xfId="10723"/>
    <cellStyle name="Normal 103 2" xfId="10724"/>
    <cellStyle name="Normal 103 2 2" xfId="10725"/>
    <cellStyle name="Normal 103 2 2 2" xfId="10726"/>
    <cellStyle name="Normal 103 2 2 2 2" xfId="10727"/>
    <cellStyle name="Normal 103 2 2 2 2 2" xfId="10728"/>
    <cellStyle name="Normal 103 2 2 2 3" xfId="10729"/>
    <cellStyle name="Normal 103 2 2 2 4" xfId="10730"/>
    <cellStyle name="Normal 103 2 2 3" xfId="10731"/>
    <cellStyle name="Normal 103 2 2 3 2" xfId="10732"/>
    <cellStyle name="Normal 103 2 2 4" xfId="10733"/>
    <cellStyle name="Normal 103 2 2 5" xfId="10734"/>
    <cellStyle name="Normal 103 2 2 6" xfId="10735"/>
    <cellStyle name="Normal 103 3" xfId="10736"/>
    <cellStyle name="Normal 103 3 2" xfId="10737"/>
    <cellStyle name="Normal 103 3 2 2" xfId="10738"/>
    <cellStyle name="Normal 103 3 2 2 2" xfId="10739"/>
    <cellStyle name="Normal 103 3 2 3" xfId="10740"/>
    <cellStyle name="Normal 103 3 2 4" xfId="10741"/>
    <cellStyle name="Normal 103 3 3" xfId="10742"/>
    <cellStyle name="Normal 103 3 3 2" xfId="10743"/>
    <cellStyle name="Normal 103 3 4" xfId="10744"/>
    <cellStyle name="Normal 103 3 5" xfId="10745"/>
    <cellStyle name="Normal 103 3 6" xfId="10746"/>
    <cellStyle name="Normal 104" xfId="10747"/>
    <cellStyle name="Normal 104 2" xfId="10748"/>
    <cellStyle name="Normal 104 2 2" xfId="10749"/>
    <cellStyle name="Normal 104 2 2 2" xfId="10750"/>
    <cellStyle name="Normal 104 2 2 2 2" xfId="10751"/>
    <cellStyle name="Normal 104 2 2 2 2 2" xfId="10752"/>
    <cellStyle name="Normal 104 2 2 2 3" xfId="10753"/>
    <cellStyle name="Normal 104 2 2 2 4" xfId="10754"/>
    <cellStyle name="Normal 104 2 2 3" xfId="10755"/>
    <cellStyle name="Normal 104 2 2 3 2" xfId="10756"/>
    <cellStyle name="Normal 104 2 2 4" xfId="10757"/>
    <cellStyle name="Normal 104 2 2 5" xfId="10758"/>
    <cellStyle name="Normal 104 2 2 6" xfId="10759"/>
    <cellStyle name="Normal 104 3" xfId="10760"/>
    <cellStyle name="Normal 104 3 2" xfId="10761"/>
    <cellStyle name="Normal 104 3 2 2" xfId="10762"/>
    <cellStyle name="Normal 104 3 2 2 2" xfId="10763"/>
    <cellStyle name="Normal 104 3 2 3" xfId="10764"/>
    <cellStyle name="Normal 104 3 2 4" xfId="10765"/>
    <cellStyle name="Normal 104 3 3" xfId="10766"/>
    <cellStyle name="Normal 104 3 3 2" xfId="10767"/>
    <cellStyle name="Normal 104 3 4" xfId="10768"/>
    <cellStyle name="Normal 104 3 5" xfId="10769"/>
    <cellStyle name="Normal 104 3 6" xfId="10770"/>
    <cellStyle name="Normal 105" xfId="10771"/>
    <cellStyle name="Normal 105 2" xfId="10772"/>
    <cellStyle name="Normal 105 2 2" xfId="10773"/>
    <cellStyle name="Normal 105 2 2 2" xfId="10774"/>
    <cellStyle name="Normal 105 2 2 2 2" xfId="10775"/>
    <cellStyle name="Normal 105 2 2 2 2 2" xfId="10776"/>
    <cellStyle name="Normal 105 2 2 2 3" xfId="10777"/>
    <cellStyle name="Normal 105 2 2 2 4" xfId="10778"/>
    <cellStyle name="Normal 105 2 2 3" xfId="10779"/>
    <cellStyle name="Normal 105 2 2 3 2" xfId="10780"/>
    <cellStyle name="Normal 105 2 2 4" xfId="10781"/>
    <cellStyle name="Normal 105 2 2 5" xfId="10782"/>
    <cellStyle name="Normal 105 2 2 6" xfId="10783"/>
    <cellStyle name="Normal 105 3" xfId="10784"/>
    <cellStyle name="Normal 105 3 2" xfId="10785"/>
    <cellStyle name="Normal 105 3 2 2" xfId="10786"/>
    <cellStyle name="Normal 105 3 2 2 2" xfId="10787"/>
    <cellStyle name="Normal 105 3 2 3" xfId="10788"/>
    <cellStyle name="Normal 105 3 2 4" xfId="10789"/>
    <cellStyle name="Normal 105 3 3" xfId="10790"/>
    <cellStyle name="Normal 105 3 3 2" xfId="10791"/>
    <cellStyle name="Normal 105 3 4" xfId="10792"/>
    <cellStyle name="Normal 105 3 5" xfId="10793"/>
    <cellStyle name="Normal 105 3 6" xfId="10794"/>
    <cellStyle name="Normal 106" xfId="10795"/>
    <cellStyle name="Normal 106 2" xfId="10796"/>
    <cellStyle name="Normal 106 2 2" xfId="10797"/>
    <cellStyle name="Normal 106 2 2 2" xfId="10798"/>
    <cellStyle name="Normal 106 2 2 2 2" xfId="10799"/>
    <cellStyle name="Normal 106 2 2 2 2 2" xfId="10800"/>
    <cellStyle name="Normal 106 2 2 2 3" xfId="10801"/>
    <cellStyle name="Normal 106 2 2 2 4" xfId="10802"/>
    <cellStyle name="Normal 106 2 2 3" xfId="10803"/>
    <cellStyle name="Normal 106 2 2 3 2" xfId="10804"/>
    <cellStyle name="Normal 106 2 2 4" xfId="10805"/>
    <cellStyle name="Normal 106 2 2 5" xfId="10806"/>
    <cellStyle name="Normal 106 2 2 6" xfId="10807"/>
    <cellStyle name="Normal 106 3" xfId="10808"/>
    <cellStyle name="Normal 106 3 2" xfId="10809"/>
    <cellStyle name="Normal 106 3 2 2" xfId="10810"/>
    <cellStyle name="Normal 106 3 2 2 2" xfId="10811"/>
    <cellStyle name="Normal 106 3 2 3" xfId="10812"/>
    <cellStyle name="Normal 106 3 2 4" xfId="10813"/>
    <cellStyle name="Normal 106 3 3" xfId="10814"/>
    <cellStyle name="Normal 106 3 3 2" xfId="10815"/>
    <cellStyle name="Normal 106 3 4" xfId="10816"/>
    <cellStyle name="Normal 106 3 5" xfId="10817"/>
    <cellStyle name="Normal 106 3 6" xfId="10818"/>
    <cellStyle name="Normal 107" xfId="10819"/>
    <cellStyle name="Normal 107 2" xfId="10820"/>
    <cellStyle name="Normal 107 2 2" xfId="10821"/>
    <cellStyle name="Normal 107 2 2 2" xfId="10822"/>
    <cellStyle name="Normal 107 2 2 2 2" xfId="10823"/>
    <cellStyle name="Normal 107 2 2 2 2 2" xfId="10824"/>
    <cellStyle name="Normal 107 2 2 2 3" xfId="10825"/>
    <cellStyle name="Normal 107 2 2 2 4" xfId="10826"/>
    <cellStyle name="Normal 107 2 2 3" xfId="10827"/>
    <cellStyle name="Normal 107 2 2 3 2" xfId="10828"/>
    <cellStyle name="Normal 107 2 2 4" xfId="10829"/>
    <cellStyle name="Normal 107 2 2 5" xfId="10830"/>
    <cellStyle name="Normal 107 2 2 6" xfId="10831"/>
    <cellStyle name="Normal 107 3" xfId="10832"/>
    <cellStyle name="Normal 107 3 2" xfId="10833"/>
    <cellStyle name="Normal 107 3 2 2" xfId="10834"/>
    <cellStyle name="Normal 107 3 2 2 2" xfId="10835"/>
    <cellStyle name="Normal 107 3 2 3" xfId="10836"/>
    <cellStyle name="Normal 107 3 2 4" xfId="10837"/>
    <cellStyle name="Normal 107 3 3" xfId="10838"/>
    <cellStyle name="Normal 107 3 3 2" xfId="10839"/>
    <cellStyle name="Normal 107 3 4" xfId="10840"/>
    <cellStyle name="Normal 107 3 5" xfId="10841"/>
    <cellStyle name="Normal 107 3 6" xfId="10842"/>
    <cellStyle name="Normal 108" xfId="10843"/>
    <cellStyle name="Normal 108 2" xfId="10844"/>
    <cellStyle name="Normal 108 2 2" xfId="10845"/>
    <cellStyle name="Normal 108 2 2 2" xfId="10846"/>
    <cellStyle name="Normal 108 2 3" xfId="10847"/>
    <cellStyle name="Normal 108 2 4" xfId="10848"/>
    <cellStyle name="Normal 108 2 5" xfId="10849"/>
    <cellStyle name="Normal 108 3" xfId="10850"/>
    <cellStyle name="Normal 108 3 2" xfId="10851"/>
    <cellStyle name="Normal 108 3 2 2" xfId="10852"/>
    <cellStyle name="Normal 108 3 3" xfId="10853"/>
    <cellStyle name="Normal 108 3 4" xfId="10854"/>
    <cellStyle name="Normal 108 3 5" xfId="10855"/>
    <cellStyle name="Normal 108 4" xfId="10856"/>
    <cellStyle name="Normal 108 4 2" xfId="10857"/>
    <cellStyle name="Normal 108 4 3" xfId="10858"/>
    <cellStyle name="Normal 108 5" xfId="10859"/>
    <cellStyle name="Normal 108 6" xfId="10860"/>
    <cellStyle name="Normal 108 7" xfId="10861"/>
    <cellStyle name="Normal 109" xfId="10862"/>
    <cellStyle name="Normal 109 2" xfId="10863"/>
    <cellStyle name="Normal 109 2 2" xfId="10864"/>
    <cellStyle name="Normal 109 2 2 2" xfId="10865"/>
    <cellStyle name="Normal 109 2 2 2 2" xfId="10866"/>
    <cellStyle name="Normal 109 2 2 2 2 2" xfId="10867"/>
    <cellStyle name="Normal 109 2 2 2 3" xfId="10868"/>
    <cellStyle name="Normal 109 2 2 2 4" xfId="10869"/>
    <cellStyle name="Normal 109 2 2 3" xfId="10870"/>
    <cellStyle name="Normal 109 2 2 3 2" xfId="10871"/>
    <cellStyle name="Normal 109 2 2 4" xfId="10872"/>
    <cellStyle name="Normal 109 2 2 5" xfId="10873"/>
    <cellStyle name="Normal 109 2 2 6" xfId="10874"/>
    <cellStyle name="Normal 109 3" xfId="10875"/>
    <cellStyle name="Normal 109 3 2" xfId="10876"/>
    <cellStyle name="Normal 109 3 2 2" xfId="10877"/>
    <cellStyle name="Normal 109 3 2 2 2" xfId="10878"/>
    <cellStyle name="Normal 109 3 2 2 2 2" xfId="10879"/>
    <cellStyle name="Normal 109 3 2 2 3" xfId="10880"/>
    <cellStyle name="Normal 109 3 2 2 4" xfId="10881"/>
    <cellStyle name="Normal 109 3 2 3" xfId="10882"/>
    <cellStyle name="Normal 109 3 2 3 2" xfId="10883"/>
    <cellStyle name="Normal 109 3 2 4" xfId="10884"/>
    <cellStyle name="Normal 109 3 2 5" xfId="10885"/>
    <cellStyle name="Normal 109 3 2 6" xfId="10886"/>
    <cellStyle name="Normal 109 4" xfId="10887"/>
    <cellStyle name="Normal 109 4 2" xfId="10888"/>
    <cellStyle name="Normal 109 4 2 2" xfId="10889"/>
    <cellStyle name="Normal 109 4 2 2 2" xfId="10890"/>
    <cellStyle name="Normal 109 4 2 3" xfId="10891"/>
    <cellStyle name="Normal 109 4 2 4" xfId="10892"/>
    <cellStyle name="Normal 109 4 3" xfId="10893"/>
    <cellStyle name="Normal 109 4 3 2" xfId="10894"/>
    <cellStyle name="Normal 109 4 4" xfId="10895"/>
    <cellStyle name="Normal 109 4 5" xfId="10896"/>
    <cellStyle name="Normal 109 4 6" xfId="10897"/>
    <cellStyle name="Normal 11" xfId="107"/>
    <cellStyle name="Normal 11 10" xfId="10898"/>
    <cellStyle name="Normal 11 10 2" xfId="10899"/>
    <cellStyle name="Normal 11 10 2 2" xfId="10900"/>
    <cellStyle name="Normal 11 10 2 2 2" xfId="10901"/>
    <cellStyle name="Normal 11 10 2 2 2 2" xfId="10902"/>
    <cellStyle name="Normal 11 10 2 2 3" xfId="10903"/>
    <cellStyle name="Normal 11 10 2 2 4" xfId="10904"/>
    <cellStyle name="Normal 11 10 2 3" xfId="10905"/>
    <cellStyle name="Normal 11 10 2 3 2" xfId="10906"/>
    <cellStyle name="Normal 11 10 2 4" xfId="10907"/>
    <cellStyle name="Normal 11 10 2 5" xfId="10908"/>
    <cellStyle name="Normal 11 11" xfId="10909"/>
    <cellStyle name="Normal 11 11 2" xfId="10910"/>
    <cellStyle name="Normal 11 11 2 2" xfId="10911"/>
    <cellStyle name="Normal 11 11 2 2 2" xfId="10912"/>
    <cellStyle name="Normal 11 11 2 2 2 2" xfId="10913"/>
    <cellStyle name="Normal 11 11 2 2 3" xfId="10914"/>
    <cellStyle name="Normal 11 11 2 2 4" xfId="10915"/>
    <cellStyle name="Normal 11 11 2 3" xfId="10916"/>
    <cellStyle name="Normal 11 11 2 3 2" xfId="10917"/>
    <cellStyle name="Normal 11 11 2 4" xfId="10918"/>
    <cellStyle name="Normal 11 11 2 5" xfId="10919"/>
    <cellStyle name="Normal 11 12" xfId="10920"/>
    <cellStyle name="Normal 11 12 2" xfId="10921"/>
    <cellStyle name="Normal 11 12 2 2" xfId="10922"/>
    <cellStyle name="Normal 11 12 2 2 2" xfId="10923"/>
    <cellStyle name="Normal 11 12 2 2 2 2" xfId="10924"/>
    <cellStyle name="Normal 11 12 2 2 3" xfId="10925"/>
    <cellStyle name="Normal 11 12 2 2 4" xfId="10926"/>
    <cellStyle name="Normal 11 12 2 3" xfId="10927"/>
    <cellStyle name="Normal 11 12 2 3 2" xfId="10928"/>
    <cellStyle name="Normal 11 12 2 4" xfId="10929"/>
    <cellStyle name="Normal 11 12 2 5" xfId="10930"/>
    <cellStyle name="Normal 11 13" xfId="10931"/>
    <cellStyle name="Normal 11 13 2" xfId="10932"/>
    <cellStyle name="Normal 11 13 2 2" xfId="10933"/>
    <cellStyle name="Normal 11 13 2 2 2" xfId="10934"/>
    <cellStyle name="Normal 11 13 2 2 2 2" xfId="10935"/>
    <cellStyle name="Normal 11 13 2 2 3" xfId="10936"/>
    <cellStyle name="Normal 11 13 2 2 4" xfId="10937"/>
    <cellStyle name="Normal 11 13 2 3" xfId="10938"/>
    <cellStyle name="Normal 11 13 2 3 2" xfId="10939"/>
    <cellStyle name="Normal 11 13 2 4" xfId="10940"/>
    <cellStyle name="Normal 11 13 2 5" xfId="10941"/>
    <cellStyle name="Normal 11 14" xfId="10942"/>
    <cellStyle name="Normal 11 14 2" xfId="10943"/>
    <cellStyle name="Normal 11 14 2 2" xfId="10944"/>
    <cellStyle name="Normal 11 14 2 2 2" xfId="10945"/>
    <cellStyle name="Normal 11 14 2 3" xfId="10946"/>
    <cellStyle name="Normal 11 14 2 4" xfId="10947"/>
    <cellStyle name="Normal 11 14 2 5" xfId="10948"/>
    <cellStyle name="Normal 11 14 3" xfId="10949"/>
    <cellStyle name="Normal 11 14 3 2" xfId="10950"/>
    <cellStyle name="Normal 11 14 3 2 2" xfId="10951"/>
    <cellStyle name="Normal 11 14 3 3" xfId="10952"/>
    <cellStyle name="Normal 11 14 3 4" xfId="10953"/>
    <cellStyle name="Normal 11 14 3 5" xfId="10954"/>
    <cellStyle name="Normal 11 14 4" xfId="10955"/>
    <cellStyle name="Normal 11 14 4 2" xfId="10956"/>
    <cellStyle name="Normal 11 14 4 3" xfId="10957"/>
    <cellStyle name="Normal 11 14 5" xfId="10958"/>
    <cellStyle name="Normal 11 14 6" xfId="10959"/>
    <cellStyle name="Normal 11 14 7" xfId="10960"/>
    <cellStyle name="Normal 11 15" xfId="10961"/>
    <cellStyle name="Normal 11 15 2" xfId="10962"/>
    <cellStyle name="Normal 11 15 2 2" xfId="10963"/>
    <cellStyle name="Normal 11 15 2 2 2" xfId="10964"/>
    <cellStyle name="Normal 11 15 2 3" xfId="10965"/>
    <cellStyle name="Normal 11 15 2 4" xfId="10966"/>
    <cellStyle name="Normal 11 15 2 5" xfId="10967"/>
    <cellStyle name="Normal 11 15 3" xfId="10968"/>
    <cellStyle name="Normal 11 15 3 2" xfId="10969"/>
    <cellStyle name="Normal 11 15 3 2 2" xfId="10970"/>
    <cellStyle name="Normal 11 15 3 3" xfId="10971"/>
    <cellStyle name="Normal 11 15 3 4" xfId="10972"/>
    <cellStyle name="Normal 11 15 3 5" xfId="10973"/>
    <cellStyle name="Normal 11 15 4" xfId="10974"/>
    <cellStyle name="Normal 11 15 4 2" xfId="10975"/>
    <cellStyle name="Normal 11 15 4 3" xfId="10976"/>
    <cellStyle name="Normal 11 15 5" xfId="10977"/>
    <cellStyle name="Normal 11 15 6" xfId="10978"/>
    <cellStyle name="Normal 11 15 7" xfId="10979"/>
    <cellStyle name="Normal 11 16" xfId="10980"/>
    <cellStyle name="Normal 11 16 2" xfId="10981"/>
    <cellStyle name="Normal 11 16 2 2" xfId="10982"/>
    <cellStyle name="Normal 11 16 2 2 2" xfId="10983"/>
    <cellStyle name="Normal 11 16 2 3" xfId="10984"/>
    <cellStyle name="Normal 11 16 2 4" xfId="10985"/>
    <cellStyle name="Normal 11 16 2 5" xfId="10986"/>
    <cellStyle name="Normal 11 16 3" xfId="10987"/>
    <cellStyle name="Normal 11 16 3 2" xfId="10988"/>
    <cellStyle name="Normal 11 16 3 2 2" xfId="10989"/>
    <cellStyle name="Normal 11 16 3 3" xfId="10990"/>
    <cellStyle name="Normal 11 16 3 4" xfId="10991"/>
    <cellStyle name="Normal 11 16 3 5" xfId="10992"/>
    <cellStyle name="Normal 11 16 4" xfId="10993"/>
    <cellStyle name="Normal 11 16 4 2" xfId="10994"/>
    <cellStyle name="Normal 11 16 4 3" xfId="10995"/>
    <cellStyle name="Normal 11 16 5" xfId="10996"/>
    <cellStyle name="Normal 11 16 6" xfId="10997"/>
    <cellStyle name="Normal 11 16 7" xfId="10998"/>
    <cellStyle name="Normal 11 17" xfId="10999"/>
    <cellStyle name="Normal 11 17 2" xfId="11000"/>
    <cellStyle name="Normal 11 17 2 2" xfId="11001"/>
    <cellStyle name="Normal 11 17 2 2 2" xfId="11002"/>
    <cellStyle name="Normal 11 17 2 3" xfId="11003"/>
    <cellStyle name="Normal 11 17 2 4" xfId="11004"/>
    <cellStyle name="Normal 11 17 2 5" xfId="11005"/>
    <cellStyle name="Normal 11 17 3" xfId="11006"/>
    <cellStyle name="Normal 11 17 3 2" xfId="11007"/>
    <cellStyle name="Normal 11 17 3 2 2" xfId="11008"/>
    <cellStyle name="Normal 11 17 3 3" xfId="11009"/>
    <cellStyle name="Normal 11 17 3 4" xfId="11010"/>
    <cellStyle name="Normal 11 17 3 5" xfId="11011"/>
    <cellStyle name="Normal 11 17 4" xfId="11012"/>
    <cellStyle name="Normal 11 17 4 2" xfId="11013"/>
    <cellStyle name="Normal 11 17 4 3" xfId="11014"/>
    <cellStyle name="Normal 11 17 5" xfId="11015"/>
    <cellStyle name="Normal 11 17 6" xfId="11016"/>
    <cellStyle name="Normal 11 17 7" xfId="11017"/>
    <cellStyle name="Normal 11 18" xfId="11018"/>
    <cellStyle name="Normal 11 18 2" xfId="11019"/>
    <cellStyle name="Normal 11 18 2 2" xfId="11020"/>
    <cellStyle name="Normal 11 18 2 2 2" xfId="11021"/>
    <cellStyle name="Normal 11 18 2 3" xfId="11022"/>
    <cellStyle name="Normal 11 18 2 4" xfId="11023"/>
    <cellStyle name="Normal 11 18 2 5" xfId="11024"/>
    <cellStyle name="Normal 11 18 3" xfId="11025"/>
    <cellStyle name="Normal 11 18 3 2" xfId="11026"/>
    <cellStyle name="Normal 11 18 3 2 2" xfId="11027"/>
    <cellStyle name="Normal 11 18 3 3" xfId="11028"/>
    <cellStyle name="Normal 11 18 3 4" xfId="11029"/>
    <cellStyle name="Normal 11 18 3 5" xfId="11030"/>
    <cellStyle name="Normal 11 18 4" xfId="11031"/>
    <cellStyle name="Normal 11 18 4 2" xfId="11032"/>
    <cellStyle name="Normal 11 18 4 3" xfId="11033"/>
    <cellStyle name="Normal 11 18 5" xfId="11034"/>
    <cellStyle name="Normal 11 18 6" xfId="11035"/>
    <cellStyle name="Normal 11 18 7" xfId="11036"/>
    <cellStyle name="Normal 11 19" xfId="11037"/>
    <cellStyle name="Normal 11 2" xfId="108"/>
    <cellStyle name="Normal 11 2 10" xfId="11038"/>
    <cellStyle name="Normal 11 2 10 2" xfId="11039"/>
    <cellStyle name="Normal 11 2 10 2 2" xfId="11040"/>
    <cellStyle name="Normal 11 2 10 2 2 2" xfId="11041"/>
    <cellStyle name="Normal 11 2 10 2 2 2 2" xfId="11042"/>
    <cellStyle name="Normal 11 2 10 2 2 3" xfId="11043"/>
    <cellStyle name="Normal 11 2 10 2 2 4" xfId="11044"/>
    <cellStyle name="Normal 11 2 10 2 3" xfId="11045"/>
    <cellStyle name="Normal 11 2 10 2 3 2" xfId="11046"/>
    <cellStyle name="Normal 11 2 10 2 4" xfId="11047"/>
    <cellStyle name="Normal 11 2 10 2 5" xfId="11048"/>
    <cellStyle name="Normal 11 2 11" xfId="11049"/>
    <cellStyle name="Normal 11 2 11 2" xfId="11050"/>
    <cellStyle name="Normal 11 2 11 2 2" xfId="11051"/>
    <cellStyle name="Normal 11 2 11 2 2 2" xfId="11052"/>
    <cellStyle name="Normal 11 2 11 2 2 2 2" xfId="11053"/>
    <cellStyle name="Normal 11 2 11 2 2 3" xfId="11054"/>
    <cellStyle name="Normal 11 2 11 2 2 4" xfId="11055"/>
    <cellStyle name="Normal 11 2 11 2 3" xfId="11056"/>
    <cellStyle name="Normal 11 2 11 2 3 2" xfId="11057"/>
    <cellStyle name="Normal 11 2 11 2 4" xfId="11058"/>
    <cellStyle name="Normal 11 2 11 2 5" xfId="11059"/>
    <cellStyle name="Normal 11 2 12" xfId="11060"/>
    <cellStyle name="Normal 11 2 12 2" xfId="11061"/>
    <cellStyle name="Normal 11 2 12 2 2" xfId="11062"/>
    <cellStyle name="Normal 11 2 12 2 2 2" xfId="11063"/>
    <cellStyle name="Normal 11 2 12 2 2 2 2" xfId="11064"/>
    <cellStyle name="Normal 11 2 12 2 2 3" xfId="11065"/>
    <cellStyle name="Normal 11 2 12 2 2 4" xfId="11066"/>
    <cellStyle name="Normal 11 2 12 2 3" xfId="11067"/>
    <cellStyle name="Normal 11 2 12 2 3 2" xfId="11068"/>
    <cellStyle name="Normal 11 2 12 2 4" xfId="11069"/>
    <cellStyle name="Normal 11 2 12 2 5" xfId="11070"/>
    <cellStyle name="Normal 11 2 13" xfId="11071"/>
    <cellStyle name="Normal 11 2 13 2" xfId="11072"/>
    <cellStyle name="Normal 11 2 13 2 2" xfId="11073"/>
    <cellStyle name="Normal 11 2 13 2 2 2" xfId="11074"/>
    <cellStyle name="Normal 11 2 13 2 3" xfId="11075"/>
    <cellStyle name="Normal 11 2 13 2 4" xfId="11076"/>
    <cellStyle name="Normal 11 2 13 2 5" xfId="11077"/>
    <cellStyle name="Normal 11 2 13 3" xfId="11078"/>
    <cellStyle name="Normal 11 2 13 3 2" xfId="11079"/>
    <cellStyle name="Normal 11 2 13 3 2 2" xfId="11080"/>
    <cellStyle name="Normal 11 2 13 3 3" xfId="11081"/>
    <cellStyle name="Normal 11 2 13 3 4" xfId="11082"/>
    <cellStyle name="Normal 11 2 13 3 5" xfId="11083"/>
    <cellStyle name="Normal 11 2 13 4" xfId="11084"/>
    <cellStyle name="Normal 11 2 13 4 2" xfId="11085"/>
    <cellStyle name="Normal 11 2 13 4 3" xfId="11086"/>
    <cellStyle name="Normal 11 2 13 5" xfId="11087"/>
    <cellStyle name="Normal 11 2 13 6" xfId="11088"/>
    <cellStyle name="Normal 11 2 13 7" xfId="11089"/>
    <cellStyle name="Normal 11 2 14" xfId="11090"/>
    <cellStyle name="Normal 11 2 14 2" xfId="11091"/>
    <cellStyle name="Normal 11 2 14 2 2" xfId="11092"/>
    <cellStyle name="Normal 11 2 14 2 2 2" xfId="11093"/>
    <cellStyle name="Normal 11 2 14 2 3" xfId="11094"/>
    <cellStyle name="Normal 11 2 14 2 4" xfId="11095"/>
    <cellStyle name="Normal 11 2 14 2 5" xfId="11096"/>
    <cellStyle name="Normal 11 2 14 3" xfId="11097"/>
    <cellStyle name="Normal 11 2 14 3 2" xfId="11098"/>
    <cellStyle name="Normal 11 2 14 3 2 2" xfId="11099"/>
    <cellStyle name="Normal 11 2 14 3 3" xfId="11100"/>
    <cellStyle name="Normal 11 2 14 3 4" xfId="11101"/>
    <cellStyle name="Normal 11 2 14 3 5" xfId="11102"/>
    <cellStyle name="Normal 11 2 14 4" xfId="11103"/>
    <cellStyle name="Normal 11 2 14 4 2" xfId="11104"/>
    <cellStyle name="Normal 11 2 14 4 3" xfId="11105"/>
    <cellStyle name="Normal 11 2 14 5" xfId="11106"/>
    <cellStyle name="Normal 11 2 14 6" xfId="11107"/>
    <cellStyle name="Normal 11 2 14 7" xfId="11108"/>
    <cellStyle name="Normal 11 2 15" xfId="11109"/>
    <cellStyle name="Normal 11 2 15 2" xfId="11110"/>
    <cellStyle name="Normal 11 2 15 2 2" xfId="11111"/>
    <cellStyle name="Normal 11 2 15 2 2 2" xfId="11112"/>
    <cellStyle name="Normal 11 2 15 2 3" xfId="11113"/>
    <cellStyle name="Normal 11 2 15 2 4" xfId="11114"/>
    <cellStyle name="Normal 11 2 15 2 5" xfId="11115"/>
    <cellStyle name="Normal 11 2 15 3" xfId="11116"/>
    <cellStyle name="Normal 11 2 15 3 2" xfId="11117"/>
    <cellStyle name="Normal 11 2 15 3 2 2" xfId="11118"/>
    <cellStyle name="Normal 11 2 15 3 3" xfId="11119"/>
    <cellStyle name="Normal 11 2 15 3 4" xfId="11120"/>
    <cellStyle name="Normal 11 2 15 3 5" xfId="11121"/>
    <cellStyle name="Normal 11 2 15 4" xfId="11122"/>
    <cellStyle name="Normal 11 2 15 4 2" xfId="11123"/>
    <cellStyle name="Normal 11 2 15 4 3" xfId="11124"/>
    <cellStyle name="Normal 11 2 15 5" xfId="11125"/>
    <cellStyle name="Normal 11 2 15 6" xfId="11126"/>
    <cellStyle name="Normal 11 2 15 7" xfId="11127"/>
    <cellStyle name="Normal 11 2 16" xfId="11128"/>
    <cellStyle name="Normal 11 2 16 2" xfId="11129"/>
    <cellStyle name="Normal 11 2 16 2 2" xfId="11130"/>
    <cellStyle name="Normal 11 2 16 2 2 2" xfId="11131"/>
    <cellStyle name="Normal 11 2 16 2 3" xfId="11132"/>
    <cellStyle name="Normal 11 2 16 2 4" xfId="11133"/>
    <cellStyle name="Normal 11 2 16 2 5" xfId="11134"/>
    <cellStyle name="Normal 11 2 16 3" xfId="11135"/>
    <cellStyle name="Normal 11 2 16 3 2" xfId="11136"/>
    <cellStyle name="Normal 11 2 16 3 2 2" xfId="11137"/>
    <cellStyle name="Normal 11 2 16 3 3" xfId="11138"/>
    <cellStyle name="Normal 11 2 16 3 4" xfId="11139"/>
    <cellStyle name="Normal 11 2 16 3 5" xfId="11140"/>
    <cellStyle name="Normal 11 2 16 4" xfId="11141"/>
    <cellStyle name="Normal 11 2 16 4 2" xfId="11142"/>
    <cellStyle name="Normal 11 2 16 4 3" xfId="11143"/>
    <cellStyle name="Normal 11 2 16 5" xfId="11144"/>
    <cellStyle name="Normal 11 2 16 6" xfId="11145"/>
    <cellStyle name="Normal 11 2 16 7" xfId="11146"/>
    <cellStyle name="Normal 11 2 17" xfId="11147"/>
    <cellStyle name="Normal 11 2 17 2" xfId="11148"/>
    <cellStyle name="Normal 11 2 17 2 2" xfId="11149"/>
    <cellStyle name="Normal 11 2 17 2 2 2" xfId="11150"/>
    <cellStyle name="Normal 11 2 17 2 3" xfId="11151"/>
    <cellStyle name="Normal 11 2 17 2 4" xfId="11152"/>
    <cellStyle name="Normal 11 2 17 2 5" xfId="11153"/>
    <cellStyle name="Normal 11 2 17 3" xfId="11154"/>
    <cellStyle name="Normal 11 2 17 3 2" xfId="11155"/>
    <cellStyle name="Normal 11 2 17 3 2 2" xfId="11156"/>
    <cellStyle name="Normal 11 2 17 3 3" xfId="11157"/>
    <cellStyle name="Normal 11 2 17 3 4" xfId="11158"/>
    <cellStyle name="Normal 11 2 17 3 5" xfId="11159"/>
    <cellStyle name="Normal 11 2 17 4" xfId="11160"/>
    <cellStyle name="Normal 11 2 17 4 2" xfId="11161"/>
    <cellStyle name="Normal 11 2 17 4 3" xfId="11162"/>
    <cellStyle name="Normal 11 2 17 5" xfId="11163"/>
    <cellStyle name="Normal 11 2 17 6" xfId="11164"/>
    <cellStyle name="Normal 11 2 17 7" xfId="11165"/>
    <cellStyle name="Normal 11 2 18" xfId="11166"/>
    <cellStyle name="Normal 11 2 2" xfId="11167"/>
    <cellStyle name="Normal 11 2 2 10" xfId="11168"/>
    <cellStyle name="Normal 11 2 2 10 2" xfId="11169"/>
    <cellStyle name="Normal 11 2 2 10 2 2" xfId="11170"/>
    <cellStyle name="Normal 11 2 2 10 2 2 2" xfId="11171"/>
    <cellStyle name="Normal 11 2 2 10 2 3" xfId="11172"/>
    <cellStyle name="Normal 11 2 2 10 2 4" xfId="11173"/>
    <cellStyle name="Normal 11 2 2 10 2 5" xfId="11174"/>
    <cellStyle name="Normal 11 2 2 10 3" xfId="11175"/>
    <cellStyle name="Normal 11 2 2 10 3 2" xfId="11176"/>
    <cellStyle name="Normal 11 2 2 10 3 2 2" xfId="11177"/>
    <cellStyle name="Normal 11 2 2 10 3 3" xfId="11178"/>
    <cellStyle name="Normal 11 2 2 10 3 4" xfId="11179"/>
    <cellStyle name="Normal 11 2 2 10 3 5" xfId="11180"/>
    <cellStyle name="Normal 11 2 2 10 4" xfId="11181"/>
    <cellStyle name="Normal 11 2 2 10 4 2" xfId="11182"/>
    <cellStyle name="Normal 11 2 2 10 4 3" xfId="11183"/>
    <cellStyle name="Normal 11 2 2 10 5" xfId="11184"/>
    <cellStyle name="Normal 11 2 2 10 6" xfId="11185"/>
    <cellStyle name="Normal 11 2 2 10 7" xfId="11186"/>
    <cellStyle name="Normal 11 2 2 11" xfId="11187"/>
    <cellStyle name="Normal 11 2 2 11 2" xfId="11188"/>
    <cellStyle name="Normal 11 2 2 11 2 2" xfId="11189"/>
    <cellStyle name="Normal 11 2 2 11 2 2 2" xfId="11190"/>
    <cellStyle name="Normal 11 2 2 11 2 3" xfId="11191"/>
    <cellStyle name="Normal 11 2 2 11 2 4" xfId="11192"/>
    <cellStyle name="Normal 11 2 2 11 2 5" xfId="11193"/>
    <cellStyle name="Normal 11 2 2 11 3" xfId="11194"/>
    <cellStyle name="Normal 11 2 2 11 3 2" xfId="11195"/>
    <cellStyle name="Normal 11 2 2 11 3 2 2" xfId="11196"/>
    <cellStyle name="Normal 11 2 2 11 3 3" xfId="11197"/>
    <cellStyle name="Normal 11 2 2 11 3 4" xfId="11198"/>
    <cellStyle name="Normal 11 2 2 11 3 5" xfId="11199"/>
    <cellStyle name="Normal 11 2 2 11 4" xfId="11200"/>
    <cellStyle name="Normal 11 2 2 11 4 2" xfId="11201"/>
    <cellStyle name="Normal 11 2 2 11 4 3" xfId="11202"/>
    <cellStyle name="Normal 11 2 2 11 5" xfId="11203"/>
    <cellStyle name="Normal 11 2 2 11 6" xfId="11204"/>
    <cellStyle name="Normal 11 2 2 11 7" xfId="11205"/>
    <cellStyle name="Normal 11 2 2 12" xfId="11206"/>
    <cellStyle name="Normal 11 2 2 2" xfId="11207"/>
    <cellStyle name="Normal 11 2 2 2 2" xfId="11208"/>
    <cellStyle name="Normal 11 2 2 2 2 10" xfId="11209"/>
    <cellStyle name="Normal 11 2 2 2 2 10 2" xfId="11210"/>
    <cellStyle name="Normal 11 2 2 2 2 10 2 2" xfId="11211"/>
    <cellStyle name="Normal 11 2 2 2 2 10 3" xfId="11212"/>
    <cellStyle name="Normal 11 2 2 2 2 10 4" xfId="11213"/>
    <cellStyle name="Normal 11 2 2 2 2 10 5" xfId="11214"/>
    <cellStyle name="Normal 11 2 2 2 2 11" xfId="11215"/>
    <cellStyle name="Normal 11 2 2 2 2 11 2" xfId="11216"/>
    <cellStyle name="Normal 11 2 2 2 2 11 3" xfId="11217"/>
    <cellStyle name="Normal 11 2 2 2 2 12" xfId="11218"/>
    <cellStyle name="Normal 11 2 2 2 2 13" xfId="11219"/>
    <cellStyle name="Normal 11 2 2 2 2 14" xfId="11220"/>
    <cellStyle name="Normal 11 2 2 2 2 2" xfId="11221"/>
    <cellStyle name="Normal 11 2 2 2 2 2 2" xfId="11222"/>
    <cellStyle name="Normal 11 2 2 2 2 2 2 2" xfId="11223"/>
    <cellStyle name="Normal 11 2 2 2 2 2 2 2 2" xfId="11224"/>
    <cellStyle name="Normal 11 2 2 2 2 2 2 2 2 2" xfId="11225"/>
    <cellStyle name="Normal 11 2 2 2 2 2 2 2 3" xfId="11226"/>
    <cellStyle name="Normal 11 2 2 2 2 2 2 2 4" xfId="11227"/>
    <cellStyle name="Normal 11 2 2 2 2 2 2 3" xfId="11228"/>
    <cellStyle name="Normal 11 2 2 2 2 2 2 3 2" xfId="11229"/>
    <cellStyle name="Normal 11 2 2 2 2 2 2 4" xfId="11230"/>
    <cellStyle name="Normal 11 2 2 2 2 2 2 5" xfId="11231"/>
    <cellStyle name="Normal 11 2 2 2 2 3" xfId="11232"/>
    <cellStyle name="Normal 11 2 2 2 2 3 2" xfId="11233"/>
    <cellStyle name="Normal 11 2 2 2 2 3 2 2" xfId="11234"/>
    <cellStyle name="Normal 11 2 2 2 2 3 2 2 2" xfId="11235"/>
    <cellStyle name="Normal 11 2 2 2 2 3 2 2 2 2" xfId="11236"/>
    <cellStyle name="Normal 11 2 2 2 2 3 2 2 3" xfId="11237"/>
    <cellStyle name="Normal 11 2 2 2 2 3 2 2 4" xfId="11238"/>
    <cellStyle name="Normal 11 2 2 2 2 3 2 3" xfId="11239"/>
    <cellStyle name="Normal 11 2 2 2 2 3 2 3 2" xfId="11240"/>
    <cellStyle name="Normal 11 2 2 2 2 3 2 4" xfId="11241"/>
    <cellStyle name="Normal 11 2 2 2 2 3 2 5" xfId="11242"/>
    <cellStyle name="Normal 11 2 2 2 2 4" xfId="11243"/>
    <cellStyle name="Normal 11 2 2 2 2 4 2" xfId="11244"/>
    <cellStyle name="Normal 11 2 2 2 2 4 2 2" xfId="11245"/>
    <cellStyle name="Normal 11 2 2 2 2 4 2 2 2" xfId="11246"/>
    <cellStyle name="Normal 11 2 2 2 2 4 2 2 2 2" xfId="11247"/>
    <cellStyle name="Normal 11 2 2 2 2 4 2 2 3" xfId="11248"/>
    <cellStyle name="Normal 11 2 2 2 2 4 2 2 4" xfId="11249"/>
    <cellStyle name="Normal 11 2 2 2 2 4 2 3" xfId="11250"/>
    <cellStyle name="Normal 11 2 2 2 2 4 2 3 2" xfId="11251"/>
    <cellStyle name="Normal 11 2 2 2 2 4 2 4" xfId="11252"/>
    <cellStyle name="Normal 11 2 2 2 2 4 2 5" xfId="11253"/>
    <cellStyle name="Normal 11 2 2 2 2 5" xfId="11254"/>
    <cellStyle name="Normal 11 2 2 2 2 5 2" xfId="11255"/>
    <cellStyle name="Normal 11 2 2 2 2 5 2 2" xfId="11256"/>
    <cellStyle name="Normal 11 2 2 2 2 5 2 2 2" xfId="11257"/>
    <cellStyle name="Normal 11 2 2 2 2 5 2 2 2 2" xfId="11258"/>
    <cellStyle name="Normal 11 2 2 2 2 5 2 2 3" xfId="11259"/>
    <cellStyle name="Normal 11 2 2 2 2 5 2 2 4" xfId="11260"/>
    <cellStyle name="Normal 11 2 2 2 2 5 2 3" xfId="11261"/>
    <cellStyle name="Normal 11 2 2 2 2 5 2 3 2" xfId="11262"/>
    <cellStyle name="Normal 11 2 2 2 2 5 2 4" xfId="11263"/>
    <cellStyle name="Normal 11 2 2 2 2 5 2 5" xfId="11264"/>
    <cellStyle name="Normal 11 2 2 2 2 6" xfId="11265"/>
    <cellStyle name="Normal 11 2 2 2 2 6 2" xfId="11266"/>
    <cellStyle name="Normal 11 2 2 2 2 6 2 2" xfId="11267"/>
    <cellStyle name="Normal 11 2 2 2 2 6 2 2 2" xfId="11268"/>
    <cellStyle name="Normal 11 2 2 2 2 6 2 2 2 2" xfId="11269"/>
    <cellStyle name="Normal 11 2 2 2 2 6 2 2 3" xfId="11270"/>
    <cellStyle name="Normal 11 2 2 2 2 6 2 2 4" xfId="11271"/>
    <cellStyle name="Normal 11 2 2 2 2 6 2 3" xfId="11272"/>
    <cellStyle name="Normal 11 2 2 2 2 6 2 3 2" xfId="11273"/>
    <cellStyle name="Normal 11 2 2 2 2 6 2 4" xfId="11274"/>
    <cellStyle name="Normal 11 2 2 2 2 6 2 5" xfId="11275"/>
    <cellStyle name="Normal 11 2 2 2 2 7" xfId="11276"/>
    <cellStyle name="Normal 11 2 2 2 2 7 2" xfId="11277"/>
    <cellStyle name="Normal 11 2 2 2 2 7 2 2" xfId="11278"/>
    <cellStyle name="Normal 11 2 2 2 2 7 2 2 2" xfId="11279"/>
    <cellStyle name="Normal 11 2 2 2 2 7 2 2 2 2" xfId="11280"/>
    <cellStyle name="Normal 11 2 2 2 2 7 2 2 3" xfId="11281"/>
    <cellStyle name="Normal 11 2 2 2 2 7 2 2 4" xfId="11282"/>
    <cellStyle name="Normal 11 2 2 2 2 7 2 3" xfId="11283"/>
    <cellStyle name="Normal 11 2 2 2 2 7 2 3 2" xfId="11284"/>
    <cellStyle name="Normal 11 2 2 2 2 7 2 4" xfId="11285"/>
    <cellStyle name="Normal 11 2 2 2 2 7 2 5" xfId="11286"/>
    <cellStyle name="Normal 11 2 2 2 2 8" xfId="11287"/>
    <cellStyle name="Normal 11 2 2 2 2 8 2" xfId="11288"/>
    <cellStyle name="Normal 11 2 2 2 2 8 2 2" xfId="11289"/>
    <cellStyle name="Normal 11 2 2 2 2 8 2 2 2" xfId="11290"/>
    <cellStyle name="Normal 11 2 2 2 2 8 2 3" xfId="11291"/>
    <cellStyle name="Normal 11 2 2 2 2 8 2 4" xfId="11292"/>
    <cellStyle name="Normal 11 2 2 2 2 8 2 5" xfId="11293"/>
    <cellStyle name="Normal 11 2 2 2 2 8 3" xfId="11294"/>
    <cellStyle name="Normal 11 2 2 2 2 8 3 2" xfId="11295"/>
    <cellStyle name="Normal 11 2 2 2 2 8 3 2 2" xfId="11296"/>
    <cellStyle name="Normal 11 2 2 2 2 8 3 3" xfId="11297"/>
    <cellStyle name="Normal 11 2 2 2 2 8 3 4" xfId="11298"/>
    <cellStyle name="Normal 11 2 2 2 2 8 3 5" xfId="11299"/>
    <cellStyle name="Normal 11 2 2 2 2 8 4" xfId="11300"/>
    <cellStyle name="Normal 11 2 2 2 2 8 4 2" xfId="11301"/>
    <cellStyle name="Normal 11 2 2 2 2 8 4 3" xfId="11302"/>
    <cellStyle name="Normal 11 2 2 2 2 8 5" xfId="11303"/>
    <cellStyle name="Normal 11 2 2 2 2 8 6" xfId="11304"/>
    <cellStyle name="Normal 11 2 2 2 2 8 7" xfId="11305"/>
    <cellStyle name="Normal 11 2 2 2 2 9" xfId="11306"/>
    <cellStyle name="Normal 11 2 2 2 2 9 2" xfId="11307"/>
    <cellStyle name="Normal 11 2 2 2 2 9 2 2" xfId="11308"/>
    <cellStyle name="Normal 11 2 2 2 2 9 3" xfId="11309"/>
    <cellStyle name="Normal 11 2 2 2 2 9 4" xfId="11310"/>
    <cellStyle name="Normal 11 2 2 2 2 9 5" xfId="11311"/>
    <cellStyle name="Normal 11 2 2 2 2_Culture" xfId="11312"/>
    <cellStyle name="Normal 11 2 2 2 3" xfId="11313"/>
    <cellStyle name="Normal 11 2 2 2 3 2" xfId="11314"/>
    <cellStyle name="Normal 11 2 2 2 3 2 2" xfId="11315"/>
    <cellStyle name="Normal 11 2 2 2 3 2 2 2" xfId="11316"/>
    <cellStyle name="Normal 11 2 2 2 3 2 3" xfId="11317"/>
    <cellStyle name="Normal 11 2 2 2 3 2 4" xfId="11318"/>
    <cellStyle name="Normal 11 2 2 2 3 2 5" xfId="11319"/>
    <cellStyle name="Normal 11 2 2 2 3 3" xfId="11320"/>
    <cellStyle name="Normal 11 2 2 2 3 3 2" xfId="11321"/>
    <cellStyle name="Normal 11 2 2 2 3 3 2 2" xfId="11322"/>
    <cellStyle name="Normal 11 2 2 2 3 3 3" xfId="11323"/>
    <cellStyle name="Normal 11 2 2 2 3 3 4" xfId="11324"/>
    <cellStyle name="Normal 11 2 2 2 3 3 5" xfId="11325"/>
    <cellStyle name="Normal 11 2 2 2 3 4" xfId="11326"/>
    <cellStyle name="Normal 11 2 2 2 3 4 2" xfId="11327"/>
    <cellStyle name="Normal 11 2 2 2 3 4 3" xfId="11328"/>
    <cellStyle name="Normal 11 2 2 2 3 5" xfId="11329"/>
    <cellStyle name="Normal 11 2 2 2 3 6" xfId="11330"/>
    <cellStyle name="Normal 11 2 2 2 3 7" xfId="11331"/>
    <cellStyle name="Normal 11 2 2 2 4" xfId="11332"/>
    <cellStyle name="Normal 11 2 2 2 4 2" xfId="11333"/>
    <cellStyle name="Normal 11 2 2 2 4 2 2" xfId="11334"/>
    <cellStyle name="Normal 11 2 2 2 4 2 2 2" xfId="11335"/>
    <cellStyle name="Normal 11 2 2 2 4 2 3" xfId="11336"/>
    <cellStyle name="Normal 11 2 2 2 4 2 4" xfId="11337"/>
    <cellStyle name="Normal 11 2 2 2 4 2 5" xfId="11338"/>
    <cellStyle name="Normal 11 2 2 2 4 3" xfId="11339"/>
    <cellStyle name="Normal 11 2 2 2 4 3 2" xfId="11340"/>
    <cellStyle name="Normal 11 2 2 2 4 3 2 2" xfId="11341"/>
    <cellStyle name="Normal 11 2 2 2 4 3 3" xfId="11342"/>
    <cellStyle name="Normal 11 2 2 2 4 3 4" xfId="11343"/>
    <cellStyle name="Normal 11 2 2 2 4 3 5" xfId="11344"/>
    <cellStyle name="Normal 11 2 2 2 4 4" xfId="11345"/>
    <cellStyle name="Normal 11 2 2 2 4 4 2" xfId="11346"/>
    <cellStyle name="Normal 11 2 2 2 4 4 3" xfId="11347"/>
    <cellStyle name="Normal 11 2 2 2 4 5" xfId="11348"/>
    <cellStyle name="Normal 11 2 2 2 4 6" xfId="11349"/>
    <cellStyle name="Normal 11 2 2 2 4 7" xfId="11350"/>
    <cellStyle name="Normal 11 2 2 2 5" xfId="11351"/>
    <cellStyle name="Normal 11 2 2 2 5 2" xfId="11352"/>
    <cellStyle name="Normal 11 2 2 2 5 2 2" xfId="11353"/>
    <cellStyle name="Normal 11 2 2 2 5 2 2 2" xfId="11354"/>
    <cellStyle name="Normal 11 2 2 2 5 2 3" xfId="11355"/>
    <cellStyle name="Normal 11 2 2 2 5 2 4" xfId="11356"/>
    <cellStyle name="Normal 11 2 2 2 5 2 5" xfId="11357"/>
    <cellStyle name="Normal 11 2 2 2 5 3" xfId="11358"/>
    <cellStyle name="Normal 11 2 2 2 5 3 2" xfId="11359"/>
    <cellStyle name="Normal 11 2 2 2 5 3 2 2" xfId="11360"/>
    <cellStyle name="Normal 11 2 2 2 5 3 3" xfId="11361"/>
    <cellStyle name="Normal 11 2 2 2 5 3 4" xfId="11362"/>
    <cellStyle name="Normal 11 2 2 2 5 3 5" xfId="11363"/>
    <cellStyle name="Normal 11 2 2 2 5 4" xfId="11364"/>
    <cellStyle name="Normal 11 2 2 2 5 4 2" xfId="11365"/>
    <cellStyle name="Normal 11 2 2 2 5 4 3" xfId="11366"/>
    <cellStyle name="Normal 11 2 2 2 5 5" xfId="11367"/>
    <cellStyle name="Normal 11 2 2 2 5 6" xfId="11368"/>
    <cellStyle name="Normal 11 2 2 2 5 7" xfId="11369"/>
    <cellStyle name="Normal 11 2 2 2 6" xfId="11370"/>
    <cellStyle name="Normal 11 2 2 2 6 2" xfId="11371"/>
    <cellStyle name="Normal 11 2 2 2 6 2 2" xfId="11372"/>
    <cellStyle name="Normal 11 2 2 2 6 2 2 2" xfId="11373"/>
    <cellStyle name="Normal 11 2 2 2 6 2 3" xfId="11374"/>
    <cellStyle name="Normal 11 2 2 2 6 2 4" xfId="11375"/>
    <cellStyle name="Normal 11 2 2 2 6 2 5" xfId="11376"/>
    <cellStyle name="Normal 11 2 2 2 6 3" xfId="11377"/>
    <cellStyle name="Normal 11 2 2 2 6 3 2" xfId="11378"/>
    <cellStyle name="Normal 11 2 2 2 6 3 2 2" xfId="11379"/>
    <cellStyle name="Normal 11 2 2 2 6 3 3" xfId="11380"/>
    <cellStyle name="Normal 11 2 2 2 6 3 4" xfId="11381"/>
    <cellStyle name="Normal 11 2 2 2 6 3 5" xfId="11382"/>
    <cellStyle name="Normal 11 2 2 2 6 4" xfId="11383"/>
    <cellStyle name="Normal 11 2 2 2 6 4 2" xfId="11384"/>
    <cellStyle name="Normal 11 2 2 2 6 4 3" xfId="11385"/>
    <cellStyle name="Normal 11 2 2 2 6 5" xfId="11386"/>
    <cellStyle name="Normal 11 2 2 2 6 6" xfId="11387"/>
    <cellStyle name="Normal 11 2 2 2 6 7" xfId="11388"/>
    <cellStyle name="Normal 11 2 2 2 7" xfId="11389"/>
    <cellStyle name="Normal 11 2 2 2 7 2" xfId="11390"/>
    <cellStyle name="Normal 11 2 2 2 7 2 2" xfId="11391"/>
    <cellStyle name="Normal 11 2 2 2 7 2 2 2" xfId="11392"/>
    <cellStyle name="Normal 11 2 2 2 7 2 3" xfId="11393"/>
    <cellStyle name="Normal 11 2 2 2 7 2 4" xfId="11394"/>
    <cellStyle name="Normal 11 2 2 2 7 2 5" xfId="11395"/>
    <cellStyle name="Normal 11 2 2 2 7 3" xfId="11396"/>
    <cellStyle name="Normal 11 2 2 2 7 3 2" xfId="11397"/>
    <cellStyle name="Normal 11 2 2 2 7 3 2 2" xfId="11398"/>
    <cellStyle name="Normal 11 2 2 2 7 3 3" xfId="11399"/>
    <cellStyle name="Normal 11 2 2 2 7 3 4" xfId="11400"/>
    <cellStyle name="Normal 11 2 2 2 7 3 5" xfId="11401"/>
    <cellStyle name="Normal 11 2 2 2 7 4" xfId="11402"/>
    <cellStyle name="Normal 11 2 2 2 7 4 2" xfId="11403"/>
    <cellStyle name="Normal 11 2 2 2 7 4 3" xfId="11404"/>
    <cellStyle name="Normal 11 2 2 2 7 5" xfId="11405"/>
    <cellStyle name="Normal 11 2 2 2 7 6" xfId="11406"/>
    <cellStyle name="Normal 11 2 2 2 7 7" xfId="11407"/>
    <cellStyle name="Normal 11 2 2 3" xfId="11408"/>
    <cellStyle name="Normal 11 2 2 3 2" xfId="11409"/>
    <cellStyle name="Normal 11 2 2 3 2 2" xfId="11410"/>
    <cellStyle name="Normal 11 2 2 3 2 2 2" xfId="11411"/>
    <cellStyle name="Normal 11 2 2 3 2 2 2 2" xfId="11412"/>
    <cellStyle name="Normal 11 2 2 3 2 2 2 2 2" xfId="11413"/>
    <cellStyle name="Normal 11 2 2 3 2 2 2 3" xfId="11414"/>
    <cellStyle name="Normal 11 2 2 3 2 2 2 4" xfId="11415"/>
    <cellStyle name="Normal 11 2 2 3 2 2 3" xfId="11416"/>
    <cellStyle name="Normal 11 2 2 3 2 2 3 2" xfId="11417"/>
    <cellStyle name="Normal 11 2 2 3 2 2 4" xfId="11418"/>
    <cellStyle name="Normal 11 2 2 3 2 2 5" xfId="11419"/>
    <cellStyle name="Normal 11 2 2 3 3" xfId="11420"/>
    <cellStyle name="Normal 11 2 2 3 3 2" xfId="11421"/>
    <cellStyle name="Normal 11 2 2 3 3 2 2" xfId="11422"/>
    <cellStyle name="Normal 11 2 2 3 3 2 2 2" xfId="11423"/>
    <cellStyle name="Normal 11 2 2 3 3 2 3" xfId="11424"/>
    <cellStyle name="Normal 11 2 2 3 3 2 4" xfId="11425"/>
    <cellStyle name="Normal 11 2 2 3 3 3" xfId="11426"/>
    <cellStyle name="Normal 11 2 2 3 3 3 2" xfId="11427"/>
    <cellStyle name="Normal 11 2 2 3 3 4" xfId="11428"/>
    <cellStyle name="Normal 11 2 2 3 3 5" xfId="11429"/>
    <cellStyle name="Normal 11 2 2 4" xfId="11430"/>
    <cellStyle name="Normal 11 2 2 4 2" xfId="11431"/>
    <cellStyle name="Normal 11 2 2 4 2 2" xfId="11432"/>
    <cellStyle name="Normal 11 2 2 4 2 2 2" xfId="11433"/>
    <cellStyle name="Normal 11 2 2 4 2 2 2 2" xfId="11434"/>
    <cellStyle name="Normal 11 2 2 4 2 2 3" xfId="11435"/>
    <cellStyle name="Normal 11 2 2 4 2 2 4" xfId="11436"/>
    <cellStyle name="Normal 11 2 2 4 2 3" xfId="11437"/>
    <cellStyle name="Normal 11 2 2 4 2 3 2" xfId="11438"/>
    <cellStyle name="Normal 11 2 2 4 2 4" xfId="11439"/>
    <cellStyle name="Normal 11 2 2 4 2 5" xfId="11440"/>
    <cellStyle name="Normal 11 2 2 5" xfId="11441"/>
    <cellStyle name="Normal 11 2 2 5 2" xfId="11442"/>
    <cellStyle name="Normal 11 2 2 5 2 2" xfId="11443"/>
    <cellStyle name="Normal 11 2 2 5 2 2 2" xfId="11444"/>
    <cellStyle name="Normal 11 2 2 5 2 2 2 2" xfId="11445"/>
    <cellStyle name="Normal 11 2 2 5 2 2 3" xfId="11446"/>
    <cellStyle name="Normal 11 2 2 5 2 2 4" xfId="11447"/>
    <cellStyle name="Normal 11 2 2 5 2 3" xfId="11448"/>
    <cellStyle name="Normal 11 2 2 5 2 3 2" xfId="11449"/>
    <cellStyle name="Normal 11 2 2 5 2 4" xfId="11450"/>
    <cellStyle name="Normal 11 2 2 5 2 5" xfId="11451"/>
    <cellStyle name="Normal 11 2 2 6" xfId="11452"/>
    <cellStyle name="Normal 11 2 2 6 2" xfId="11453"/>
    <cellStyle name="Normal 11 2 2 6 2 2" xfId="11454"/>
    <cellStyle name="Normal 11 2 2 6 2 2 2" xfId="11455"/>
    <cellStyle name="Normal 11 2 2 6 2 2 2 2" xfId="11456"/>
    <cellStyle name="Normal 11 2 2 6 2 2 3" xfId="11457"/>
    <cellStyle name="Normal 11 2 2 6 2 2 4" xfId="11458"/>
    <cellStyle name="Normal 11 2 2 6 2 3" xfId="11459"/>
    <cellStyle name="Normal 11 2 2 6 2 3 2" xfId="11460"/>
    <cellStyle name="Normal 11 2 2 6 2 4" xfId="11461"/>
    <cellStyle name="Normal 11 2 2 6 2 5" xfId="11462"/>
    <cellStyle name="Normal 11 2 2 7" xfId="11463"/>
    <cellStyle name="Normal 11 2 2 7 2" xfId="11464"/>
    <cellStyle name="Normal 11 2 2 7 2 2" xfId="11465"/>
    <cellStyle name="Normal 11 2 2 7 2 2 2" xfId="11466"/>
    <cellStyle name="Normal 11 2 2 7 2 2 2 2" xfId="11467"/>
    <cellStyle name="Normal 11 2 2 7 2 2 3" xfId="11468"/>
    <cellStyle name="Normal 11 2 2 7 2 2 4" xfId="11469"/>
    <cellStyle name="Normal 11 2 2 7 2 3" xfId="11470"/>
    <cellStyle name="Normal 11 2 2 7 2 3 2" xfId="11471"/>
    <cellStyle name="Normal 11 2 2 7 2 4" xfId="11472"/>
    <cellStyle name="Normal 11 2 2 7 2 5" xfId="11473"/>
    <cellStyle name="Normal 11 2 2 8" xfId="11474"/>
    <cellStyle name="Normal 11 2 2 8 2" xfId="11475"/>
    <cellStyle name="Normal 11 2 2 8 2 2" xfId="11476"/>
    <cellStyle name="Normal 11 2 2 8 2 2 2" xfId="11477"/>
    <cellStyle name="Normal 11 2 2 8 2 2 2 2" xfId="11478"/>
    <cellStyle name="Normal 11 2 2 8 2 2 3" xfId="11479"/>
    <cellStyle name="Normal 11 2 2 8 2 2 4" xfId="11480"/>
    <cellStyle name="Normal 11 2 2 8 2 3" xfId="11481"/>
    <cellStyle name="Normal 11 2 2 8 2 3 2" xfId="11482"/>
    <cellStyle name="Normal 11 2 2 8 2 4" xfId="11483"/>
    <cellStyle name="Normal 11 2 2 8 2 5" xfId="11484"/>
    <cellStyle name="Normal 11 2 2 9" xfId="11485"/>
    <cellStyle name="Normal 11 2 2 9 2" xfId="11486"/>
    <cellStyle name="Normal 11 2 2 9 2 2" xfId="11487"/>
    <cellStyle name="Normal 11 2 2 9 2 2 2" xfId="11488"/>
    <cellStyle name="Normal 11 2 2 9 2 2 2 2" xfId="11489"/>
    <cellStyle name="Normal 11 2 2 9 2 2 3" xfId="11490"/>
    <cellStyle name="Normal 11 2 2 9 2 2 4" xfId="11491"/>
    <cellStyle name="Normal 11 2 2 9 2 3" xfId="11492"/>
    <cellStyle name="Normal 11 2 2 9 2 3 2" xfId="11493"/>
    <cellStyle name="Normal 11 2 2 9 2 4" xfId="11494"/>
    <cellStyle name="Normal 11 2 2 9 2 5" xfId="11495"/>
    <cellStyle name="Normal 11 2 2_Culture" xfId="11496"/>
    <cellStyle name="Normal 11 2 3" xfId="11497"/>
    <cellStyle name="Normal 11 2 3 10" xfId="11498"/>
    <cellStyle name="Normal 11 2 3 10 2" xfId="11499"/>
    <cellStyle name="Normal 11 2 3 11" xfId="11500"/>
    <cellStyle name="Normal 11 2 3 2" xfId="11501"/>
    <cellStyle name="Normal 11 2 3 2 2" xfId="11502"/>
    <cellStyle name="Normal 11 2 3 2 2 2" xfId="11503"/>
    <cellStyle name="Normal 11 2 3 2 2 2 2" xfId="11504"/>
    <cellStyle name="Normal 11 2 3 2 2 2 2 2" xfId="11505"/>
    <cellStyle name="Normal 11 2 3 2 2 2 3" xfId="11506"/>
    <cellStyle name="Normal 11 2 3 2 2 2 4" xfId="11507"/>
    <cellStyle name="Normal 11 2 3 2 2 2 5" xfId="11508"/>
    <cellStyle name="Normal 11 2 3 2 2 3" xfId="11509"/>
    <cellStyle name="Normal 11 2 3 2 2 3 2" xfId="11510"/>
    <cellStyle name="Normal 11 2 3 2 2 3 2 2" xfId="11511"/>
    <cellStyle name="Normal 11 2 3 2 2 3 3" xfId="11512"/>
    <cellStyle name="Normal 11 2 3 2 2 3 4" xfId="11513"/>
    <cellStyle name="Normal 11 2 3 2 2 3 5" xfId="11514"/>
    <cellStyle name="Normal 11 2 3 2 2 4" xfId="11515"/>
    <cellStyle name="Normal 11 2 3 2 2 4 2" xfId="11516"/>
    <cellStyle name="Normal 11 2 3 2 2 4 3" xfId="11517"/>
    <cellStyle name="Normal 11 2 3 2 2 5" xfId="11518"/>
    <cellStyle name="Normal 11 2 3 2 2 6" xfId="11519"/>
    <cellStyle name="Normal 11 2 3 2 2 7" xfId="11520"/>
    <cellStyle name="Normal 11 2 3 2 3" xfId="11521"/>
    <cellStyle name="Normal 11 2 3 2 3 2" xfId="11522"/>
    <cellStyle name="Normal 11 2 3 2 3 2 2" xfId="11523"/>
    <cellStyle name="Normal 11 2 3 2 3 2 2 2" xfId="11524"/>
    <cellStyle name="Normal 11 2 3 2 3 2 3" xfId="11525"/>
    <cellStyle name="Normal 11 2 3 2 3 2 4" xfId="11526"/>
    <cellStyle name="Normal 11 2 3 2 3 2 5" xfId="11527"/>
    <cellStyle name="Normal 11 2 3 2 3 3" xfId="11528"/>
    <cellStyle name="Normal 11 2 3 2 3 3 2" xfId="11529"/>
    <cellStyle name="Normal 11 2 3 2 3 3 2 2" xfId="11530"/>
    <cellStyle name="Normal 11 2 3 2 3 3 3" xfId="11531"/>
    <cellStyle name="Normal 11 2 3 2 3 3 4" xfId="11532"/>
    <cellStyle name="Normal 11 2 3 2 3 3 5" xfId="11533"/>
    <cellStyle name="Normal 11 2 3 2 3 4" xfId="11534"/>
    <cellStyle name="Normal 11 2 3 2 3 4 2" xfId="11535"/>
    <cellStyle name="Normal 11 2 3 2 3 4 3" xfId="11536"/>
    <cellStyle name="Normal 11 2 3 2 3 5" xfId="11537"/>
    <cellStyle name="Normal 11 2 3 2 3 6" xfId="11538"/>
    <cellStyle name="Normal 11 2 3 2 3 7" xfId="11539"/>
    <cellStyle name="Normal 11 2 3 2 4" xfId="11540"/>
    <cellStyle name="Normal 11 2 3 2 4 2" xfId="11541"/>
    <cellStyle name="Normal 11 2 3 2 4 2 2" xfId="11542"/>
    <cellStyle name="Normal 11 2 3 2 4 2 2 2" xfId="11543"/>
    <cellStyle name="Normal 11 2 3 2 4 2 3" xfId="11544"/>
    <cellStyle name="Normal 11 2 3 2 4 2 4" xfId="11545"/>
    <cellStyle name="Normal 11 2 3 2 4 2 5" xfId="11546"/>
    <cellStyle name="Normal 11 2 3 2 4 3" xfId="11547"/>
    <cellStyle name="Normal 11 2 3 2 4 3 2" xfId="11548"/>
    <cellStyle name="Normal 11 2 3 2 4 3 2 2" xfId="11549"/>
    <cellStyle name="Normal 11 2 3 2 4 3 3" xfId="11550"/>
    <cellStyle name="Normal 11 2 3 2 4 3 4" xfId="11551"/>
    <cellStyle name="Normal 11 2 3 2 4 3 5" xfId="11552"/>
    <cellStyle name="Normal 11 2 3 2 4 4" xfId="11553"/>
    <cellStyle name="Normal 11 2 3 2 4 4 2" xfId="11554"/>
    <cellStyle name="Normal 11 2 3 2 4 4 3" xfId="11555"/>
    <cellStyle name="Normal 11 2 3 2 4 5" xfId="11556"/>
    <cellStyle name="Normal 11 2 3 2 4 6" xfId="11557"/>
    <cellStyle name="Normal 11 2 3 2 4 7" xfId="11558"/>
    <cellStyle name="Normal 11 2 3 2 5" xfId="11559"/>
    <cellStyle name="Normal 11 2 3 2 5 2" xfId="11560"/>
    <cellStyle name="Normal 11 2 3 2 5 2 2" xfId="11561"/>
    <cellStyle name="Normal 11 2 3 2 5 2 2 2" xfId="11562"/>
    <cellStyle name="Normal 11 2 3 2 5 2 3" xfId="11563"/>
    <cellStyle name="Normal 11 2 3 2 5 2 4" xfId="11564"/>
    <cellStyle name="Normal 11 2 3 2 5 2 5" xfId="11565"/>
    <cellStyle name="Normal 11 2 3 2 5 3" xfId="11566"/>
    <cellStyle name="Normal 11 2 3 2 5 3 2" xfId="11567"/>
    <cellStyle name="Normal 11 2 3 2 5 3 2 2" xfId="11568"/>
    <cellStyle name="Normal 11 2 3 2 5 3 3" xfId="11569"/>
    <cellStyle name="Normal 11 2 3 2 5 3 4" xfId="11570"/>
    <cellStyle name="Normal 11 2 3 2 5 3 5" xfId="11571"/>
    <cellStyle name="Normal 11 2 3 2 5 4" xfId="11572"/>
    <cellStyle name="Normal 11 2 3 2 5 4 2" xfId="11573"/>
    <cellStyle name="Normal 11 2 3 2 5 4 3" xfId="11574"/>
    <cellStyle name="Normal 11 2 3 2 5 5" xfId="11575"/>
    <cellStyle name="Normal 11 2 3 2 5 6" xfId="11576"/>
    <cellStyle name="Normal 11 2 3 2 5 7" xfId="11577"/>
    <cellStyle name="Normal 11 2 3 2 6" xfId="11578"/>
    <cellStyle name="Normal 11 2 3 2 6 2" xfId="11579"/>
    <cellStyle name="Normal 11 2 3 2 6 2 2" xfId="11580"/>
    <cellStyle name="Normal 11 2 3 2 6 2 2 2" xfId="11581"/>
    <cellStyle name="Normal 11 2 3 2 6 2 3" xfId="11582"/>
    <cellStyle name="Normal 11 2 3 2 6 2 4" xfId="11583"/>
    <cellStyle name="Normal 11 2 3 2 6 2 5" xfId="11584"/>
    <cellStyle name="Normal 11 2 3 2 6 3" xfId="11585"/>
    <cellStyle name="Normal 11 2 3 2 6 3 2" xfId="11586"/>
    <cellStyle name="Normal 11 2 3 2 6 3 2 2" xfId="11587"/>
    <cellStyle name="Normal 11 2 3 2 6 3 3" xfId="11588"/>
    <cellStyle name="Normal 11 2 3 2 6 3 4" xfId="11589"/>
    <cellStyle name="Normal 11 2 3 2 6 3 5" xfId="11590"/>
    <cellStyle name="Normal 11 2 3 2 6 4" xfId="11591"/>
    <cellStyle name="Normal 11 2 3 2 6 4 2" xfId="11592"/>
    <cellStyle name="Normal 11 2 3 2 6 4 3" xfId="11593"/>
    <cellStyle name="Normal 11 2 3 2 6 5" xfId="11594"/>
    <cellStyle name="Normal 11 2 3 2 6 6" xfId="11595"/>
    <cellStyle name="Normal 11 2 3 2 6 7" xfId="11596"/>
    <cellStyle name="Normal 11 2 3 2 7" xfId="11597"/>
    <cellStyle name="Normal 11 2 3 2 7 2" xfId="11598"/>
    <cellStyle name="Normal 11 2 3 2 7 2 2" xfId="11599"/>
    <cellStyle name="Normal 11 2 3 2 7 2 2 2" xfId="11600"/>
    <cellStyle name="Normal 11 2 3 2 7 2 3" xfId="11601"/>
    <cellStyle name="Normal 11 2 3 2 7 2 4" xfId="11602"/>
    <cellStyle name="Normal 11 2 3 2 7 2 5" xfId="11603"/>
    <cellStyle name="Normal 11 2 3 2 7 3" xfId="11604"/>
    <cellStyle name="Normal 11 2 3 2 7 3 2" xfId="11605"/>
    <cellStyle name="Normal 11 2 3 2 7 3 2 2" xfId="11606"/>
    <cellStyle name="Normal 11 2 3 2 7 3 3" xfId="11607"/>
    <cellStyle name="Normal 11 2 3 2 7 3 4" xfId="11608"/>
    <cellStyle name="Normal 11 2 3 2 7 3 5" xfId="11609"/>
    <cellStyle name="Normal 11 2 3 2 7 4" xfId="11610"/>
    <cellStyle name="Normal 11 2 3 2 7 4 2" xfId="11611"/>
    <cellStyle name="Normal 11 2 3 2 7 4 3" xfId="11612"/>
    <cellStyle name="Normal 11 2 3 2 7 5" xfId="11613"/>
    <cellStyle name="Normal 11 2 3 2 7 6" xfId="11614"/>
    <cellStyle name="Normal 11 2 3 2 7 7" xfId="11615"/>
    <cellStyle name="Normal 11 2 3 3" xfId="11616"/>
    <cellStyle name="Normal 11 2 3 3 2" xfId="11617"/>
    <cellStyle name="Normal 11 2 3 3 2 2" xfId="11618"/>
    <cellStyle name="Normal 11 2 3 3 2 2 2" xfId="11619"/>
    <cellStyle name="Normal 11 2 3 3 2 2 2 2" xfId="11620"/>
    <cellStyle name="Normal 11 2 3 3 2 2 3" xfId="11621"/>
    <cellStyle name="Normal 11 2 3 3 2 2 4" xfId="11622"/>
    <cellStyle name="Normal 11 2 3 3 2 3" xfId="11623"/>
    <cellStyle name="Normal 11 2 3 3 2 3 2" xfId="11624"/>
    <cellStyle name="Normal 11 2 3 3 2 4" xfId="11625"/>
    <cellStyle name="Normal 11 2 3 3 2 5" xfId="11626"/>
    <cellStyle name="Normal 11 2 3 4" xfId="11627"/>
    <cellStyle name="Normal 11 2 3 4 2" xfId="11628"/>
    <cellStyle name="Normal 11 2 3 4 2 2" xfId="11629"/>
    <cellStyle name="Normal 11 2 3 4 2 2 2" xfId="11630"/>
    <cellStyle name="Normal 11 2 3 4 2 2 2 2" xfId="11631"/>
    <cellStyle name="Normal 11 2 3 4 2 2 3" xfId="11632"/>
    <cellStyle name="Normal 11 2 3 4 2 2 4" xfId="11633"/>
    <cellStyle name="Normal 11 2 3 4 2 3" xfId="11634"/>
    <cellStyle name="Normal 11 2 3 4 2 3 2" xfId="11635"/>
    <cellStyle name="Normal 11 2 3 4 2 4" xfId="11636"/>
    <cellStyle name="Normal 11 2 3 4 2 5" xfId="11637"/>
    <cellStyle name="Normal 11 2 3 5" xfId="11638"/>
    <cellStyle name="Normal 11 2 3 5 2" xfId="11639"/>
    <cellStyle name="Normal 11 2 3 5 2 2" xfId="11640"/>
    <cellStyle name="Normal 11 2 3 5 2 2 2" xfId="11641"/>
    <cellStyle name="Normal 11 2 3 5 2 2 2 2" xfId="11642"/>
    <cellStyle name="Normal 11 2 3 5 2 2 3" xfId="11643"/>
    <cellStyle name="Normal 11 2 3 5 2 2 4" xfId="11644"/>
    <cellStyle name="Normal 11 2 3 5 2 3" xfId="11645"/>
    <cellStyle name="Normal 11 2 3 5 2 3 2" xfId="11646"/>
    <cellStyle name="Normal 11 2 3 5 2 4" xfId="11647"/>
    <cellStyle name="Normal 11 2 3 5 2 5" xfId="11648"/>
    <cellStyle name="Normal 11 2 3 6" xfId="11649"/>
    <cellStyle name="Normal 11 2 3 6 2" xfId="11650"/>
    <cellStyle name="Normal 11 2 3 6 2 2" xfId="11651"/>
    <cellStyle name="Normal 11 2 3 6 2 2 2" xfId="11652"/>
    <cellStyle name="Normal 11 2 3 6 2 2 2 2" xfId="11653"/>
    <cellStyle name="Normal 11 2 3 6 2 2 3" xfId="11654"/>
    <cellStyle name="Normal 11 2 3 6 2 2 4" xfId="11655"/>
    <cellStyle name="Normal 11 2 3 6 2 3" xfId="11656"/>
    <cellStyle name="Normal 11 2 3 6 2 3 2" xfId="11657"/>
    <cellStyle name="Normal 11 2 3 6 2 4" xfId="11658"/>
    <cellStyle name="Normal 11 2 3 6 2 5" xfId="11659"/>
    <cellStyle name="Normal 11 2 3 7" xfId="11660"/>
    <cellStyle name="Normal 11 2 3 7 2" xfId="11661"/>
    <cellStyle name="Normal 11 2 3 7 2 2" xfId="11662"/>
    <cellStyle name="Normal 11 2 3 7 2 2 2" xfId="11663"/>
    <cellStyle name="Normal 11 2 3 7 2 2 2 2" xfId="11664"/>
    <cellStyle name="Normal 11 2 3 7 2 2 3" xfId="11665"/>
    <cellStyle name="Normal 11 2 3 7 2 2 4" xfId="11666"/>
    <cellStyle name="Normal 11 2 3 7 2 3" xfId="11667"/>
    <cellStyle name="Normal 11 2 3 7 2 3 2" xfId="11668"/>
    <cellStyle name="Normal 11 2 3 7 2 4" xfId="11669"/>
    <cellStyle name="Normal 11 2 3 7 2 5" xfId="11670"/>
    <cellStyle name="Normal 11 2 3 8" xfId="11671"/>
    <cellStyle name="Normal 11 2 3 8 2" xfId="11672"/>
    <cellStyle name="Normal 11 2 3 8 2 2" xfId="11673"/>
    <cellStyle name="Normal 11 2 3 8 2 2 2" xfId="11674"/>
    <cellStyle name="Normal 11 2 3 8 2 3" xfId="11675"/>
    <cellStyle name="Normal 11 2 3 8 2 4" xfId="11676"/>
    <cellStyle name="Normal 11 2 3 8 2 5" xfId="11677"/>
    <cellStyle name="Normal 11 2 3 8 3" xfId="11678"/>
    <cellStyle name="Normal 11 2 3 8 3 2" xfId="11679"/>
    <cellStyle name="Normal 11 2 3 8 3 2 2" xfId="11680"/>
    <cellStyle name="Normal 11 2 3 8 3 3" xfId="11681"/>
    <cellStyle name="Normal 11 2 3 8 3 4" xfId="11682"/>
    <cellStyle name="Normal 11 2 3 8 3 5" xfId="11683"/>
    <cellStyle name="Normal 11 2 3 8 4" xfId="11684"/>
    <cellStyle name="Normal 11 2 3 8 4 2" xfId="11685"/>
    <cellStyle name="Normal 11 2 3 8 4 3" xfId="11686"/>
    <cellStyle name="Normal 11 2 3 8 5" xfId="11687"/>
    <cellStyle name="Normal 11 2 3 8 6" xfId="11688"/>
    <cellStyle name="Normal 11 2 3 8 7" xfId="11689"/>
    <cellStyle name="Normal 11 2 3 9" xfId="11690"/>
    <cellStyle name="Normal 11 2 3 9 2" xfId="11691"/>
    <cellStyle name="Normal 11 2 3 9 2 2" xfId="11692"/>
    <cellStyle name="Normal 11 2 3 9 2 2 2" xfId="11693"/>
    <cellStyle name="Normal 11 2 3 9 2 3" xfId="11694"/>
    <cellStyle name="Normal 11 2 3 9 2 4" xfId="11695"/>
    <cellStyle name="Normal 11 2 3 9 2 5" xfId="11696"/>
    <cellStyle name="Normal 11 2 3 9 3" xfId="11697"/>
    <cellStyle name="Normal 11 2 3 9 3 2" xfId="11698"/>
    <cellStyle name="Normal 11 2 3 9 3 2 2" xfId="11699"/>
    <cellStyle name="Normal 11 2 3 9 3 3" xfId="11700"/>
    <cellStyle name="Normal 11 2 3 9 3 4" xfId="11701"/>
    <cellStyle name="Normal 11 2 3 9 3 5" xfId="11702"/>
    <cellStyle name="Normal 11 2 3 9 4" xfId="11703"/>
    <cellStyle name="Normal 11 2 3 9 4 2" xfId="11704"/>
    <cellStyle name="Normal 11 2 3 9 4 3" xfId="11705"/>
    <cellStyle name="Normal 11 2 3 9 5" xfId="11706"/>
    <cellStyle name="Normal 11 2 3 9 6" xfId="11707"/>
    <cellStyle name="Normal 11 2 3 9 7" xfId="11708"/>
    <cellStyle name="Normal 11 2 3_Culture" xfId="11709"/>
    <cellStyle name="Normal 11 2 4" xfId="11710"/>
    <cellStyle name="Normal 11 2 4 10" xfId="11711"/>
    <cellStyle name="Normal 11 2 4 2" xfId="11712"/>
    <cellStyle name="Normal 11 2 4 2 2" xfId="11713"/>
    <cellStyle name="Normal 11 2 4 2 2 2" xfId="11714"/>
    <cellStyle name="Normal 11 2 4 2 2 2 2" xfId="11715"/>
    <cellStyle name="Normal 11 2 4 2 2 2 2 2" xfId="11716"/>
    <cellStyle name="Normal 11 2 4 2 2 2 3" xfId="11717"/>
    <cellStyle name="Normal 11 2 4 2 2 2 4" xfId="11718"/>
    <cellStyle name="Normal 11 2 4 2 2 3" xfId="11719"/>
    <cellStyle name="Normal 11 2 4 2 2 3 2" xfId="11720"/>
    <cellStyle name="Normal 11 2 4 2 2 4" xfId="11721"/>
    <cellStyle name="Normal 11 2 4 2 2 5" xfId="11722"/>
    <cellStyle name="Normal 11 2 4 3" xfId="11723"/>
    <cellStyle name="Normal 11 2 4 3 2" xfId="11724"/>
    <cellStyle name="Normal 11 2 4 3 2 2" xfId="11725"/>
    <cellStyle name="Normal 11 2 4 3 2 2 2" xfId="11726"/>
    <cellStyle name="Normal 11 2 4 3 2 2 2 2" xfId="11727"/>
    <cellStyle name="Normal 11 2 4 3 2 2 3" xfId="11728"/>
    <cellStyle name="Normal 11 2 4 3 2 2 4" xfId="11729"/>
    <cellStyle name="Normal 11 2 4 3 2 3" xfId="11730"/>
    <cellStyle name="Normal 11 2 4 3 2 3 2" xfId="11731"/>
    <cellStyle name="Normal 11 2 4 3 2 4" xfId="11732"/>
    <cellStyle name="Normal 11 2 4 3 2 5" xfId="11733"/>
    <cellStyle name="Normal 11 2 4 4" xfId="11734"/>
    <cellStyle name="Normal 11 2 4 4 2" xfId="11735"/>
    <cellStyle name="Normal 11 2 4 4 2 2" xfId="11736"/>
    <cellStyle name="Normal 11 2 4 4 2 2 2" xfId="11737"/>
    <cellStyle name="Normal 11 2 4 4 2 2 2 2" xfId="11738"/>
    <cellStyle name="Normal 11 2 4 4 2 2 3" xfId="11739"/>
    <cellStyle name="Normal 11 2 4 4 2 2 4" xfId="11740"/>
    <cellStyle name="Normal 11 2 4 4 2 3" xfId="11741"/>
    <cellStyle name="Normal 11 2 4 4 2 3 2" xfId="11742"/>
    <cellStyle name="Normal 11 2 4 4 2 4" xfId="11743"/>
    <cellStyle name="Normal 11 2 4 4 2 5" xfId="11744"/>
    <cellStyle name="Normal 11 2 4 5" xfId="11745"/>
    <cellStyle name="Normal 11 2 4 5 2" xfId="11746"/>
    <cellStyle name="Normal 11 2 4 5 2 2" xfId="11747"/>
    <cellStyle name="Normal 11 2 4 5 2 2 2" xfId="11748"/>
    <cellStyle name="Normal 11 2 4 5 2 2 2 2" xfId="11749"/>
    <cellStyle name="Normal 11 2 4 5 2 2 3" xfId="11750"/>
    <cellStyle name="Normal 11 2 4 5 2 2 4" xfId="11751"/>
    <cellStyle name="Normal 11 2 4 5 2 3" xfId="11752"/>
    <cellStyle name="Normal 11 2 4 5 2 3 2" xfId="11753"/>
    <cellStyle name="Normal 11 2 4 5 2 4" xfId="11754"/>
    <cellStyle name="Normal 11 2 4 5 2 5" xfId="11755"/>
    <cellStyle name="Normal 11 2 4 6" xfId="11756"/>
    <cellStyle name="Normal 11 2 4 6 2" xfId="11757"/>
    <cellStyle name="Normal 11 2 4 6 2 2" xfId="11758"/>
    <cellStyle name="Normal 11 2 4 6 2 2 2" xfId="11759"/>
    <cellStyle name="Normal 11 2 4 6 2 2 2 2" xfId="11760"/>
    <cellStyle name="Normal 11 2 4 6 2 2 3" xfId="11761"/>
    <cellStyle name="Normal 11 2 4 6 2 2 4" xfId="11762"/>
    <cellStyle name="Normal 11 2 4 6 2 3" xfId="11763"/>
    <cellStyle name="Normal 11 2 4 6 2 3 2" xfId="11764"/>
    <cellStyle name="Normal 11 2 4 6 2 4" xfId="11765"/>
    <cellStyle name="Normal 11 2 4 6 2 5" xfId="11766"/>
    <cellStyle name="Normal 11 2 4 7" xfId="11767"/>
    <cellStyle name="Normal 11 2 4 7 2" xfId="11768"/>
    <cellStyle name="Normal 11 2 4 7 2 2" xfId="11769"/>
    <cellStyle name="Normal 11 2 4 7 2 2 2" xfId="11770"/>
    <cellStyle name="Normal 11 2 4 7 2 2 2 2" xfId="11771"/>
    <cellStyle name="Normal 11 2 4 7 2 2 3" xfId="11772"/>
    <cellStyle name="Normal 11 2 4 7 2 2 4" xfId="11773"/>
    <cellStyle name="Normal 11 2 4 7 2 3" xfId="11774"/>
    <cellStyle name="Normal 11 2 4 7 2 3 2" xfId="11775"/>
    <cellStyle name="Normal 11 2 4 7 2 4" xfId="11776"/>
    <cellStyle name="Normal 11 2 4 7 2 5" xfId="11777"/>
    <cellStyle name="Normal 11 2 4 8" xfId="11778"/>
    <cellStyle name="Normal 11 2 4 8 2" xfId="11779"/>
    <cellStyle name="Normal 11 2 4 8 2 2" xfId="11780"/>
    <cellStyle name="Normal 11 2 4 8 2 2 2" xfId="11781"/>
    <cellStyle name="Normal 11 2 4 8 2 3" xfId="11782"/>
    <cellStyle name="Normal 11 2 4 8 2 4" xfId="11783"/>
    <cellStyle name="Normal 11 2 4 8 2 5" xfId="11784"/>
    <cellStyle name="Normal 11 2 4 8 3" xfId="11785"/>
    <cellStyle name="Normal 11 2 4 8 3 2" xfId="11786"/>
    <cellStyle name="Normal 11 2 4 8 3 2 2" xfId="11787"/>
    <cellStyle name="Normal 11 2 4 8 3 3" xfId="11788"/>
    <cellStyle name="Normal 11 2 4 8 3 4" xfId="11789"/>
    <cellStyle name="Normal 11 2 4 8 3 5" xfId="11790"/>
    <cellStyle name="Normal 11 2 4 8 4" xfId="11791"/>
    <cellStyle name="Normal 11 2 4 8 4 2" xfId="11792"/>
    <cellStyle name="Normal 11 2 4 8 4 3" xfId="11793"/>
    <cellStyle name="Normal 11 2 4 8 5" xfId="11794"/>
    <cellStyle name="Normal 11 2 4 8 6" xfId="11795"/>
    <cellStyle name="Normal 11 2 4 8 7" xfId="11796"/>
    <cellStyle name="Normal 11 2 4 9" xfId="11797"/>
    <cellStyle name="Normal 11 2 4 9 2" xfId="11798"/>
    <cellStyle name="Normal 11 2 4 9 2 2" xfId="11799"/>
    <cellStyle name="Normal 11 2 4 9 2 2 2" xfId="11800"/>
    <cellStyle name="Normal 11 2 4 9 2 3" xfId="11801"/>
    <cellStyle name="Normal 11 2 4 9 2 4" xfId="11802"/>
    <cellStyle name="Normal 11 2 4 9 2 5" xfId="11803"/>
    <cellStyle name="Normal 11 2 4 9 3" xfId="11804"/>
    <cellStyle name="Normal 11 2 4 9 3 2" xfId="11805"/>
    <cellStyle name="Normal 11 2 4 9 3 2 2" xfId="11806"/>
    <cellStyle name="Normal 11 2 4 9 3 3" xfId="11807"/>
    <cellStyle name="Normal 11 2 4 9 3 4" xfId="11808"/>
    <cellStyle name="Normal 11 2 4 9 3 5" xfId="11809"/>
    <cellStyle name="Normal 11 2 4 9 4" xfId="11810"/>
    <cellStyle name="Normal 11 2 4 9 4 2" xfId="11811"/>
    <cellStyle name="Normal 11 2 4 9 4 3" xfId="11812"/>
    <cellStyle name="Normal 11 2 4 9 5" xfId="11813"/>
    <cellStyle name="Normal 11 2 4 9 6" xfId="11814"/>
    <cellStyle name="Normal 11 2 4 9 7" xfId="11815"/>
    <cellStyle name="Normal 11 2 4_Culture" xfId="11816"/>
    <cellStyle name="Normal 11 2 5" xfId="11817"/>
    <cellStyle name="Normal 11 2 5 2" xfId="11818"/>
    <cellStyle name="Normal 11 2 5 2 2" xfId="11819"/>
    <cellStyle name="Normal 11 2 5 2 2 2" xfId="11820"/>
    <cellStyle name="Normal 11 2 5 2 2 2 2" xfId="11821"/>
    <cellStyle name="Normal 11 2 5 2 2 3" xfId="11822"/>
    <cellStyle name="Normal 11 2 5 2 2 4" xfId="11823"/>
    <cellStyle name="Normal 11 2 5 2 3" xfId="11824"/>
    <cellStyle name="Normal 11 2 5 2 3 2" xfId="11825"/>
    <cellStyle name="Normal 11 2 5 2 4" xfId="11826"/>
    <cellStyle name="Normal 11 2 5 2 5" xfId="11827"/>
    <cellStyle name="Normal 11 2 6" xfId="11828"/>
    <cellStyle name="Normal 11 2 6 2" xfId="11829"/>
    <cellStyle name="Normal 11 2 6 2 2" xfId="11830"/>
    <cellStyle name="Normal 11 2 6 2 2 2" xfId="11831"/>
    <cellStyle name="Normal 11 2 6 2 2 2 2" xfId="11832"/>
    <cellStyle name="Normal 11 2 6 2 2 3" xfId="11833"/>
    <cellStyle name="Normal 11 2 6 2 2 4" xfId="11834"/>
    <cellStyle name="Normal 11 2 6 2 3" xfId="11835"/>
    <cellStyle name="Normal 11 2 6 2 3 2" xfId="11836"/>
    <cellStyle name="Normal 11 2 6 2 4" xfId="11837"/>
    <cellStyle name="Normal 11 2 6 2 5" xfId="11838"/>
    <cellStyle name="Normal 11 2 7" xfId="11839"/>
    <cellStyle name="Normal 11 2 7 2" xfId="11840"/>
    <cellStyle name="Normal 11 2 7 2 2" xfId="11841"/>
    <cellStyle name="Normal 11 2 7 2 2 2" xfId="11842"/>
    <cellStyle name="Normal 11 2 7 2 2 2 2" xfId="11843"/>
    <cellStyle name="Normal 11 2 7 2 2 3" xfId="11844"/>
    <cellStyle name="Normal 11 2 7 2 2 4" xfId="11845"/>
    <cellStyle name="Normal 11 2 7 2 3" xfId="11846"/>
    <cellStyle name="Normal 11 2 7 2 3 2" xfId="11847"/>
    <cellStyle name="Normal 11 2 7 2 4" xfId="11848"/>
    <cellStyle name="Normal 11 2 7 2 5" xfId="11849"/>
    <cellStyle name="Normal 11 2 8" xfId="11850"/>
    <cellStyle name="Normal 11 2 8 2" xfId="11851"/>
    <cellStyle name="Normal 11 2 8 2 2" xfId="11852"/>
    <cellStyle name="Normal 11 2 8 2 2 2" xfId="11853"/>
    <cellStyle name="Normal 11 2 8 2 2 2 2" xfId="11854"/>
    <cellStyle name="Normal 11 2 8 2 2 3" xfId="11855"/>
    <cellStyle name="Normal 11 2 8 2 2 4" xfId="11856"/>
    <cellStyle name="Normal 11 2 8 2 3" xfId="11857"/>
    <cellStyle name="Normal 11 2 8 2 3 2" xfId="11858"/>
    <cellStyle name="Normal 11 2 8 2 4" xfId="11859"/>
    <cellStyle name="Normal 11 2 8 2 5" xfId="11860"/>
    <cellStyle name="Normal 11 2 9" xfId="11861"/>
    <cellStyle name="Normal 11 2 9 2" xfId="11862"/>
    <cellStyle name="Normal 11 2 9 2 2" xfId="11863"/>
    <cellStyle name="Normal 11 2 9 2 2 2" xfId="11864"/>
    <cellStyle name="Normal 11 2 9 2 2 2 2" xfId="11865"/>
    <cellStyle name="Normal 11 2 9 2 2 3" xfId="11866"/>
    <cellStyle name="Normal 11 2 9 2 2 4" xfId="11867"/>
    <cellStyle name="Normal 11 2 9 2 3" xfId="11868"/>
    <cellStyle name="Normal 11 2 9 2 3 2" xfId="11869"/>
    <cellStyle name="Normal 11 2 9 2 4" xfId="11870"/>
    <cellStyle name="Normal 11 2 9 2 5" xfId="11871"/>
    <cellStyle name="Normal 11 2_inv-en-1.5.0-02 trame_fiche-emissions" xfId="11872"/>
    <cellStyle name="Normal 11 3" xfId="11873"/>
    <cellStyle name="Normal 11 3 10" xfId="11874"/>
    <cellStyle name="Normal 11 3 10 2" xfId="11875"/>
    <cellStyle name="Normal 11 3 10 2 2" xfId="11876"/>
    <cellStyle name="Normal 11 3 10 2 2 2" xfId="11877"/>
    <cellStyle name="Normal 11 3 10 2 3" xfId="11878"/>
    <cellStyle name="Normal 11 3 10 2 4" xfId="11879"/>
    <cellStyle name="Normal 11 3 10 2 5" xfId="11880"/>
    <cellStyle name="Normal 11 3 10 3" xfId="11881"/>
    <cellStyle name="Normal 11 3 10 3 2" xfId="11882"/>
    <cellStyle name="Normal 11 3 10 3 2 2" xfId="11883"/>
    <cellStyle name="Normal 11 3 10 3 3" xfId="11884"/>
    <cellStyle name="Normal 11 3 10 3 4" xfId="11885"/>
    <cellStyle name="Normal 11 3 10 3 5" xfId="11886"/>
    <cellStyle name="Normal 11 3 10 4" xfId="11887"/>
    <cellStyle name="Normal 11 3 10 4 2" xfId="11888"/>
    <cellStyle name="Normal 11 3 10 4 3" xfId="11889"/>
    <cellStyle name="Normal 11 3 10 5" xfId="11890"/>
    <cellStyle name="Normal 11 3 10 6" xfId="11891"/>
    <cellStyle name="Normal 11 3 10 7" xfId="11892"/>
    <cellStyle name="Normal 11 3 11" xfId="11893"/>
    <cellStyle name="Normal 11 3 11 2" xfId="11894"/>
    <cellStyle name="Normal 11 3 11 2 2" xfId="11895"/>
    <cellStyle name="Normal 11 3 11 2 2 2" xfId="11896"/>
    <cellStyle name="Normal 11 3 11 2 3" xfId="11897"/>
    <cellStyle name="Normal 11 3 11 2 4" xfId="11898"/>
    <cellStyle name="Normal 11 3 11 2 5" xfId="11899"/>
    <cellStyle name="Normal 11 3 11 3" xfId="11900"/>
    <cellStyle name="Normal 11 3 11 3 2" xfId="11901"/>
    <cellStyle name="Normal 11 3 11 3 2 2" xfId="11902"/>
    <cellStyle name="Normal 11 3 11 3 3" xfId="11903"/>
    <cellStyle name="Normal 11 3 11 3 4" xfId="11904"/>
    <cellStyle name="Normal 11 3 11 3 5" xfId="11905"/>
    <cellStyle name="Normal 11 3 11 4" xfId="11906"/>
    <cellStyle name="Normal 11 3 11 4 2" xfId="11907"/>
    <cellStyle name="Normal 11 3 11 4 3" xfId="11908"/>
    <cellStyle name="Normal 11 3 11 5" xfId="11909"/>
    <cellStyle name="Normal 11 3 11 6" xfId="11910"/>
    <cellStyle name="Normal 11 3 11 7" xfId="11911"/>
    <cellStyle name="Normal 11 3 12" xfId="11912"/>
    <cellStyle name="Normal 11 3 12 2" xfId="11913"/>
    <cellStyle name="Normal 11 3 13" xfId="11914"/>
    <cellStyle name="Normal 11 3 2" xfId="11915"/>
    <cellStyle name="Normal 11 3 2 2" xfId="11916"/>
    <cellStyle name="Normal 11 3 2 2 10" xfId="11917"/>
    <cellStyle name="Normal 11 3 2 2 10 2" xfId="11918"/>
    <cellStyle name="Normal 11 3 2 2 10 2 2" xfId="11919"/>
    <cellStyle name="Normal 11 3 2 2 10 3" xfId="11920"/>
    <cellStyle name="Normal 11 3 2 2 10 4" xfId="11921"/>
    <cellStyle name="Normal 11 3 2 2 10 5" xfId="11922"/>
    <cellStyle name="Normal 11 3 2 2 11" xfId="11923"/>
    <cellStyle name="Normal 11 3 2 2 11 2" xfId="11924"/>
    <cellStyle name="Normal 11 3 2 2 11 3" xfId="11925"/>
    <cellStyle name="Normal 11 3 2 2 12" xfId="11926"/>
    <cellStyle name="Normal 11 3 2 2 13" xfId="11927"/>
    <cellStyle name="Normal 11 3 2 2 14" xfId="11928"/>
    <cellStyle name="Normal 11 3 2 2 2" xfId="11929"/>
    <cellStyle name="Normal 11 3 2 2 2 2" xfId="11930"/>
    <cellStyle name="Normal 11 3 2 2 2 2 2" xfId="11931"/>
    <cellStyle name="Normal 11 3 2 2 2 2 2 2" xfId="11932"/>
    <cellStyle name="Normal 11 3 2 2 2 2 2 2 2" xfId="11933"/>
    <cellStyle name="Normal 11 3 2 2 2 2 2 3" xfId="11934"/>
    <cellStyle name="Normal 11 3 2 2 2 2 2 4" xfId="11935"/>
    <cellStyle name="Normal 11 3 2 2 2 2 3" xfId="11936"/>
    <cellStyle name="Normal 11 3 2 2 2 2 3 2" xfId="11937"/>
    <cellStyle name="Normal 11 3 2 2 2 2 4" xfId="11938"/>
    <cellStyle name="Normal 11 3 2 2 2 2 5" xfId="11939"/>
    <cellStyle name="Normal 11 3 2 2 3" xfId="11940"/>
    <cellStyle name="Normal 11 3 2 2 3 2" xfId="11941"/>
    <cellStyle name="Normal 11 3 2 2 3 2 2" xfId="11942"/>
    <cellStyle name="Normal 11 3 2 2 3 2 2 2" xfId="11943"/>
    <cellStyle name="Normal 11 3 2 2 3 2 2 2 2" xfId="11944"/>
    <cellStyle name="Normal 11 3 2 2 3 2 2 3" xfId="11945"/>
    <cellStyle name="Normal 11 3 2 2 3 2 2 4" xfId="11946"/>
    <cellStyle name="Normal 11 3 2 2 3 2 3" xfId="11947"/>
    <cellStyle name="Normal 11 3 2 2 3 2 3 2" xfId="11948"/>
    <cellStyle name="Normal 11 3 2 2 3 2 4" xfId="11949"/>
    <cellStyle name="Normal 11 3 2 2 3 2 5" xfId="11950"/>
    <cellStyle name="Normal 11 3 2 2 4" xfId="11951"/>
    <cellStyle name="Normal 11 3 2 2 4 2" xfId="11952"/>
    <cellStyle name="Normal 11 3 2 2 4 2 2" xfId="11953"/>
    <cellStyle name="Normal 11 3 2 2 4 2 2 2" xfId="11954"/>
    <cellStyle name="Normal 11 3 2 2 4 2 2 2 2" xfId="11955"/>
    <cellStyle name="Normal 11 3 2 2 4 2 2 3" xfId="11956"/>
    <cellStyle name="Normal 11 3 2 2 4 2 2 4" xfId="11957"/>
    <cellStyle name="Normal 11 3 2 2 4 2 3" xfId="11958"/>
    <cellStyle name="Normal 11 3 2 2 4 2 3 2" xfId="11959"/>
    <cellStyle name="Normal 11 3 2 2 4 2 4" xfId="11960"/>
    <cellStyle name="Normal 11 3 2 2 4 2 5" xfId="11961"/>
    <cellStyle name="Normal 11 3 2 2 5" xfId="11962"/>
    <cellStyle name="Normal 11 3 2 2 5 2" xfId="11963"/>
    <cellStyle name="Normal 11 3 2 2 5 2 2" xfId="11964"/>
    <cellStyle name="Normal 11 3 2 2 5 2 2 2" xfId="11965"/>
    <cellStyle name="Normal 11 3 2 2 5 2 2 2 2" xfId="11966"/>
    <cellStyle name="Normal 11 3 2 2 5 2 2 3" xfId="11967"/>
    <cellStyle name="Normal 11 3 2 2 5 2 2 4" xfId="11968"/>
    <cellStyle name="Normal 11 3 2 2 5 2 3" xfId="11969"/>
    <cellStyle name="Normal 11 3 2 2 5 2 3 2" xfId="11970"/>
    <cellStyle name="Normal 11 3 2 2 5 2 4" xfId="11971"/>
    <cellStyle name="Normal 11 3 2 2 5 2 5" xfId="11972"/>
    <cellStyle name="Normal 11 3 2 2 6" xfId="11973"/>
    <cellStyle name="Normal 11 3 2 2 6 2" xfId="11974"/>
    <cellStyle name="Normal 11 3 2 2 6 2 2" xfId="11975"/>
    <cellStyle name="Normal 11 3 2 2 6 2 2 2" xfId="11976"/>
    <cellStyle name="Normal 11 3 2 2 6 2 2 2 2" xfId="11977"/>
    <cellStyle name="Normal 11 3 2 2 6 2 2 3" xfId="11978"/>
    <cellStyle name="Normal 11 3 2 2 6 2 2 4" xfId="11979"/>
    <cellStyle name="Normal 11 3 2 2 6 2 3" xfId="11980"/>
    <cellStyle name="Normal 11 3 2 2 6 2 3 2" xfId="11981"/>
    <cellStyle name="Normal 11 3 2 2 6 2 4" xfId="11982"/>
    <cellStyle name="Normal 11 3 2 2 6 2 5" xfId="11983"/>
    <cellStyle name="Normal 11 3 2 2 7" xfId="11984"/>
    <cellStyle name="Normal 11 3 2 2 7 2" xfId="11985"/>
    <cellStyle name="Normal 11 3 2 2 7 2 2" xfId="11986"/>
    <cellStyle name="Normal 11 3 2 2 7 2 2 2" xfId="11987"/>
    <cellStyle name="Normal 11 3 2 2 7 2 2 2 2" xfId="11988"/>
    <cellStyle name="Normal 11 3 2 2 7 2 2 3" xfId="11989"/>
    <cellStyle name="Normal 11 3 2 2 7 2 2 4" xfId="11990"/>
    <cellStyle name="Normal 11 3 2 2 7 2 3" xfId="11991"/>
    <cellStyle name="Normal 11 3 2 2 7 2 3 2" xfId="11992"/>
    <cellStyle name="Normal 11 3 2 2 7 2 4" xfId="11993"/>
    <cellStyle name="Normal 11 3 2 2 7 2 5" xfId="11994"/>
    <cellStyle name="Normal 11 3 2 2 8" xfId="11995"/>
    <cellStyle name="Normal 11 3 2 2 8 2" xfId="11996"/>
    <cellStyle name="Normal 11 3 2 2 8 2 2" xfId="11997"/>
    <cellStyle name="Normal 11 3 2 2 8 2 2 2" xfId="11998"/>
    <cellStyle name="Normal 11 3 2 2 8 2 3" xfId="11999"/>
    <cellStyle name="Normal 11 3 2 2 8 2 4" xfId="12000"/>
    <cellStyle name="Normal 11 3 2 2 8 2 5" xfId="12001"/>
    <cellStyle name="Normal 11 3 2 2 8 3" xfId="12002"/>
    <cellStyle name="Normal 11 3 2 2 8 3 2" xfId="12003"/>
    <cellStyle name="Normal 11 3 2 2 8 3 2 2" xfId="12004"/>
    <cellStyle name="Normal 11 3 2 2 8 3 3" xfId="12005"/>
    <cellStyle name="Normal 11 3 2 2 8 3 4" xfId="12006"/>
    <cellStyle name="Normal 11 3 2 2 8 3 5" xfId="12007"/>
    <cellStyle name="Normal 11 3 2 2 8 4" xfId="12008"/>
    <cellStyle name="Normal 11 3 2 2 8 4 2" xfId="12009"/>
    <cellStyle name="Normal 11 3 2 2 8 4 3" xfId="12010"/>
    <cellStyle name="Normal 11 3 2 2 8 5" xfId="12011"/>
    <cellStyle name="Normal 11 3 2 2 8 6" xfId="12012"/>
    <cellStyle name="Normal 11 3 2 2 8 7" xfId="12013"/>
    <cellStyle name="Normal 11 3 2 2 9" xfId="12014"/>
    <cellStyle name="Normal 11 3 2 2 9 2" xfId="12015"/>
    <cellStyle name="Normal 11 3 2 2 9 2 2" xfId="12016"/>
    <cellStyle name="Normal 11 3 2 2 9 3" xfId="12017"/>
    <cellStyle name="Normal 11 3 2 2 9 4" xfId="12018"/>
    <cellStyle name="Normal 11 3 2 2 9 5" xfId="12019"/>
    <cellStyle name="Normal 11 3 2 2_Culture" xfId="12020"/>
    <cellStyle name="Normal 11 3 2 3" xfId="12021"/>
    <cellStyle name="Normal 11 3 2 3 2" xfId="12022"/>
    <cellStyle name="Normal 11 3 2 3 2 2" xfId="12023"/>
    <cellStyle name="Normal 11 3 2 3 2 2 2" xfId="12024"/>
    <cellStyle name="Normal 11 3 2 3 2 3" xfId="12025"/>
    <cellStyle name="Normal 11 3 2 3 2 4" xfId="12026"/>
    <cellStyle name="Normal 11 3 2 3 2 5" xfId="12027"/>
    <cellStyle name="Normal 11 3 2 3 3" xfId="12028"/>
    <cellStyle name="Normal 11 3 2 3 3 2" xfId="12029"/>
    <cellStyle name="Normal 11 3 2 3 3 2 2" xfId="12030"/>
    <cellStyle name="Normal 11 3 2 3 3 3" xfId="12031"/>
    <cellStyle name="Normal 11 3 2 3 3 4" xfId="12032"/>
    <cellStyle name="Normal 11 3 2 3 3 5" xfId="12033"/>
    <cellStyle name="Normal 11 3 2 3 4" xfId="12034"/>
    <cellStyle name="Normal 11 3 2 3 4 2" xfId="12035"/>
    <cellStyle name="Normal 11 3 2 3 4 3" xfId="12036"/>
    <cellStyle name="Normal 11 3 2 3 5" xfId="12037"/>
    <cellStyle name="Normal 11 3 2 3 6" xfId="12038"/>
    <cellStyle name="Normal 11 3 2 3 7" xfId="12039"/>
    <cellStyle name="Normal 11 3 2 4" xfId="12040"/>
    <cellStyle name="Normal 11 3 2 4 2" xfId="12041"/>
    <cellStyle name="Normal 11 3 2 4 2 2" xfId="12042"/>
    <cellStyle name="Normal 11 3 2 4 2 2 2" xfId="12043"/>
    <cellStyle name="Normal 11 3 2 4 2 3" xfId="12044"/>
    <cellStyle name="Normal 11 3 2 4 2 4" xfId="12045"/>
    <cellStyle name="Normal 11 3 2 4 2 5" xfId="12046"/>
    <cellStyle name="Normal 11 3 2 4 3" xfId="12047"/>
    <cellStyle name="Normal 11 3 2 4 3 2" xfId="12048"/>
    <cellStyle name="Normal 11 3 2 4 3 2 2" xfId="12049"/>
    <cellStyle name="Normal 11 3 2 4 3 3" xfId="12050"/>
    <cellStyle name="Normal 11 3 2 4 3 4" xfId="12051"/>
    <cellStyle name="Normal 11 3 2 4 3 5" xfId="12052"/>
    <cellStyle name="Normal 11 3 2 4 4" xfId="12053"/>
    <cellStyle name="Normal 11 3 2 4 4 2" xfId="12054"/>
    <cellStyle name="Normal 11 3 2 4 4 3" xfId="12055"/>
    <cellStyle name="Normal 11 3 2 4 5" xfId="12056"/>
    <cellStyle name="Normal 11 3 2 4 6" xfId="12057"/>
    <cellStyle name="Normal 11 3 2 4 7" xfId="12058"/>
    <cellStyle name="Normal 11 3 2 5" xfId="12059"/>
    <cellStyle name="Normal 11 3 2 5 2" xfId="12060"/>
    <cellStyle name="Normal 11 3 2 5 2 2" xfId="12061"/>
    <cellStyle name="Normal 11 3 2 5 2 2 2" xfId="12062"/>
    <cellStyle name="Normal 11 3 2 5 2 3" xfId="12063"/>
    <cellStyle name="Normal 11 3 2 5 2 4" xfId="12064"/>
    <cellStyle name="Normal 11 3 2 5 2 5" xfId="12065"/>
    <cellStyle name="Normal 11 3 2 5 3" xfId="12066"/>
    <cellStyle name="Normal 11 3 2 5 3 2" xfId="12067"/>
    <cellStyle name="Normal 11 3 2 5 3 2 2" xfId="12068"/>
    <cellStyle name="Normal 11 3 2 5 3 3" xfId="12069"/>
    <cellStyle name="Normal 11 3 2 5 3 4" xfId="12070"/>
    <cellStyle name="Normal 11 3 2 5 3 5" xfId="12071"/>
    <cellStyle name="Normal 11 3 2 5 4" xfId="12072"/>
    <cellStyle name="Normal 11 3 2 5 4 2" xfId="12073"/>
    <cellStyle name="Normal 11 3 2 5 4 3" xfId="12074"/>
    <cellStyle name="Normal 11 3 2 5 5" xfId="12075"/>
    <cellStyle name="Normal 11 3 2 5 6" xfId="12076"/>
    <cellStyle name="Normal 11 3 2 5 7" xfId="12077"/>
    <cellStyle name="Normal 11 3 2 6" xfId="12078"/>
    <cellStyle name="Normal 11 3 2 6 2" xfId="12079"/>
    <cellStyle name="Normal 11 3 2 6 2 2" xfId="12080"/>
    <cellStyle name="Normal 11 3 2 6 2 2 2" xfId="12081"/>
    <cellStyle name="Normal 11 3 2 6 2 3" xfId="12082"/>
    <cellStyle name="Normal 11 3 2 6 2 4" xfId="12083"/>
    <cellStyle name="Normal 11 3 2 6 2 5" xfId="12084"/>
    <cellStyle name="Normal 11 3 2 6 3" xfId="12085"/>
    <cellStyle name="Normal 11 3 2 6 3 2" xfId="12086"/>
    <cellStyle name="Normal 11 3 2 6 3 2 2" xfId="12087"/>
    <cellStyle name="Normal 11 3 2 6 3 3" xfId="12088"/>
    <cellStyle name="Normal 11 3 2 6 3 4" xfId="12089"/>
    <cellStyle name="Normal 11 3 2 6 3 5" xfId="12090"/>
    <cellStyle name="Normal 11 3 2 6 4" xfId="12091"/>
    <cellStyle name="Normal 11 3 2 6 4 2" xfId="12092"/>
    <cellStyle name="Normal 11 3 2 6 4 3" xfId="12093"/>
    <cellStyle name="Normal 11 3 2 6 5" xfId="12094"/>
    <cellStyle name="Normal 11 3 2 6 6" xfId="12095"/>
    <cellStyle name="Normal 11 3 2 6 7" xfId="12096"/>
    <cellStyle name="Normal 11 3 2 7" xfId="12097"/>
    <cellStyle name="Normal 11 3 2 7 2" xfId="12098"/>
    <cellStyle name="Normal 11 3 2 7 2 2" xfId="12099"/>
    <cellStyle name="Normal 11 3 2 7 2 2 2" xfId="12100"/>
    <cellStyle name="Normal 11 3 2 7 2 3" xfId="12101"/>
    <cellStyle name="Normal 11 3 2 7 2 4" xfId="12102"/>
    <cellStyle name="Normal 11 3 2 7 2 5" xfId="12103"/>
    <cellStyle name="Normal 11 3 2 7 3" xfId="12104"/>
    <cellStyle name="Normal 11 3 2 7 3 2" xfId="12105"/>
    <cellStyle name="Normal 11 3 2 7 3 2 2" xfId="12106"/>
    <cellStyle name="Normal 11 3 2 7 3 3" xfId="12107"/>
    <cellStyle name="Normal 11 3 2 7 3 4" xfId="12108"/>
    <cellStyle name="Normal 11 3 2 7 3 5" xfId="12109"/>
    <cellStyle name="Normal 11 3 2 7 4" xfId="12110"/>
    <cellStyle name="Normal 11 3 2 7 4 2" xfId="12111"/>
    <cellStyle name="Normal 11 3 2 7 4 3" xfId="12112"/>
    <cellStyle name="Normal 11 3 2 7 5" xfId="12113"/>
    <cellStyle name="Normal 11 3 2 7 6" xfId="12114"/>
    <cellStyle name="Normal 11 3 2 7 7" xfId="12115"/>
    <cellStyle name="Normal 11 3 3" xfId="12116"/>
    <cellStyle name="Normal 11 3 3 2" xfId="12117"/>
    <cellStyle name="Normal 11 3 3 2 2" xfId="12118"/>
    <cellStyle name="Normal 11 3 3 2 2 2" xfId="12119"/>
    <cellStyle name="Normal 11 3 3 2 2 2 2" xfId="12120"/>
    <cellStyle name="Normal 11 3 3 2 2 3" xfId="12121"/>
    <cellStyle name="Normal 11 3 3 2 2 4" xfId="12122"/>
    <cellStyle name="Normal 11 3 3 2 3" xfId="12123"/>
    <cellStyle name="Normal 11 3 3 2 3 2" xfId="12124"/>
    <cellStyle name="Normal 11 3 3 2 4" xfId="12125"/>
    <cellStyle name="Normal 11 3 3 2 5" xfId="12126"/>
    <cellStyle name="Normal 11 3 4" xfId="12127"/>
    <cellStyle name="Normal 11 3 4 2" xfId="12128"/>
    <cellStyle name="Normal 11 3 4 2 2" xfId="12129"/>
    <cellStyle name="Normal 11 3 4 2 2 2" xfId="12130"/>
    <cellStyle name="Normal 11 3 4 2 2 2 2" xfId="12131"/>
    <cellStyle name="Normal 11 3 4 2 2 3" xfId="12132"/>
    <cellStyle name="Normal 11 3 4 2 2 4" xfId="12133"/>
    <cellStyle name="Normal 11 3 4 2 3" xfId="12134"/>
    <cellStyle name="Normal 11 3 4 2 3 2" xfId="12135"/>
    <cellStyle name="Normal 11 3 4 2 4" xfId="12136"/>
    <cellStyle name="Normal 11 3 4 2 5" xfId="12137"/>
    <cellStyle name="Normal 11 3 5" xfId="12138"/>
    <cellStyle name="Normal 11 3 5 2" xfId="12139"/>
    <cellStyle name="Normal 11 3 5 2 2" xfId="12140"/>
    <cellStyle name="Normal 11 3 5 2 2 2" xfId="12141"/>
    <cellStyle name="Normal 11 3 5 2 2 2 2" xfId="12142"/>
    <cellStyle name="Normal 11 3 5 2 2 3" xfId="12143"/>
    <cellStyle name="Normal 11 3 5 2 2 4" xfId="12144"/>
    <cellStyle name="Normal 11 3 5 2 3" xfId="12145"/>
    <cellStyle name="Normal 11 3 5 2 3 2" xfId="12146"/>
    <cellStyle name="Normal 11 3 5 2 4" xfId="12147"/>
    <cellStyle name="Normal 11 3 5 2 5" xfId="12148"/>
    <cellStyle name="Normal 11 3 6" xfId="12149"/>
    <cellStyle name="Normal 11 3 6 2" xfId="12150"/>
    <cellStyle name="Normal 11 3 6 2 2" xfId="12151"/>
    <cellStyle name="Normal 11 3 6 2 2 2" xfId="12152"/>
    <cellStyle name="Normal 11 3 6 2 2 2 2" xfId="12153"/>
    <cellStyle name="Normal 11 3 6 2 2 3" xfId="12154"/>
    <cellStyle name="Normal 11 3 6 2 2 4" xfId="12155"/>
    <cellStyle name="Normal 11 3 6 2 3" xfId="12156"/>
    <cellStyle name="Normal 11 3 6 2 3 2" xfId="12157"/>
    <cellStyle name="Normal 11 3 6 2 4" xfId="12158"/>
    <cellStyle name="Normal 11 3 6 2 5" xfId="12159"/>
    <cellStyle name="Normal 11 3 7" xfId="12160"/>
    <cellStyle name="Normal 11 3 7 2" xfId="12161"/>
    <cellStyle name="Normal 11 3 7 2 2" xfId="12162"/>
    <cellStyle name="Normal 11 3 7 2 2 2" xfId="12163"/>
    <cellStyle name="Normal 11 3 7 2 2 2 2" xfId="12164"/>
    <cellStyle name="Normal 11 3 7 2 2 3" xfId="12165"/>
    <cellStyle name="Normal 11 3 7 2 2 4" xfId="12166"/>
    <cellStyle name="Normal 11 3 7 2 3" xfId="12167"/>
    <cellStyle name="Normal 11 3 7 2 3 2" xfId="12168"/>
    <cellStyle name="Normal 11 3 7 2 4" xfId="12169"/>
    <cellStyle name="Normal 11 3 7 2 5" xfId="12170"/>
    <cellStyle name="Normal 11 3 8" xfId="12171"/>
    <cellStyle name="Normal 11 3 8 2" xfId="12172"/>
    <cellStyle name="Normal 11 3 8 2 2" xfId="12173"/>
    <cellStyle name="Normal 11 3 8 2 2 2" xfId="12174"/>
    <cellStyle name="Normal 11 3 8 2 2 2 2" xfId="12175"/>
    <cellStyle name="Normal 11 3 8 2 2 3" xfId="12176"/>
    <cellStyle name="Normal 11 3 8 2 2 4" xfId="12177"/>
    <cellStyle name="Normal 11 3 8 2 3" xfId="12178"/>
    <cellStyle name="Normal 11 3 8 2 3 2" xfId="12179"/>
    <cellStyle name="Normal 11 3 8 2 4" xfId="12180"/>
    <cellStyle name="Normal 11 3 8 2 5" xfId="12181"/>
    <cellStyle name="Normal 11 3 9" xfId="12182"/>
    <cellStyle name="Normal 11 3 9 2" xfId="12183"/>
    <cellStyle name="Normal 11 3 9 2 2" xfId="12184"/>
    <cellStyle name="Normal 11 3 9 2 2 2" xfId="12185"/>
    <cellStyle name="Normal 11 3 9 2 2 2 2" xfId="12186"/>
    <cellStyle name="Normal 11 3 9 2 2 3" xfId="12187"/>
    <cellStyle name="Normal 11 3 9 2 2 4" xfId="12188"/>
    <cellStyle name="Normal 11 3 9 2 3" xfId="12189"/>
    <cellStyle name="Normal 11 3 9 2 3 2" xfId="12190"/>
    <cellStyle name="Normal 11 3 9 2 4" xfId="12191"/>
    <cellStyle name="Normal 11 3 9 2 5" xfId="12192"/>
    <cellStyle name="Normal 11 3_Culture" xfId="12193"/>
    <cellStyle name="Normal 11 4" xfId="12194"/>
    <cellStyle name="Normal 11 4 2" xfId="12195"/>
    <cellStyle name="Normal 11 4 2 2" xfId="12196"/>
    <cellStyle name="Normal 11 4 2 2 2" xfId="12197"/>
    <cellStyle name="Normal 11 4 2 2 2 2" xfId="12198"/>
    <cellStyle name="Normal 11 4 2 2 2 2 2" xfId="12199"/>
    <cellStyle name="Normal 11 4 2 2 2 3" xfId="12200"/>
    <cellStyle name="Normal 11 4 2 2 2 4" xfId="12201"/>
    <cellStyle name="Normal 11 4 2 2 2 5" xfId="12202"/>
    <cellStyle name="Normal 11 4 2 2 3" xfId="12203"/>
    <cellStyle name="Normal 11 4 2 2 3 2" xfId="12204"/>
    <cellStyle name="Normal 11 4 2 2 3 2 2" xfId="12205"/>
    <cellStyle name="Normal 11 4 2 2 3 3" xfId="12206"/>
    <cellStyle name="Normal 11 4 2 2 3 4" xfId="12207"/>
    <cellStyle name="Normal 11 4 2 2 3 5" xfId="12208"/>
    <cellStyle name="Normal 11 4 2 2 4" xfId="12209"/>
    <cellStyle name="Normal 11 4 2 2 4 2" xfId="12210"/>
    <cellStyle name="Normal 11 4 2 2 4 3" xfId="12211"/>
    <cellStyle name="Normal 11 4 2 2 5" xfId="12212"/>
    <cellStyle name="Normal 11 4 2 2 6" xfId="12213"/>
    <cellStyle name="Normal 11 4 2 2 7" xfId="12214"/>
    <cellStyle name="Normal 11 4 2 3" xfId="12215"/>
    <cellStyle name="Normal 11 4 2 3 2" xfId="12216"/>
    <cellStyle name="Normal 11 4 2 3 2 2" xfId="12217"/>
    <cellStyle name="Normal 11 4 2 3 2 2 2" xfId="12218"/>
    <cellStyle name="Normal 11 4 2 3 2 3" xfId="12219"/>
    <cellStyle name="Normal 11 4 2 3 2 4" xfId="12220"/>
    <cellStyle name="Normal 11 4 2 3 2 5" xfId="12221"/>
    <cellStyle name="Normal 11 4 2 3 3" xfId="12222"/>
    <cellStyle name="Normal 11 4 2 3 3 2" xfId="12223"/>
    <cellStyle name="Normal 11 4 2 3 3 2 2" xfId="12224"/>
    <cellStyle name="Normal 11 4 2 3 3 3" xfId="12225"/>
    <cellStyle name="Normal 11 4 2 3 3 4" xfId="12226"/>
    <cellStyle name="Normal 11 4 2 3 3 5" xfId="12227"/>
    <cellStyle name="Normal 11 4 2 3 4" xfId="12228"/>
    <cellStyle name="Normal 11 4 2 3 4 2" xfId="12229"/>
    <cellStyle name="Normal 11 4 2 3 4 3" xfId="12230"/>
    <cellStyle name="Normal 11 4 2 3 5" xfId="12231"/>
    <cellStyle name="Normal 11 4 2 3 6" xfId="12232"/>
    <cellStyle name="Normal 11 4 2 3 7" xfId="12233"/>
    <cellStyle name="Normal 11 4 2 4" xfId="12234"/>
    <cellStyle name="Normal 11 4 2 4 2" xfId="12235"/>
    <cellStyle name="Normal 11 4 2 4 2 2" xfId="12236"/>
    <cellStyle name="Normal 11 4 2 4 2 2 2" xfId="12237"/>
    <cellStyle name="Normal 11 4 2 4 2 3" xfId="12238"/>
    <cellStyle name="Normal 11 4 2 4 2 4" xfId="12239"/>
    <cellStyle name="Normal 11 4 2 4 2 5" xfId="12240"/>
    <cellStyle name="Normal 11 4 2 4 3" xfId="12241"/>
    <cellStyle name="Normal 11 4 2 4 3 2" xfId="12242"/>
    <cellStyle name="Normal 11 4 2 4 3 2 2" xfId="12243"/>
    <cellStyle name="Normal 11 4 2 4 3 3" xfId="12244"/>
    <cellStyle name="Normal 11 4 2 4 3 4" xfId="12245"/>
    <cellStyle name="Normal 11 4 2 4 3 5" xfId="12246"/>
    <cellStyle name="Normal 11 4 2 4 4" xfId="12247"/>
    <cellStyle name="Normal 11 4 2 4 4 2" xfId="12248"/>
    <cellStyle name="Normal 11 4 2 4 4 3" xfId="12249"/>
    <cellStyle name="Normal 11 4 2 4 5" xfId="12250"/>
    <cellStyle name="Normal 11 4 2 4 6" xfId="12251"/>
    <cellStyle name="Normal 11 4 2 4 7" xfId="12252"/>
    <cellStyle name="Normal 11 4 2 5" xfId="12253"/>
    <cellStyle name="Normal 11 4 2 5 2" xfId="12254"/>
    <cellStyle name="Normal 11 4 2 5 2 2" xfId="12255"/>
    <cellStyle name="Normal 11 4 2 5 2 2 2" xfId="12256"/>
    <cellStyle name="Normal 11 4 2 5 2 3" xfId="12257"/>
    <cellStyle name="Normal 11 4 2 5 2 4" xfId="12258"/>
    <cellStyle name="Normal 11 4 2 5 2 5" xfId="12259"/>
    <cellStyle name="Normal 11 4 2 5 3" xfId="12260"/>
    <cellStyle name="Normal 11 4 2 5 3 2" xfId="12261"/>
    <cellStyle name="Normal 11 4 2 5 3 2 2" xfId="12262"/>
    <cellStyle name="Normal 11 4 2 5 3 3" xfId="12263"/>
    <cellStyle name="Normal 11 4 2 5 3 4" xfId="12264"/>
    <cellStyle name="Normal 11 4 2 5 3 5" xfId="12265"/>
    <cellStyle name="Normal 11 4 2 5 4" xfId="12266"/>
    <cellStyle name="Normal 11 4 2 5 4 2" xfId="12267"/>
    <cellStyle name="Normal 11 4 2 5 4 3" xfId="12268"/>
    <cellStyle name="Normal 11 4 2 5 5" xfId="12269"/>
    <cellStyle name="Normal 11 4 2 5 6" xfId="12270"/>
    <cellStyle name="Normal 11 4 2 5 7" xfId="12271"/>
    <cellStyle name="Normal 11 4 2 6" xfId="12272"/>
    <cellStyle name="Normal 11 4 2 6 2" xfId="12273"/>
    <cellStyle name="Normal 11 4 2 6 2 2" xfId="12274"/>
    <cellStyle name="Normal 11 4 2 6 2 2 2" xfId="12275"/>
    <cellStyle name="Normal 11 4 2 6 2 3" xfId="12276"/>
    <cellStyle name="Normal 11 4 2 6 2 4" xfId="12277"/>
    <cellStyle name="Normal 11 4 2 6 2 5" xfId="12278"/>
    <cellStyle name="Normal 11 4 2 6 3" xfId="12279"/>
    <cellStyle name="Normal 11 4 2 6 3 2" xfId="12280"/>
    <cellStyle name="Normal 11 4 2 6 3 2 2" xfId="12281"/>
    <cellStyle name="Normal 11 4 2 6 3 3" xfId="12282"/>
    <cellStyle name="Normal 11 4 2 6 3 4" xfId="12283"/>
    <cellStyle name="Normal 11 4 2 6 3 5" xfId="12284"/>
    <cellStyle name="Normal 11 4 2 6 4" xfId="12285"/>
    <cellStyle name="Normal 11 4 2 6 4 2" xfId="12286"/>
    <cellStyle name="Normal 11 4 2 6 4 3" xfId="12287"/>
    <cellStyle name="Normal 11 4 2 6 5" xfId="12288"/>
    <cellStyle name="Normal 11 4 2 6 6" xfId="12289"/>
    <cellStyle name="Normal 11 4 2 6 7" xfId="12290"/>
    <cellStyle name="Normal 11 4 2 7" xfId="12291"/>
    <cellStyle name="Normal 11 4 2 7 2" xfId="12292"/>
    <cellStyle name="Normal 11 4 2 7 2 2" xfId="12293"/>
    <cellStyle name="Normal 11 4 2 7 2 2 2" xfId="12294"/>
    <cellStyle name="Normal 11 4 2 7 2 3" xfId="12295"/>
    <cellStyle name="Normal 11 4 2 7 2 4" xfId="12296"/>
    <cellStyle name="Normal 11 4 2 7 2 5" xfId="12297"/>
    <cellStyle name="Normal 11 4 2 7 3" xfId="12298"/>
    <cellStyle name="Normal 11 4 2 7 3 2" xfId="12299"/>
    <cellStyle name="Normal 11 4 2 7 3 2 2" xfId="12300"/>
    <cellStyle name="Normal 11 4 2 7 3 3" xfId="12301"/>
    <cellStyle name="Normal 11 4 2 7 3 4" xfId="12302"/>
    <cellStyle name="Normal 11 4 2 7 3 5" xfId="12303"/>
    <cellStyle name="Normal 11 4 2 7 4" xfId="12304"/>
    <cellStyle name="Normal 11 4 2 7 4 2" xfId="12305"/>
    <cellStyle name="Normal 11 4 2 7 4 3" xfId="12306"/>
    <cellStyle name="Normal 11 4 2 7 5" xfId="12307"/>
    <cellStyle name="Normal 11 4 2 7 6" xfId="12308"/>
    <cellStyle name="Normal 11 4 2 7 7" xfId="12309"/>
    <cellStyle name="Normal 11 4 3" xfId="12310"/>
    <cellStyle name="Normal 11 4 3 2" xfId="12311"/>
    <cellStyle name="Normal 11 4 3 2 2" xfId="12312"/>
    <cellStyle name="Normal 11 4 3 2 2 2" xfId="12313"/>
    <cellStyle name="Normal 11 4 3 2 2 2 2" xfId="12314"/>
    <cellStyle name="Normal 11 4 3 2 2 3" xfId="12315"/>
    <cellStyle name="Normal 11 4 3 2 2 4" xfId="12316"/>
    <cellStyle name="Normal 11 4 3 2 3" xfId="12317"/>
    <cellStyle name="Normal 11 4 3 2 3 2" xfId="12318"/>
    <cellStyle name="Normal 11 4 3 2 4" xfId="12319"/>
    <cellStyle name="Normal 11 4 3 2 5" xfId="12320"/>
    <cellStyle name="Normal 11 4 4" xfId="12321"/>
    <cellStyle name="Normal 11 4 4 2" xfId="12322"/>
    <cellStyle name="Normal 11 4 4 2 2" xfId="12323"/>
    <cellStyle name="Normal 11 4 4 2 2 2" xfId="12324"/>
    <cellStyle name="Normal 11 4 4 2 2 2 2" xfId="12325"/>
    <cellStyle name="Normal 11 4 4 2 2 3" xfId="12326"/>
    <cellStyle name="Normal 11 4 4 2 2 4" xfId="12327"/>
    <cellStyle name="Normal 11 4 4 2 3" xfId="12328"/>
    <cellStyle name="Normal 11 4 4 2 3 2" xfId="12329"/>
    <cellStyle name="Normal 11 4 4 2 4" xfId="12330"/>
    <cellStyle name="Normal 11 4 4 2 5" xfId="12331"/>
    <cellStyle name="Normal 11 4 5" xfId="12332"/>
    <cellStyle name="Normal 11 4 5 2" xfId="12333"/>
    <cellStyle name="Normal 11 4 5 2 2" xfId="12334"/>
    <cellStyle name="Normal 11 4 5 2 2 2" xfId="12335"/>
    <cellStyle name="Normal 11 4 5 2 2 2 2" xfId="12336"/>
    <cellStyle name="Normal 11 4 5 2 2 3" xfId="12337"/>
    <cellStyle name="Normal 11 4 5 2 2 4" xfId="12338"/>
    <cellStyle name="Normal 11 4 5 2 3" xfId="12339"/>
    <cellStyle name="Normal 11 4 5 2 3 2" xfId="12340"/>
    <cellStyle name="Normal 11 4 5 2 4" xfId="12341"/>
    <cellStyle name="Normal 11 4 5 2 5" xfId="12342"/>
    <cellStyle name="Normal 11 4 6" xfId="12343"/>
    <cellStyle name="Normal 11 4 6 2" xfId="12344"/>
    <cellStyle name="Normal 11 4 6 2 2" xfId="12345"/>
    <cellStyle name="Normal 11 4 6 2 2 2" xfId="12346"/>
    <cellStyle name="Normal 11 4 6 2 2 2 2" xfId="12347"/>
    <cellStyle name="Normal 11 4 6 2 2 3" xfId="12348"/>
    <cellStyle name="Normal 11 4 6 2 2 4" xfId="12349"/>
    <cellStyle name="Normal 11 4 6 2 3" xfId="12350"/>
    <cellStyle name="Normal 11 4 6 2 3 2" xfId="12351"/>
    <cellStyle name="Normal 11 4 6 2 4" xfId="12352"/>
    <cellStyle name="Normal 11 4 6 2 5" xfId="12353"/>
    <cellStyle name="Normal 11 4 7" xfId="12354"/>
    <cellStyle name="Normal 11 4 7 2" xfId="12355"/>
    <cellStyle name="Normal 11 4 7 2 2" xfId="12356"/>
    <cellStyle name="Normal 11 4 7 2 2 2" xfId="12357"/>
    <cellStyle name="Normal 11 4 7 2 2 2 2" xfId="12358"/>
    <cellStyle name="Normal 11 4 7 2 2 3" xfId="12359"/>
    <cellStyle name="Normal 11 4 7 2 2 4" xfId="12360"/>
    <cellStyle name="Normal 11 4 7 2 3" xfId="12361"/>
    <cellStyle name="Normal 11 4 7 2 3 2" xfId="12362"/>
    <cellStyle name="Normal 11 4 7 2 4" xfId="12363"/>
    <cellStyle name="Normal 11 4 7 2 5" xfId="12364"/>
    <cellStyle name="Normal 11 4 8" xfId="12365"/>
    <cellStyle name="Normal 11 4 8 2" xfId="12366"/>
    <cellStyle name="Normal 11 4 8 2 2" xfId="12367"/>
    <cellStyle name="Normal 11 4 8 2 2 2" xfId="12368"/>
    <cellStyle name="Normal 11 4 8 2 3" xfId="12369"/>
    <cellStyle name="Normal 11 4 8 2 4" xfId="12370"/>
    <cellStyle name="Normal 11 4 8 2 5" xfId="12371"/>
    <cellStyle name="Normal 11 4 8 3" xfId="12372"/>
    <cellStyle name="Normal 11 4 8 3 2" xfId="12373"/>
    <cellStyle name="Normal 11 4 8 3 2 2" xfId="12374"/>
    <cellStyle name="Normal 11 4 8 3 3" xfId="12375"/>
    <cellStyle name="Normal 11 4 8 3 4" xfId="12376"/>
    <cellStyle name="Normal 11 4 8 3 5" xfId="12377"/>
    <cellStyle name="Normal 11 4 8 4" xfId="12378"/>
    <cellStyle name="Normal 11 4 8 4 2" xfId="12379"/>
    <cellStyle name="Normal 11 4 8 4 3" xfId="12380"/>
    <cellStyle name="Normal 11 4 8 5" xfId="12381"/>
    <cellStyle name="Normal 11 4 8 6" xfId="12382"/>
    <cellStyle name="Normal 11 4 8 7" xfId="12383"/>
    <cellStyle name="Normal 11 4 9" xfId="12384"/>
    <cellStyle name="Normal 11 4 9 2" xfId="12385"/>
    <cellStyle name="Normal 11 4 9 2 2" xfId="12386"/>
    <cellStyle name="Normal 11 4 9 2 2 2" xfId="12387"/>
    <cellStyle name="Normal 11 4 9 2 3" xfId="12388"/>
    <cellStyle name="Normal 11 4 9 2 4" xfId="12389"/>
    <cellStyle name="Normal 11 4 9 2 5" xfId="12390"/>
    <cellStyle name="Normal 11 4 9 3" xfId="12391"/>
    <cellStyle name="Normal 11 4 9 3 2" xfId="12392"/>
    <cellStyle name="Normal 11 4 9 3 2 2" xfId="12393"/>
    <cellStyle name="Normal 11 4 9 3 3" xfId="12394"/>
    <cellStyle name="Normal 11 4 9 3 4" xfId="12395"/>
    <cellStyle name="Normal 11 4 9 3 5" xfId="12396"/>
    <cellStyle name="Normal 11 4 9 4" xfId="12397"/>
    <cellStyle name="Normal 11 4 9 4 2" xfId="12398"/>
    <cellStyle name="Normal 11 4 9 4 3" xfId="12399"/>
    <cellStyle name="Normal 11 4 9 5" xfId="12400"/>
    <cellStyle name="Normal 11 4 9 6" xfId="12401"/>
    <cellStyle name="Normal 11 4 9 7" xfId="12402"/>
    <cellStyle name="Normal 11 4_Culture" xfId="12403"/>
    <cellStyle name="Normal 11 5" xfId="12404"/>
    <cellStyle name="Normal 11 5 10" xfId="12405"/>
    <cellStyle name="Normal 11 5 2" xfId="12406"/>
    <cellStyle name="Normal 11 5 2 2" xfId="12407"/>
    <cellStyle name="Normal 11 5 2 2 2" xfId="12408"/>
    <cellStyle name="Normal 11 5 2 2 2 2" xfId="12409"/>
    <cellStyle name="Normal 11 5 2 2 2 2 2" xfId="12410"/>
    <cellStyle name="Normal 11 5 2 2 2 3" xfId="12411"/>
    <cellStyle name="Normal 11 5 2 2 2 4" xfId="12412"/>
    <cellStyle name="Normal 11 5 2 2 3" xfId="12413"/>
    <cellStyle name="Normal 11 5 2 2 3 2" xfId="12414"/>
    <cellStyle name="Normal 11 5 2 2 4" xfId="12415"/>
    <cellStyle name="Normal 11 5 2 2 5" xfId="12416"/>
    <cellStyle name="Normal 11 5 3" xfId="12417"/>
    <cellStyle name="Normal 11 5 3 2" xfId="12418"/>
    <cellStyle name="Normal 11 5 3 2 2" xfId="12419"/>
    <cellStyle name="Normal 11 5 3 2 2 2" xfId="12420"/>
    <cellStyle name="Normal 11 5 3 2 2 2 2" xfId="12421"/>
    <cellStyle name="Normal 11 5 3 2 2 3" xfId="12422"/>
    <cellStyle name="Normal 11 5 3 2 2 4" xfId="12423"/>
    <cellStyle name="Normal 11 5 3 2 3" xfId="12424"/>
    <cellStyle name="Normal 11 5 3 2 3 2" xfId="12425"/>
    <cellStyle name="Normal 11 5 3 2 4" xfId="12426"/>
    <cellStyle name="Normal 11 5 3 2 5" xfId="12427"/>
    <cellStyle name="Normal 11 5 4" xfId="12428"/>
    <cellStyle name="Normal 11 5 4 2" xfId="12429"/>
    <cellStyle name="Normal 11 5 4 2 2" xfId="12430"/>
    <cellStyle name="Normal 11 5 4 2 2 2" xfId="12431"/>
    <cellStyle name="Normal 11 5 4 2 2 2 2" xfId="12432"/>
    <cellStyle name="Normal 11 5 4 2 2 3" xfId="12433"/>
    <cellStyle name="Normal 11 5 4 2 2 4" xfId="12434"/>
    <cellStyle name="Normal 11 5 4 2 3" xfId="12435"/>
    <cellStyle name="Normal 11 5 4 2 3 2" xfId="12436"/>
    <cellStyle name="Normal 11 5 4 2 4" xfId="12437"/>
    <cellStyle name="Normal 11 5 4 2 5" xfId="12438"/>
    <cellStyle name="Normal 11 5 5" xfId="12439"/>
    <cellStyle name="Normal 11 5 5 2" xfId="12440"/>
    <cellStyle name="Normal 11 5 5 2 2" xfId="12441"/>
    <cellStyle name="Normal 11 5 5 2 2 2" xfId="12442"/>
    <cellStyle name="Normal 11 5 5 2 2 2 2" xfId="12443"/>
    <cellStyle name="Normal 11 5 5 2 2 3" xfId="12444"/>
    <cellStyle name="Normal 11 5 5 2 2 4" xfId="12445"/>
    <cellStyle name="Normal 11 5 5 2 3" xfId="12446"/>
    <cellStyle name="Normal 11 5 5 2 3 2" xfId="12447"/>
    <cellStyle name="Normal 11 5 5 2 4" xfId="12448"/>
    <cellStyle name="Normal 11 5 5 2 5" xfId="12449"/>
    <cellStyle name="Normal 11 5 6" xfId="12450"/>
    <cellStyle name="Normal 11 5 6 2" xfId="12451"/>
    <cellStyle name="Normal 11 5 6 2 2" xfId="12452"/>
    <cellStyle name="Normal 11 5 6 2 2 2" xfId="12453"/>
    <cellStyle name="Normal 11 5 6 2 2 2 2" xfId="12454"/>
    <cellStyle name="Normal 11 5 6 2 2 3" xfId="12455"/>
    <cellStyle name="Normal 11 5 6 2 2 4" xfId="12456"/>
    <cellStyle name="Normal 11 5 6 2 3" xfId="12457"/>
    <cellStyle name="Normal 11 5 6 2 3 2" xfId="12458"/>
    <cellStyle name="Normal 11 5 6 2 4" xfId="12459"/>
    <cellStyle name="Normal 11 5 6 2 5" xfId="12460"/>
    <cellStyle name="Normal 11 5 7" xfId="12461"/>
    <cellStyle name="Normal 11 5 7 2" xfId="12462"/>
    <cellStyle name="Normal 11 5 7 2 2" xfId="12463"/>
    <cellStyle name="Normal 11 5 7 2 2 2" xfId="12464"/>
    <cellStyle name="Normal 11 5 7 2 2 2 2" xfId="12465"/>
    <cellStyle name="Normal 11 5 7 2 2 3" xfId="12466"/>
    <cellStyle name="Normal 11 5 7 2 2 4" xfId="12467"/>
    <cellStyle name="Normal 11 5 7 2 3" xfId="12468"/>
    <cellStyle name="Normal 11 5 7 2 3 2" xfId="12469"/>
    <cellStyle name="Normal 11 5 7 2 4" xfId="12470"/>
    <cellStyle name="Normal 11 5 7 2 5" xfId="12471"/>
    <cellStyle name="Normal 11 5 8" xfId="12472"/>
    <cellStyle name="Normal 11 5 8 2" xfId="12473"/>
    <cellStyle name="Normal 11 5 8 2 2" xfId="12474"/>
    <cellStyle name="Normal 11 5 8 2 2 2" xfId="12475"/>
    <cellStyle name="Normal 11 5 8 2 3" xfId="12476"/>
    <cellStyle name="Normal 11 5 8 2 4" xfId="12477"/>
    <cellStyle name="Normal 11 5 8 2 5" xfId="12478"/>
    <cellStyle name="Normal 11 5 8 3" xfId="12479"/>
    <cellStyle name="Normal 11 5 8 3 2" xfId="12480"/>
    <cellStyle name="Normal 11 5 8 3 2 2" xfId="12481"/>
    <cellStyle name="Normal 11 5 8 3 3" xfId="12482"/>
    <cellStyle name="Normal 11 5 8 3 4" xfId="12483"/>
    <cellStyle name="Normal 11 5 8 3 5" xfId="12484"/>
    <cellStyle name="Normal 11 5 8 4" xfId="12485"/>
    <cellStyle name="Normal 11 5 8 4 2" xfId="12486"/>
    <cellStyle name="Normal 11 5 8 4 3" xfId="12487"/>
    <cellStyle name="Normal 11 5 8 5" xfId="12488"/>
    <cellStyle name="Normal 11 5 8 6" xfId="12489"/>
    <cellStyle name="Normal 11 5 8 7" xfId="12490"/>
    <cellStyle name="Normal 11 5 9" xfId="12491"/>
    <cellStyle name="Normal 11 5 9 2" xfId="12492"/>
    <cellStyle name="Normal 11 5 9 2 2" xfId="12493"/>
    <cellStyle name="Normal 11 5 9 2 2 2" xfId="12494"/>
    <cellStyle name="Normal 11 5 9 2 3" xfId="12495"/>
    <cellStyle name="Normal 11 5 9 2 4" xfId="12496"/>
    <cellStyle name="Normal 11 5 9 2 5" xfId="12497"/>
    <cellStyle name="Normal 11 5 9 3" xfId="12498"/>
    <cellStyle name="Normal 11 5 9 3 2" xfId="12499"/>
    <cellStyle name="Normal 11 5 9 3 2 2" xfId="12500"/>
    <cellStyle name="Normal 11 5 9 3 3" xfId="12501"/>
    <cellStyle name="Normal 11 5 9 3 4" xfId="12502"/>
    <cellStyle name="Normal 11 5 9 3 5" xfId="12503"/>
    <cellStyle name="Normal 11 5 9 4" xfId="12504"/>
    <cellStyle name="Normal 11 5 9 4 2" xfId="12505"/>
    <cellStyle name="Normal 11 5 9 4 3" xfId="12506"/>
    <cellStyle name="Normal 11 5 9 5" xfId="12507"/>
    <cellStyle name="Normal 11 5 9 6" xfId="12508"/>
    <cellStyle name="Normal 11 5 9 7" xfId="12509"/>
    <cellStyle name="Normal 11 5_Culture" xfId="12510"/>
    <cellStyle name="Normal 11 6" xfId="12511"/>
    <cellStyle name="Normal 11 6 2" xfId="12512"/>
    <cellStyle name="Normal 11 6 2 2" xfId="12513"/>
    <cellStyle name="Normal 11 6 2 2 2" xfId="12514"/>
    <cellStyle name="Normal 11 6 2 2 2 2" xfId="12515"/>
    <cellStyle name="Normal 11 6 2 2 3" xfId="12516"/>
    <cellStyle name="Normal 11 6 2 2 4" xfId="12517"/>
    <cellStyle name="Normal 11 6 2 3" xfId="12518"/>
    <cellStyle name="Normal 11 6 2 3 2" xfId="12519"/>
    <cellStyle name="Normal 11 6 2 4" xfId="12520"/>
    <cellStyle name="Normal 11 6 2 5" xfId="12521"/>
    <cellStyle name="Normal 11 7" xfId="12522"/>
    <cellStyle name="Normal 11 7 2" xfId="12523"/>
    <cellStyle name="Normal 11 7 2 2" xfId="12524"/>
    <cellStyle name="Normal 11 7 2 2 2" xfId="12525"/>
    <cellStyle name="Normal 11 7 2 2 2 2" xfId="12526"/>
    <cellStyle name="Normal 11 7 2 2 3" xfId="12527"/>
    <cellStyle name="Normal 11 7 2 2 4" xfId="12528"/>
    <cellStyle name="Normal 11 7 2 3" xfId="12529"/>
    <cellStyle name="Normal 11 7 2 3 2" xfId="12530"/>
    <cellStyle name="Normal 11 7 2 4" xfId="12531"/>
    <cellStyle name="Normal 11 7 2 5" xfId="12532"/>
    <cellStyle name="Normal 11 8" xfId="12533"/>
    <cellStyle name="Normal 11 8 2" xfId="12534"/>
    <cellStyle name="Normal 11 8 2 2" xfId="12535"/>
    <cellStyle name="Normal 11 8 2 2 2" xfId="12536"/>
    <cellStyle name="Normal 11 8 2 2 2 2" xfId="12537"/>
    <cellStyle name="Normal 11 8 2 2 3" xfId="12538"/>
    <cellStyle name="Normal 11 8 2 2 4" xfId="12539"/>
    <cellStyle name="Normal 11 8 2 3" xfId="12540"/>
    <cellStyle name="Normal 11 8 2 3 2" xfId="12541"/>
    <cellStyle name="Normal 11 8 2 4" xfId="12542"/>
    <cellStyle name="Normal 11 8 2 5" xfId="12543"/>
    <cellStyle name="Normal 11 9" xfId="12544"/>
    <cellStyle name="Normal 11 9 2" xfId="12545"/>
    <cellStyle name="Normal 11 9 2 2" xfId="12546"/>
    <cellStyle name="Normal 11 9 2 2 2" xfId="12547"/>
    <cellStyle name="Normal 11 9 2 2 2 2" xfId="12548"/>
    <cellStyle name="Normal 11 9 2 2 3" xfId="12549"/>
    <cellStyle name="Normal 11 9 2 2 4" xfId="12550"/>
    <cellStyle name="Normal 11 9 2 3" xfId="12551"/>
    <cellStyle name="Normal 11 9 2 3 2" xfId="12552"/>
    <cellStyle name="Normal 11 9 2 4" xfId="12553"/>
    <cellStyle name="Normal 11 9 2 5" xfId="12554"/>
    <cellStyle name="Normal 11_inv-en-1.5.0-02 trame_fiche-emissions" xfId="12555"/>
    <cellStyle name="Normal 110" xfId="12556"/>
    <cellStyle name="Normal 110 2" xfId="12557"/>
    <cellStyle name="Normal 110 2 2" xfId="12558"/>
    <cellStyle name="Normal 110 2 2 2" xfId="12559"/>
    <cellStyle name="Normal 110 2 2 2 2" xfId="12560"/>
    <cellStyle name="Normal 110 2 2 2 2 2" xfId="12561"/>
    <cellStyle name="Normal 110 2 2 2 3" xfId="12562"/>
    <cellStyle name="Normal 110 2 2 2 4" xfId="12563"/>
    <cellStyle name="Normal 110 2 2 3" xfId="12564"/>
    <cellStyle name="Normal 110 2 2 3 2" xfId="12565"/>
    <cellStyle name="Normal 110 2 2 4" xfId="12566"/>
    <cellStyle name="Normal 110 2 2 5" xfId="12567"/>
    <cellStyle name="Normal 110 2 2 6" xfId="12568"/>
    <cellStyle name="Normal 110 3" xfId="12569"/>
    <cellStyle name="Normal 110 3 2" xfId="12570"/>
    <cellStyle name="Normal 110 3 2 2" xfId="12571"/>
    <cellStyle name="Normal 110 3 2 2 2" xfId="12572"/>
    <cellStyle name="Normal 110 3 2 2 2 2" xfId="12573"/>
    <cellStyle name="Normal 110 3 2 2 3" xfId="12574"/>
    <cellStyle name="Normal 110 3 2 2 4" xfId="12575"/>
    <cellStyle name="Normal 110 3 2 3" xfId="12576"/>
    <cellStyle name="Normal 110 3 2 3 2" xfId="12577"/>
    <cellStyle name="Normal 110 3 2 4" xfId="12578"/>
    <cellStyle name="Normal 110 3 2 5" xfId="12579"/>
    <cellStyle name="Normal 110 3 2 6" xfId="12580"/>
    <cellStyle name="Normal 110 4" xfId="12581"/>
    <cellStyle name="Normal 110 4 2" xfId="12582"/>
    <cellStyle name="Normal 110 4 2 2" xfId="12583"/>
    <cellStyle name="Normal 110 4 2 2 2" xfId="12584"/>
    <cellStyle name="Normal 110 4 2 3" xfId="12585"/>
    <cellStyle name="Normal 110 4 2 4" xfId="12586"/>
    <cellStyle name="Normal 110 4 3" xfId="12587"/>
    <cellStyle name="Normal 110 4 3 2" xfId="12588"/>
    <cellStyle name="Normal 110 4 4" xfId="12589"/>
    <cellStyle name="Normal 110 4 5" xfId="12590"/>
    <cellStyle name="Normal 110 4 6" xfId="12591"/>
    <cellStyle name="Normal 111" xfId="12592"/>
    <cellStyle name="Normal 111 2" xfId="12593"/>
    <cellStyle name="Normal 111 2 2" xfId="12594"/>
    <cellStyle name="Normal 111 2 2 2" xfId="12595"/>
    <cellStyle name="Normal 111 2 2 2 2" xfId="12596"/>
    <cellStyle name="Normal 111 2 2 2 2 2" xfId="12597"/>
    <cellStyle name="Normal 111 2 2 2 3" xfId="12598"/>
    <cellStyle name="Normal 111 2 2 2 4" xfId="12599"/>
    <cellStyle name="Normal 111 2 2 3" xfId="12600"/>
    <cellStyle name="Normal 111 2 2 3 2" xfId="12601"/>
    <cellStyle name="Normal 111 2 2 4" xfId="12602"/>
    <cellStyle name="Normal 111 2 2 5" xfId="12603"/>
    <cellStyle name="Normal 111 2 2 6" xfId="12604"/>
    <cellStyle name="Normal 111 3" xfId="12605"/>
    <cellStyle name="Normal 111 3 2" xfId="12606"/>
    <cellStyle name="Normal 111 3 2 2" xfId="12607"/>
    <cellStyle name="Normal 111 3 2 2 2" xfId="12608"/>
    <cellStyle name="Normal 111 3 2 2 2 2" xfId="12609"/>
    <cellStyle name="Normal 111 3 2 2 3" xfId="12610"/>
    <cellStyle name="Normal 111 3 2 2 4" xfId="12611"/>
    <cellStyle name="Normal 111 3 2 3" xfId="12612"/>
    <cellStyle name="Normal 111 3 2 3 2" xfId="12613"/>
    <cellStyle name="Normal 111 3 2 4" xfId="12614"/>
    <cellStyle name="Normal 111 3 2 5" xfId="12615"/>
    <cellStyle name="Normal 111 3 2 6" xfId="12616"/>
    <cellStyle name="Normal 111 4" xfId="12617"/>
    <cellStyle name="Normal 111 4 2" xfId="12618"/>
    <cellStyle name="Normal 111 4 2 2" xfId="12619"/>
    <cellStyle name="Normal 111 4 2 2 2" xfId="12620"/>
    <cellStyle name="Normal 111 4 2 3" xfId="12621"/>
    <cellStyle name="Normal 111 4 2 4" xfId="12622"/>
    <cellStyle name="Normal 111 4 3" xfId="12623"/>
    <cellStyle name="Normal 111 4 3 2" xfId="12624"/>
    <cellStyle name="Normal 111 4 4" xfId="12625"/>
    <cellStyle name="Normal 111 4 5" xfId="12626"/>
    <cellStyle name="Normal 111 4 6" xfId="12627"/>
    <cellStyle name="Normal 112" xfId="12628"/>
    <cellStyle name="Normal 112 2" xfId="12629"/>
    <cellStyle name="Normal 112 2 2" xfId="12630"/>
    <cellStyle name="Normal 112 2 2 2" xfId="12631"/>
    <cellStyle name="Normal 112 2 2 2 2" xfId="12632"/>
    <cellStyle name="Normal 112 2 2 2 2 2" xfId="12633"/>
    <cellStyle name="Normal 112 2 2 2 3" xfId="12634"/>
    <cellStyle name="Normal 112 2 2 2 4" xfId="12635"/>
    <cellStyle name="Normal 112 2 2 3" xfId="12636"/>
    <cellStyle name="Normal 112 2 2 3 2" xfId="12637"/>
    <cellStyle name="Normal 112 2 2 4" xfId="12638"/>
    <cellStyle name="Normal 112 2 2 5" xfId="12639"/>
    <cellStyle name="Normal 112 2 2 6" xfId="12640"/>
    <cellStyle name="Normal 112 3" xfId="12641"/>
    <cellStyle name="Normal 112 3 2" xfId="12642"/>
    <cellStyle name="Normal 112 3 2 2" xfId="12643"/>
    <cellStyle name="Normal 112 3 2 2 2" xfId="12644"/>
    <cellStyle name="Normal 112 3 2 2 2 2" xfId="12645"/>
    <cellStyle name="Normal 112 3 2 2 3" xfId="12646"/>
    <cellStyle name="Normal 112 3 2 2 4" xfId="12647"/>
    <cellStyle name="Normal 112 3 2 3" xfId="12648"/>
    <cellStyle name="Normal 112 3 2 3 2" xfId="12649"/>
    <cellStyle name="Normal 112 3 2 4" xfId="12650"/>
    <cellStyle name="Normal 112 3 2 5" xfId="12651"/>
    <cellStyle name="Normal 112 3 2 6" xfId="12652"/>
    <cellStyle name="Normal 112 4" xfId="12653"/>
    <cellStyle name="Normal 112 4 2" xfId="12654"/>
    <cellStyle name="Normal 112 4 2 2" xfId="12655"/>
    <cellStyle name="Normal 112 4 2 2 2" xfId="12656"/>
    <cellStyle name="Normal 112 4 2 3" xfId="12657"/>
    <cellStyle name="Normal 112 4 2 4" xfId="12658"/>
    <cellStyle name="Normal 112 4 3" xfId="12659"/>
    <cellStyle name="Normal 112 4 3 2" xfId="12660"/>
    <cellStyle name="Normal 112 4 4" xfId="12661"/>
    <cellStyle name="Normal 112 4 5" xfId="12662"/>
    <cellStyle name="Normal 112 4 6" xfId="12663"/>
    <cellStyle name="Normal 113" xfId="12664"/>
    <cellStyle name="Normal 113 2" xfId="12665"/>
    <cellStyle name="Normal 113 2 2" xfId="12666"/>
    <cellStyle name="Normal 113 2 2 2" xfId="12667"/>
    <cellStyle name="Normal 113 2 3" xfId="12668"/>
    <cellStyle name="Normal 113 2 4" xfId="12669"/>
    <cellStyle name="Normal 113 2 5" xfId="12670"/>
    <cellStyle name="Normal 113 3" xfId="12671"/>
    <cellStyle name="Normal 113 3 2" xfId="12672"/>
    <cellStyle name="Normal 113 3 2 2" xfId="12673"/>
    <cellStyle name="Normal 113 3 3" xfId="12674"/>
    <cellStyle name="Normal 113 3 4" xfId="12675"/>
    <cellStyle name="Normal 113 3 5" xfId="12676"/>
    <cellStyle name="Normal 113 4" xfId="12677"/>
    <cellStyle name="Normal 113 4 2" xfId="12678"/>
    <cellStyle name="Normal 113 4 3" xfId="12679"/>
    <cellStyle name="Normal 113 5" xfId="12680"/>
    <cellStyle name="Normal 113 6" xfId="12681"/>
    <cellStyle name="Normal 113 7" xfId="12682"/>
    <cellStyle name="Normal 114" xfId="12683"/>
    <cellStyle name="Normal 114 2" xfId="12684"/>
    <cellStyle name="Normal 114 2 2" xfId="12685"/>
    <cellStyle name="Normal 114 2 2 2" xfId="12686"/>
    <cellStyle name="Normal 114 2 2 2 2" xfId="12687"/>
    <cellStyle name="Normal 114 2 2 3" xfId="12688"/>
    <cellStyle name="Normal 114 2 2 4" xfId="12689"/>
    <cellStyle name="Normal 114 2 3" xfId="12690"/>
    <cellStyle name="Normal 114 2 3 2" xfId="12691"/>
    <cellStyle name="Normal 114 2 4" xfId="12692"/>
    <cellStyle name="Normal 114 2 5" xfId="12693"/>
    <cellStyle name="Normal 114 2 6" xfId="12694"/>
    <cellStyle name="Normal 115" xfId="12695"/>
    <cellStyle name="Normal 115 2" xfId="12696"/>
    <cellStyle name="Normal 115 2 2" xfId="12697"/>
    <cellStyle name="Normal 115 2 2 2" xfId="12698"/>
    <cellStyle name="Normal 115 2 2 2 2" xfId="12699"/>
    <cellStyle name="Normal 115 2 2 3" xfId="12700"/>
    <cellStyle name="Normal 115 2 2 4" xfId="12701"/>
    <cellStyle name="Normal 115 2 3" xfId="12702"/>
    <cellStyle name="Normal 115 2 3 2" xfId="12703"/>
    <cellStyle name="Normal 115 2 4" xfId="12704"/>
    <cellStyle name="Normal 115 2 5" xfId="12705"/>
    <cellStyle name="Normal 115 2 6" xfId="12706"/>
    <cellStyle name="Normal 116" xfId="12707"/>
    <cellStyle name="Normal 116 2" xfId="12708"/>
    <cellStyle name="Normal 116 2 2" xfId="12709"/>
    <cellStyle name="Normal 116 2 2 2" xfId="12710"/>
    <cellStyle name="Normal 116 2 2 2 2" xfId="12711"/>
    <cellStyle name="Normal 116 2 2 3" xfId="12712"/>
    <cellStyle name="Normal 116 2 2 4" xfId="12713"/>
    <cellStyle name="Normal 116 2 3" xfId="12714"/>
    <cellStyle name="Normal 116 2 3 2" xfId="12715"/>
    <cellStyle name="Normal 116 2 4" xfId="12716"/>
    <cellStyle name="Normal 116 2 5" xfId="12717"/>
    <cellStyle name="Normal 116 2 6" xfId="12718"/>
    <cellStyle name="Normal 117" xfId="12719"/>
    <cellStyle name="Normal 117 2" xfId="12720"/>
    <cellStyle name="Normal 117 2 2" xfId="12721"/>
    <cellStyle name="Normal 117 2 2 2" xfId="12722"/>
    <cellStyle name="Normal 117 2 2 2 2" xfId="12723"/>
    <cellStyle name="Normal 117 2 2 3" xfId="12724"/>
    <cellStyle name="Normal 117 2 2 4" xfId="12725"/>
    <cellStyle name="Normal 117 2 3" xfId="12726"/>
    <cellStyle name="Normal 117 2 3 2" xfId="12727"/>
    <cellStyle name="Normal 117 2 4" xfId="12728"/>
    <cellStyle name="Normal 117 2 5" xfId="12729"/>
    <cellStyle name="Normal 117 2 6" xfId="12730"/>
    <cellStyle name="Normal 118" xfId="12731"/>
    <cellStyle name="Normal 118 2" xfId="12732"/>
    <cellStyle name="Normal 118 2 2" xfId="12733"/>
    <cellStyle name="Normal 118 2 2 2" xfId="12734"/>
    <cellStyle name="Normal 118 2 2 2 2" xfId="12735"/>
    <cellStyle name="Normal 118 2 2 3" xfId="12736"/>
    <cellStyle name="Normal 118 2 2 4" xfId="12737"/>
    <cellStyle name="Normal 118 2 3" xfId="12738"/>
    <cellStyle name="Normal 118 2 3 2" xfId="12739"/>
    <cellStyle name="Normal 118 2 4" xfId="12740"/>
    <cellStyle name="Normal 118 2 5" xfId="12741"/>
    <cellStyle name="Normal 118 2 6" xfId="12742"/>
    <cellStyle name="Normal 119" xfId="12743"/>
    <cellStyle name="Normal 119 2" xfId="12744"/>
    <cellStyle name="Normal 119 2 2" xfId="12745"/>
    <cellStyle name="Normal 119 2 2 2" xfId="12746"/>
    <cellStyle name="Normal 119 2 2 2 2" xfId="12747"/>
    <cellStyle name="Normal 119 2 2 3" xfId="12748"/>
    <cellStyle name="Normal 119 2 2 4" xfId="12749"/>
    <cellStyle name="Normal 119 2 3" xfId="12750"/>
    <cellStyle name="Normal 119 2 3 2" xfId="12751"/>
    <cellStyle name="Normal 119 2 4" xfId="12752"/>
    <cellStyle name="Normal 119 2 5" xfId="12753"/>
    <cellStyle name="Normal 119 2 6" xfId="12754"/>
    <cellStyle name="Normal 12" xfId="16"/>
    <cellStyle name="Normal 12 10" xfId="12755"/>
    <cellStyle name="Normal 12 10 2" xfId="12756"/>
    <cellStyle name="Normal 12 10 2 2" xfId="12757"/>
    <cellStyle name="Normal 12 10 2 2 2" xfId="12758"/>
    <cellStyle name="Normal 12 10 2 2 2 2" xfId="12759"/>
    <cellStyle name="Normal 12 10 2 2 3" xfId="12760"/>
    <cellStyle name="Normal 12 10 2 2 4" xfId="12761"/>
    <cellStyle name="Normal 12 10 2 3" xfId="12762"/>
    <cellStyle name="Normal 12 10 2 3 2" xfId="12763"/>
    <cellStyle name="Normal 12 10 2 4" xfId="12764"/>
    <cellStyle name="Normal 12 10 2 5" xfId="12765"/>
    <cellStyle name="Normal 12 10 2 6" xfId="12766"/>
    <cellStyle name="Normal 12 11" xfId="12767"/>
    <cellStyle name="Normal 12 11 2" xfId="12768"/>
    <cellStyle name="Normal 12 11 2 2" xfId="12769"/>
    <cellStyle name="Normal 12 11 2 2 2" xfId="12770"/>
    <cellStyle name="Normal 12 11 2 2 2 2" xfId="12771"/>
    <cellStyle name="Normal 12 11 2 2 3" xfId="12772"/>
    <cellStyle name="Normal 12 11 2 2 4" xfId="12773"/>
    <cellStyle name="Normal 12 11 2 3" xfId="12774"/>
    <cellStyle name="Normal 12 11 2 3 2" xfId="12775"/>
    <cellStyle name="Normal 12 11 2 4" xfId="12776"/>
    <cellStyle name="Normal 12 11 2 5" xfId="12777"/>
    <cellStyle name="Normal 12 11 2 6" xfId="12778"/>
    <cellStyle name="Normal 12 12" xfId="12779"/>
    <cellStyle name="Normal 12 12 2" xfId="12780"/>
    <cellStyle name="Normal 12 12 2 2" xfId="12781"/>
    <cellStyle name="Normal 12 12 2 2 2" xfId="12782"/>
    <cellStyle name="Normal 12 12 2 2 2 2" xfId="12783"/>
    <cellStyle name="Normal 12 12 2 2 3" xfId="12784"/>
    <cellStyle name="Normal 12 12 2 2 4" xfId="12785"/>
    <cellStyle name="Normal 12 12 2 3" xfId="12786"/>
    <cellStyle name="Normal 12 12 2 3 2" xfId="12787"/>
    <cellStyle name="Normal 12 12 2 4" xfId="12788"/>
    <cellStyle name="Normal 12 12 2 5" xfId="12789"/>
    <cellStyle name="Normal 12 12 2 6" xfId="12790"/>
    <cellStyle name="Normal 12 13" xfId="12791"/>
    <cellStyle name="Normal 12 13 2" xfId="12792"/>
    <cellStyle name="Normal 12 13 2 2" xfId="12793"/>
    <cellStyle name="Normal 12 13 2 2 2" xfId="12794"/>
    <cellStyle name="Normal 12 13 2 2 2 2" xfId="12795"/>
    <cellStyle name="Normal 12 13 2 2 3" xfId="12796"/>
    <cellStyle name="Normal 12 13 2 2 4" xfId="12797"/>
    <cellStyle name="Normal 12 13 2 3" xfId="12798"/>
    <cellStyle name="Normal 12 13 2 3 2" xfId="12799"/>
    <cellStyle name="Normal 12 13 2 4" xfId="12800"/>
    <cellStyle name="Normal 12 13 2 5" xfId="12801"/>
    <cellStyle name="Normal 12 13 2 6" xfId="12802"/>
    <cellStyle name="Normal 12 14" xfId="12803"/>
    <cellStyle name="Normal 12 14 2" xfId="12804"/>
    <cellStyle name="Normal 12 14 2 2" xfId="12805"/>
    <cellStyle name="Normal 12 14 2 2 2" xfId="12806"/>
    <cellStyle name="Normal 12 14 2 2 2 2" xfId="12807"/>
    <cellStyle name="Normal 12 14 2 2 3" xfId="12808"/>
    <cellStyle name="Normal 12 14 2 2 4" xfId="12809"/>
    <cellStyle name="Normal 12 14 2 3" xfId="12810"/>
    <cellStyle name="Normal 12 14 2 3 2" xfId="12811"/>
    <cellStyle name="Normal 12 14 2 4" xfId="12812"/>
    <cellStyle name="Normal 12 14 2 5" xfId="12813"/>
    <cellStyle name="Normal 12 14 2 6" xfId="12814"/>
    <cellStyle name="Normal 12 15" xfId="12815"/>
    <cellStyle name="Normal 12 15 2" xfId="12816"/>
    <cellStyle name="Normal 12 15 2 2" xfId="12817"/>
    <cellStyle name="Normal 12 15 2 2 2" xfId="12818"/>
    <cellStyle name="Normal 12 15 2 3" xfId="12819"/>
    <cellStyle name="Normal 12 15 2 4" xfId="12820"/>
    <cellStyle name="Normal 12 15 3" xfId="12821"/>
    <cellStyle name="Normal 12 15 3 2" xfId="12822"/>
    <cellStyle name="Normal 12 15 4" xfId="12823"/>
    <cellStyle name="Normal 12 15 5" xfId="12824"/>
    <cellStyle name="Normal 12 15 6" xfId="12825"/>
    <cellStyle name="Normal 12 2" xfId="109"/>
    <cellStyle name="Normal 12 2 2" xfId="213"/>
    <cellStyle name="Normal 12 2 2 2" xfId="12826"/>
    <cellStyle name="Normal 12 2 2 2 2" xfId="12827"/>
    <cellStyle name="Normal 12 2 2 2 2 2" xfId="12828"/>
    <cellStyle name="Normal 12 2 2 2 2 2 2" xfId="12829"/>
    <cellStyle name="Normal 12 2 2 2 2 2 2 2" xfId="12830"/>
    <cellStyle name="Normal 12 2 2 2 2 2 3" xfId="12831"/>
    <cellStyle name="Normal 12 2 2 2 2 2 4" xfId="12832"/>
    <cellStyle name="Normal 12 2 2 2 2 3" xfId="12833"/>
    <cellStyle name="Normal 12 2 2 2 2 3 2" xfId="12834"/>
    <cellStyle name="Normal 12 2 2 2 2 4" xfId="12835"/>
    <cellStyle name="Normal 12 2 2 2 2 5" xfId="12836"/>
    <cellStyle name="Normal 12 2 2 2 2 6" xfId="12837"/>
    <cellStyle name="Normal 12 2 2 3" xfId="12838"/>
    <cellStyle name="Normal 12 2 2 3 2" xfId="12839"/>
    <cellStyle name="Normal 12 2 2 3 2 2" xfId="12840"/>
    <cellStyle name="Normal 12 2 2 3 2 2 2" xfId="12841"/>
    <cellStyle name="Normal 12 2 2 3 2 3" xfId="12842"/>
    <cellStyle name="Normal 12 2 2 3 2 4" xfId="12843"/>
    <cellStyle name="Normal 12 2 2 3 3" xfId="12844"/>
    <cellStyle name="Normal 12 2 2 3 3 2" xfId="12845"/>
    <cellStyle name="Normal 12 2 2 3 4" xfId="12846"/>
    <cellStyle name="Normal 12 2 2 3 5" xfId="12847"/>
    <cellStyle name="Normal 12 2 2 3 6" xfId="12848"/>
    <cellStyle name="Normal 12 2 3" xfId="12849"/>
    <cellStyle name="Normal 12 2 3 2" xfId="12850"/>
    <cellStyle name="Normal 12 2 3 2 2" xfId="12851"/>
    <cellStyle name="Normal 12 2 3 2 2 2" xfId="12852"/>
    <cellStyle name="Normal 12 2 3 2 2 2 2" xfId="12853"/>
    <cellStyle name="Normal 12 2 3 2 2 3" xfId="12854"/>
    <cellStyle name="Normal 12 2 3 2 2 4" xfId="12855"/>
    <cellStyle name="Normal 12 2 3 2 3" xfId="12856"/>
    <cellStyle name="Normal 12 2 3 2 3 2" xfId="12857"/>
    <cellStyle name="Normal 12 2 3 2 4" xfId="12858"/>
    <cellStyle name="Normal 12 2 3 2 5" xfId="12859"/>
    <cellStyle name="Normal 12 2 3 2 6" xfId="12860"/>
    <cellStyle name="Normal 12 2 4" xfId="12861"/>
    <cellStyle name="Normal 12 2 4 2" xfId="12862"/>
    <cellStyle name="Normal 12 2 4 2 2" xfId="12863"/>
    <cellStyle name="Normal 12 2 4 2 2 2" xfId="12864"/>
    <cellStyle name="Normal 12 2 4 2 3" xfId="12865"/>
    <cellStyle name="Normal 12 2 4 2 4" xfId="12866"/>
    <cellStyle name="Normal 12 2 4 3" xfId="12867"/>
    <cellStyle name="Normal 12 2 4 3 2" xfId="12868"/>
    <cellStyle name="Normal 12 2 4 3 3" xfId="12869"/>
    <cellStyle name="Normal 12 2 4 4" xfId="12870"/>
    <cellStyle name="Normal 12 2 4 4 2" xfId="12871"/>
    <cellStyle name="Normal 12 2 4 5" xfId="12872"/>
    <cellStyle name="Normal 12 2 5" xfId="12873"/>
    <cellStyle name="Normal 12 2 6" xfId="12874"/>
    <cellStyle name="Normal 12 3" xfId="214"/>
    <cellStyle name="Normal 12 3 2" xfId="12875"/>
    <cellStyle name="Normal 12 3 2 2" xfId="12876"/>
    <cellStyle name="Normal 12 3 2 2 2" xfId="12877"/>
    <cellStyle name="Normal 12 3 2 2 2 2" xfId="12878"/>
    <cellStyle name="Normal 12 3 2 2 2 2 2" xfId="12879"/>
    <cellStyle name="Normal 12 3 2 2 2 3" xfId="12880"/>
    <cellStyle name="Normal 12 3 2 2 2 4" xfId="12881"/>
    <cellStyle name="Normal 12 3 2 2 3" xfId="12882"/>
    <cellStyle name="Normal 12 3 2 2 3 2" xfId="12883"/>
    <cellStyle name="Normal 12 3 2 2 4" xfId="12884"/>
    <cellStyle name="Normal 12 3 2 2 5" xfId="12885"/>
    <cellStyle name="Normal 12 3 2 2 6" xfId="12886"/>
    <cellStyle name="Normal 12 3 3" xfId="12887"/>
    <cellStyle name="Normal 12 3 3 2" xfId="12888"/>
    <cellStyle name="Normal 12 3 3 2 2" xfId="12889"/>
    <cellStyle name="Normal 12 3 3 2 2 2" xfId="12890"/>
    <cellStyle name="Normal 12 3 3 2 3" xfId="12891"/>
    <cellStyle name="Normal 12 3 3 2 4" xfId="12892"/>
    <cellStyle name="Normal 12 3 3 3" xfId="12893"/>
    <cellStyle name="Normal 12 3 3 3 2" xfId="12894"/>
    <cellStyle name="Normal 12 3 3 4" xfId="12895"/>
    <cellStyle name="Normal 12 3 3 5" xfId="12896"/>
    <cellStyle name="Normal 12 3 3 6" xfId="12897"/>
    <cellStyle name="Normal 12 4" xfId="12898"/>
    <cellStyle name="Normal 12 4 2" xfId="12899"/>
    <cellStyle name="Normal 12 4 2 2" xfId="12900"/>
    <cellStyle name="Normal 12 4 2 2 2" xfId="12901"/>
    <cellStyle name="Normal 12 4 2 2 2 2" xfId="12902"/>
    <cellStyle name="Normal 12 4 2 2 2 2 2" xfId="12903"/>
    <cellStyle name="Normal 12 4 2 2 2 3" xfId="12904"/>
    <cellStyle name="Normal 12 4 2 2 2 4" xfId="12905"/>
    <cellStyle name="Normal 12 4 2 2 3" xfId="12906"/>
    <cellStyle name="Normal 12 4 2 2 3 2" xfId="12907"/>
    <cellStyle name="Normal 12 4 2 2 4" xfId="12908"/>
    <cellStyle name="Normal 12 4 2 2 5" xfId="12909"/>
    <cellStyle name="Normal 12 4 3" xfId="12910"/>
    <cellStyle name="Normal 12 4 3 2" xfId="12911"/>
    <cellStyle name="Normal 12 4 3 2 2" xfId="12912"/>
    <cellStyle name="Normal 12 4 3 2 2 2" xfId="12913"/>
    <cellStyle name="Normal 12 4 3 2 3" xfId="12914"/>
    <cellStyle name="Normal 12 4 3 2 4" xfId="12915"/>
    <cellStyle name="Normal 12 4 3 3" xfId="12916"/>
    <cellStyle name="Normal 12 4 3 3 2" xfId="12917"/>
    <cellStyle name="Normal 12 4 3 4" xfId="12918"/>
    <cellStyle name="Normal 12 4 3 5" xfId="12919"/>
    <cellStyle name="Normal 12 5" xfId="12920"/>
    <cellStyle name="Normal 12 5 2" xfId="12921"/>
    <cellStyle name="Normal 12 5 2 2" xfId="12922"/>
    <cellStyle name="Normal 12 5 2 2 2" xfId="12923"/>
    <cellStyle name="Normal 12 5 2 2 2 2" xfId="12924"/>
    <cellStyle name="Normal 12 5 2 2 2 2 2" xfId="12925"/>
    <cellStyle name="Normal 12 5 2 2 2 3" xfId="12926"/>
    <cellStyle name="Normal 12 5 2 2 2 4" xfId="12927"/>
    <cellStyle name="Normal 12 5 2 2 3" xfId="12928"/>
    <cellStyle name="Normal 12 5 2 2 3 2" xfId="12929"/>
    <cellStyle name="Normal 12 5 2 2 4" xfId="12930"/>
    <cellStyle name="Normal 12 5 2 2 5" xfId="12931"/>
    <cellStyle name="Normal 12 5 3" xfId="12932"/>
    <cellStyle name="Normal 12 5 3 2" xfId="12933"/>
    <cellStyle name="Normal 12 5 3 2 2" xfId="12934"/>
    <cellStyle name="Normal 12 5 3 2 2 2" xfId="12935"/>
    <cellStyle name="Normal 12 5 3 2 3" xfId="12936"/>
    <cellStyle name="Normal 12 5 3 2 4" xfId="12937"/>
    <cellStyle name="Normal 12 5 3 3" xfId="12938"/>
    <cellStyle name="Normal 12 5 3 3 2" xfId="12939"/>
    <cellStyle name="Normal 12 5 3 4" xfId="12940"/>
    <cellStyle name="Normal 12 5 3 5" xfId="12941"/>
    <cellStyle name="Normal 12 5 4" xfId="12942"/>
    <cellStyle name="Normal 12 6" xfId="12943"/>
    <cellStyle name="Normal 12 6 2" xfId="12944"/>
    <cellStyle name="Normal 12 6 2 2" xfId="12945"/>
    <cellStyle name="Normal 12 6 2 2 2" xfId="12946"/>
    <cellStyle name="Normal 12 6 2 2 2 2" xfId="12947"/>
    <cellStyle name="Normal 12 6 2 2 3" xfId="12948"/>
    <cellStyle name="Normal 12 6 2 2 4" xfId="12949"/>
    <cellStyle name="Normal 12 6 2 3" xfId="12950"/>
    <cellStyle name="Normal 12 6 2 3 2" xfId="12951"/>
    <cellStyle name="Normal 12 6 2 4" xfId="12952"/>
    <cellStyle name="Normal 12 6 2 5" xfId="12953"/>
    <cellStyle name="Normal 12 6 2 6" xfId="12954"/>
    <cellStyle name="Normal 12 7" xfId="12955"/>
    <cellStyle name="Normal 12 7 2" xfId="12956"/>
    <cellStyle name="Normal 12 7 2 2" xfId="12957"/>
    <cellStyle name="Normal 12 7 2 2 2" xfId="12958"/>
    <cellStyle name="Normal 12 7 2 2 2 2" xfId="12959"/>
    <cellStyle name="Normal 12 7 2 2 3" xfId="12960"/>
    <cellStyle name="Normal 12 7 2 2 4" xfId="12961"/>
    <cellStyle name="Normal 12 7 2 3" xfId="12962"/>
    <cellStyle name="Normal 12 7 2 3 2" xfId="12963"/>
    <cellStyle name="Normal 12 7 2 4" xfId="12964"/>
    <cellStyle name="Normal 12 7 2 5" xfId="12965"/>
    <cellStyle name="Normal 12 7 2 6" xfId="12966"/>
    <cellStyle name="Normal 12 7 3" xfId="12967"/>
    <cellStyle name="Normal 12 7 4" xfId="12968"/>
    <cellStyle name="Normal 12 8" xfId="12969"/>
    <cellStyle name="Normal 12 8 2" xfId="12970"/>
    <cellStyle name="Normal 12 8 2 2" xfId="12971"/>
    <cellStyle name="Normal 12 8 2 2 2" xfId="12972"/>
    <cellStyle name="Normal 12 8 2 2 2 2" xfId="12973"/>
    <cellStyle name="Normal 12 8 2 2 3" xfId="12974"/>
    <cellStyle name="Normal 12 8 2 2 4" xfId="12975"/>
    <cellStyle name="Normal 12 8 2 3" xfId="12976"/>
    <cellStyle name="Normal 12 8 2 3 2" xfId="12977"/>
    <cellStyle name="Normal 12 8 2 4" xfId="12978"/>
    <cellStyle name="Normal 12 8 2 5" xfId="12979"/>
    <cellStyle name="Normal 12 8 2 6" xfId="12980"/>
    <cellStyle name="Normal 12 9" xfId="12981"/>
    <cellStyle name="Normal 12 9 2" xfId="12982"/>
    <cellStyle name="Normal 12 9 2 2" xfId="12983"/>
    <cellStyle name="Normal 12 9 2 2 2" xfId="12984"/>
    <cellStyle name="Normal 12 9 2 2 2 2" xfId="12985"/>
    <cellStyle name="Normal 12 9 2 2 3" xfId="12986"/>
    <cellStyle name="Normal 12 9 2 2 4" xfId="12987"/>
    <cellStyle name="Normal 12 9 2 3" xfId="12988"/>
    <cellStyle name="Normal 12 9 2 3 2" xfId="12989"/>
    <cellStyle name="Normal 12 9 2 4" xfId="12990"/>
    <cellStyle name="Normal 12 9 2 5" xfId="12991"/>
    <cellStyle name="Normal 12 9 2 6" xfId="12992"/>
    <cellStyle name="Normal 12_inv-en-1.5.0-02 trame_fiche-emissions" xfId="12993"/>
    <cellStyle name="Normal 120" xfId="12994"/>
    <cellStyle name="Normal 120 2" xfId="12995"/>
    <cellStyle name="Normal 120 2 2" xfId="12996"/>
    <cellStyle name="Normal 120 2 2 2" xfId="12997"/>
    <cellStyle name="Normal 120 2 2 2 2" xfId="12998"/>
    <cellStyle name="Normal 120 2 2 3" xfId="12999"/>
    <cellStyle name="Normal 120 2 2 4" xfId="13000"/>
    <cellStyle name="Normal 120 2 3" xfId="13001"/>
    <cellStyle name="Normal 120 2 3 2" xfId="13002"/>
    <cellStyle name="Normal 120 2 4" xfId="13003"/>
    <cellStyle name="Normal 120 2 5" xfId="13004"/>
    <cellStyle name="Normal 120 2 6" xfId="13005"/>
    <cellStyle name="Normal 121" xfId="13006"/>
    <cellStyle name="Normal 121 2" xfId="13007"/>
    <cellStyle name="Normal 121 2 2" xfId="13008"/>
    <cellStyle name="Normal 121 2 2 2" xfId="13009"/>
    <cellStyle name="Normal 121 2 2 2 2" xfId="13010"/>
    <cellStyle name="Normal 121 2 2 3" xfId="13011"/>
    <cellStyle name="Normal 121 2 2 4" xfId="13012"/>
    <cellStyle name="Normal 121 2 3" xfId="13013"/>
    <cellStyle name="Normal 121 2 3 2" xfId="13014"/>
    <cellStyle name="Normal 121 2 4" xfId="13015"/>
    <cellStyle name="Normal 121 2 5" xfId="13016"/>
    <cellStyle name="Normal 121 2 6" xfId="13017"/>
    <cellStyle name="Normal 122" xfId="13018"/>
    <cellStyle name="Normal 122 2" xfId="13019"/>
    <cellStyle name="Normal 122 2 2" xfId="13020"/>
    <cellStyle name="Normal 122 2 2 2" xfId="13021"/>
    <cellStyle name="Normal 122 2 2 2 2" xfId="13022"/>
    <cellStyle name="Normal 122 2 2 3" xfId="13023"/>
    <cellStyle name="Normal 122 2 2 4" xfId="13024"/>
    <cellStyle name="Normal 122 2 3" xfId="13025"/>
    <cellStyle name="Normal 122 2 3 2" xfId="13026"/>
    <cellStyle name="Normal 122 2 4" xfId="13027"/>
    <cellStyle name="Normal 122 2 5" xfId="13028"/>
    <cellStyle name="Normal 122 2 6" xfId="13029"/>
    <cellStyle name="Normal 123" xfId="13030"/>
    <cellStyle name="Normal 123 2" xfId="13031"/>
    <cellStyle name="Normal 123 2 2" xfId="13032"/>
    <cellStyle name="Normal 123 2 2 2" xfId="13033"/>
    <cellStyle name="Normal 123 2 2 2 2" xfId="13034"/>
    <cellStyle name="Normal 123 2 2 3" xfId="13035"/>
    <cellStyle name="Normal 123 2 2 4" xfId="13036"/>
    <cellStyle name="Normal 123 2 3" xfId="13037"/>
    <cellStyle name="Normal 123 2 3 2" xfId="13038"/>
    <cellStyle name="Normal 123 2 4" xfId="13039"/>
    <cellStyle name="Normal 123 2 5" xfId="13040"/>
    <cellStyle name="Normal 123 2 6" xfId="13041"/>
    <cellStyle name="Normal 124" xfId="13042"/>
    <cellStyle name="Normal 124 2" xfId="13043"/>
    <cellStyle name="Normal 124 2 2" xfId="13044"/>
    <cellStyle name="Normal 124 2 2 2" xfId="13045"/>
    <cellStyle name="Normal 124 2 2 2 2" xfId="13046"/>
    <cellStyle name="Normal 124 2 2 3" xfId="13047"/>
    <cellStyle name="Normal 124 2 2 4" xfId="13048"/>
    <cellStyle name="Normal 124 2 3" xfId="13049"/>
    <cellStyle name="Normal 124 2 3 2" xfId="13050"/>
    <cellStyle name="Normal 124 2 4" xfId="13051"/>
    <cellStyle name="Normal 124 2 5" xfId="13052"/>
    <cellStyle name="Normal 124 2 6" xfId="13053"/>
    <cellStyle name="Normal 125" xfId="13054"/>
    <cellStyle name="Normal 125 2" xfId="13055"/>
    <cellStyle name="Normal 125 2 2" xfId="13056"/>
    <cellStyle name="Normal 125 2 2 2" xfId="13057"/>
    <cellStyle name="Normal 125 2 2 2 2" xfId="13058"/>
    <cellStyle name="Normal 125 2 2 3" xfId="13059"/>
    <cellStyle name="Normal 125 2 2 4" xfId="13060"/>
    <cellStyle name="Normal 125 2 3" xfId="13061"/>
    <cellStyle name="Normal 125 2 3 2" xfId="13062"/>
    <cellStyle name="Normal 125 2 4" xfId="13063"/>
    <cellStyle name="Normal 125 2 5" xfId="13064"/>
    <cellStyle name="Normal 125 2 6" xfId="13065"/>
    <cellStyle name="Normal 126" xfId="13066"/>
    <cellStyle name="Normal 126 2" xfId="13067"/>
    <cellStyle name="Normal 126 2 2" xfId="13068"/>
    <cellStyle name="Normal 126 2 2 2" xfId="13069"/>
    <cellStyle name="Normal 126 2 3" xfId="13070"/>
    <cellStyle name="Normal 126 2 4" xfId="13071"/>
    <cellStyle name="Normal 126 2 5" xfId="13072"/>
    <cellStyle name="Normal 126 3" xfId="13073"/>
    <cellStyle name="Normal 126 3 2" xfId="13074"/>
    <cellStyle name="Normal 126 3 2 2" xfId="13075"/>
    <cellStyle name="Normal 126 3 3" xfId="13076"/>
    <cellStyle name="Normal 126 3 4" xfId="13077"/>
    <cellStyle name="Normal 126 3 5" xfId="13078"/>
    <cellStyle name="Normal 126 4" xfId="13079"/>
    <cellStyle name="Normal 126 4 2" xfId="13080"/>
    <cellStyle name="Normal 126 4 3" xfId="13081"/>
    <cellStyle name="Normal 126 5" xfId="13082"/>
    <cellStyle name="Normal 126 6" xfId="13083"/>
    <cellStyle name="Normal 126 7" xfId="13084"/>
    <cellStyle name="Normal 127" xfId="13085"/>
    <cellStyle name="Normal 127 2" xfId="13086"/>
    <cellStyle name="Normal 127 2 2" xfId="13087"/>
    <cellStyle name="Normal 127 2 2 2" xfId="13088"/>
    <cellStyle name="Normal 127 2 2 2 2" xfId="13089"/>
    <cellStyle name="Normal 127 2 2 3" xfId="13090"/>
    <cellStyle name="Normal 127 2 2 4" xfId="13091"/>
    <cellStyle name="Normal 127 2 3" xfId="13092"/>
    <cellStyle name="Normal 127 2 3 2" xfId="13093"/>
    <cellStyle name="Normal 127 2 4" xfId="13094"/>
    <cellStyle name="Normal 127 2 5" xfId="13095"/>
    <cellStyle name="Normal 127 2 6" xfId="13096"/>
    <cellStyle name="Normal 128" xfId="13097"/>
    <cellStyle name="Normal 128 2" xfId="13098"/>
    <cellStyle name="Normal 128 2 2" xfId="13099"/>
    <cellStyle name="Normal 128 2 2 2" xfId="13100"/>
    <cellStyle name="Normal 128 2 2 2 2" xfId="13101"/>
    <cellStyle name="Normal 128 2 2 3" xfId="13102"/>
    <cellStyle name="Normal 128 2 2 4" xfId="13103"/>
    <cellStyle name="Normal 128 2 3" xfId="13104"/>
    <cellStyle name="Normal 128 2 3 2" xfId="13105"/>
    <cellStyle name="Normal 128 2 4" xfId="13106"/>
    <cellStyle name="Normal 128 2 5" xfId="13107"/>
    <cellStyle name="Normal 128 2 6" xfId="13108"/>
    <cellStyle name="Normal 129" xfId="13109"/>
    <cellStyle name="Normal 129 2" xfId="13110"/>
    <cellStyle name="Normal 129 2 2" xfId="13111"/>
    <cellStyle name="Normal 129 2 2 2" xfId="13112"/>
    <cellStyle name="Normal 129 2 2 2 2" xfId="13113"/>
    <cellStyle name="Normal 129 2 2 3" xfId="13114"/>
    <cellStyle name="Normal 129 2 2 4" xfId="13115"/>
    <cellStyle name="Normal 129 2 3" xfId="13116"/>
    <cellStyle name="Normal 129 2 3 2" xfId="13117"/>
    <cellStyle name="Normal 129 2 4" xfId="13118"/>
    <cellStyle name="Normal 129 2 5" xfId="13119"/>
    <cellStyle name="Normal 129 2 6" xfId="13120"/>
    <cellStyle name="Normal 13" xfId="110"/>
    <cellStyle name="Normal 13 10" xfId="13121"/>
    <cellStyle name="Normal 13 10 2" xfId="13122"/>
    <cellStyle name="Normal 13 10 2 2" xfId="13123"/>
    <cellStyle name="Normal 13 10 2 2 2" xfId="13124"/>
    <cellStyle name="Normal 13 10 2 2 2 2" xfId="13125"/>
    <cellStyle name="Normal 13 10 2 2 3" xfId="13126"/>
    <cellStyle name="Normal 13 10 2 2 4" xfId="13127"/>
    <cellStyle name="Normal 13 10 2 3" xfId="13128"/>
    <cellStyle name="Normal 13 10 2 3 2" xfId="13129"/>
    <cellStyle name="Normal 13 10 2 4" xfId="13130"/>
    <cellStyle name="Normal 13 10 2 5" xfId="13131"/>
    <cellStyle name="Normal 13 10 2 6" xfId="13132"/>
    <cellStyle name="Normal 13 11" xfId="13133"/>
    <cellStyle name="Normal 13 11 2" xfId="13134"/>
    <cellStyle name="Normal 13 11 2 2" xfId="13135"/>
    <cellStyle name="Normal 13 11 2 2 2" xfId="13136"/>
    <cellStyle name="Normal 13 11 2 2 2 2" xfId="13137"/>
    <cellStyle name="Normal 13 11 2 2 3" xfId="13138"/>
    <cellStyle name="Normal 13 11 2 2 4" xfId="13139"/>
    <cellStyle name="Normal 13 11 2 3" xfId="13140"/>
    <cellStyle name="Normal 13 11 2 3 2" xfId="13141"/>
    <cellStyle name="Normal 13 11 2 4" xfId="13142"/>
    <cellStyle name="Normal 13 11 2 5" xfId="13143"/>
    <cellStyle name="Normal 13 11 2 6" xfId="13144"/>
    <cellStyle name="Normal 13 12" xfId="13145"/>
    <cellStyle name="Normal 13 12 2" xfId="13146"/>
    <cellStyle name="Normal 13 12 2 2" xfId="13147"/>
    <cellStyle name="Normal 13 12 2 2 2" xfId="13148"/>
    <cellStyle name="Normal 13 12 2 2 2 2" xfId="13149"/>
    <cellStyle name="Normal 13 12 2 2 3" xfId="13150"/>
    <cellStyle name="Normal 13 12 2 2 4" xfId="13151"/>
    <cellStyle name="Normal 13 12 2 3" xfId="13152"/>
    <cellStyle name="Normal 13 12 2 3 2" xfId="13153"/>
    <cellStyle name="Normal 13 12 2 4" xfId="13154"/>
    <cellStyle name="Normal 13 12 2 5" xfId="13155"/>
    <cellStyle name="Normal 13 12 2 6" xfId="13156"/>
    <cellStyle name="Normal 13 13" xfId="13157"/>
    <cellStyle name="Normal 13 13 2" xfId="13158"/>
    <cellStyle name="Normal 13 13 2 2" xfId="13159"/>
    <cellStyle name="Normal 13 13 2 2 2" xfId="13160"/>
    <cellStyle name="Normal 13 13 2 2 2 2" xfId="13161"/>
    <cellStyle name="Normal 13 13 2 2 3" xfId="13162"/>
    <cellStyle name="Normal 13 13 2 2 4" xfId="13163"/>
    <cellStyle name="Normal 13 13 2 3" xfId="13164"/>
    <cellStyle name="Normal 13 13 2 3 2" xfId="13165"/>
    <cellStyle name="Normal 13 13 2 4" xfId="13166"/>
    <cellStyle name="Normal 13 13 2 5" xfId="13167"/>
    <cellStyle name="Normal 13 13 2 6" xfId="13168"/>
    <cellStyle name="Normal 13 14" xfId="13169"/>
    <cellStyle name="Normal 13 14 2" xfId="13170"/>
    <cellStyle name="Normal 13 14 2 2" xfId="13171"/>
    <cellStyle name="Normal 13 14 2 2 2" xfId="13172"/>
    <cellStyle name="Normal 13 14 2 2 2 2" xfId="13173"/>
    <cellStyle name="Normal 13 14 2 2 3" xfId="13174"/>
    <cellStyle name="Normal 13 14 2 2 4" xfId="13175"/>
    <cellStyle name="Normal 13 14 2 3" xfId="13176"/>
    <cellStyle name="Normal 13 14 2 3 2" xfId="13177"/>
    <cellStyle name="Normal 13 14 2 4" xfId="13178"/>
    <cellStyle name="Normal 13 14 2 5" xfId="13179"/>
    <cellStyle name="Normal 13 14 2 6" xfId="13180"/>
    <cellStyle name="Normal 13 15" xfId="13181"/>
    <cellStyle name="Normal 13 15 2" xfId="13182"/>
    <cellStyle name="Normal 13 15 2 2" xfId="13183"/>
    <cellStyle name="Normal 13 15 2 2 2" xfId="13184"/>
    <cellStyle name="Normal 13 15 2 3" xfId="13185"/>
    <cellStyle name="Normal 13 15 2 4" xfId="13186"/>
    <cellStyle name="Normal 13 15 3" xfId="13187"/>
    <cellStyle name="Normal 13 15 3 2" xfId="13188"/>
    <cellStyle name="Normal 13 15 4" xfId="13189"/>
    <cellStyle name="Normal 13 15 5" xfId="13190"/>
    <cellStyle name="Normal 13 15 6" xfId="13191"/>
    <cellStyle name="Normal 13 2" xfId="111"/>
    <cellStyle name="Normal 13 2 2" xfId="215"/>
    <cellStyle name="Normal 13 2 2 2" xfId="13192"/>
    <cellStyle name="Normal 13 2 2 2 2" xfId="13193"/>
    <cellStyle name="Normal 13 2 2 2 2 2" xfId="13194"/>
    <cellStyle name="Normal 13 2 2 2 2 2 2" xfId="13195"/>
    <cellStyle name="Normal 13 2 2 2 2 2 2 2" xfId="13196"/>
    <cellStyle name="Normal 13 2 2 2 2 2 3" xfId="13197"/>
    <cellStyle name="Normal 13 2 2 2 2 2 4" xfId="13198"/>
    <cellStyle name="Normal 13 2 2 2 2 3" xfId="13199"/>
    <cellStyle name="Normal 13 2 2 2 2 3 2" xfId="13200"/>
    <cellStyle name="Normal 13 2 2 2 2 4" xfId="13201"/>
    <cellStyle name="Normal 13 2 2 2 2 5" xfId="13202"/>
    <cellStyle name="Normal 13 2 2 2 2 6" xfId="13203"/>
    <cellStyle name="Normal 13 2 2 3" xfId="13204"/>
    <cellStyle name="Normal 13 2 2 3 2" xfId="13205"/>
    <cellStyle name="Normal 13 2 2 3 2 2" xfId="13206"/>
    <cellStyle name="Normal 13 2 2 3 2 2 2" xfId="13207"/>
    <cellStyle name="Normal 13 2 2 3 2 3" xfId="13208"/>
    <cellStyle name="Normal 13 2 2 3 2 4" xfId="13209"/>
    <cellStyle name="Normal 13 2 2 3 3" xfId="13210"/>
    <cellStyle name="Normal 13 2 2 3 3 2" xfId="13211"/>
    <cellStyle name="Normal 13 2 2 3 4" xfId="13212"/>
    <cellStyle name="Normal 13 2 2 3 5" xfId="13213"/>
    <cellStyle name="Normal 13 2 2 3 6" xfId="13214"/>
    <cellStyle name="Normal 13 2 3" xfId="13215"/>
    <cellStyle name="Normal 13 2 3 2" xfId="13216"/>
    <cellStyle name="Normal 13 2 3 2 2" xfId="13217"/>
    <cellStyle name="Normal 13 2 3 2 2 2" xfId="13218"/>
    <cellStyle name="Normal 13 2 3 2 2 2 2" xfId="13219"/>
    <cellStyle name="Normal 13 2 3 2 2 3" xfId="13220"/>
    <cellStyle name="Normal 13 2 3 2 2 4" xfId="13221"/>
    <cellStyle name="Normal 13 2 3 2 3" xfId="13222"/>
    <cellStyle name="Normal 13 2 3 2 3 2" xfId="13223"/>
    <cellStyle name="Normal 13 2 3 2 4" xfId="13224"/>
    <cellStyle name="Normal 13 2 3 2 5" xfId="13225"/>
    <cellStyle name="Normal 13 2 3 2 6" xfId="13226"/>
    <cellStyle name="Normal 13 2 4" xfId="13227"/>
    <cellStyle name="Normal 13 2 4 2" xfId="13228"/>
    <cellStyle name="Normal 13 2 4 2 2" xfId="13229"/>
    <cellStyle name="Normal 13 2 4 2 2 2" xfId="13230"/>
    <cellStyle name="Normal 13 2 4 2 3" xfId="13231"/>
    <cellStyle name="Normal 13 2 4 2 4" xfId="13232"/>
    <cellStyle name="Normal 13 2 4 3" xfId="13233"/>
    <cellStyle name="Normal 13 2 4 3 2" xfId="13234"/>
    <cellStyle name="Normal 13 2 4 3 3" xfId="13235"/>
    <cellStyle name="Normal 13 2 4 4" xfId="13236"/>
    <cellStyle name="Normal 13 2 4 4 2" xfId="13237"/>
    <cellStyle name="Normal 13 2 4 5" xfId="13238"/>
    <cellStyle name="Normal 13 2 5" xfId="13239"/>
    <cellStyle name="Normal 13 2 6" xfId="13240"/>
    <cellStyle name="Normal 13 3" xfId="216"/>
    <cellStyle name="Normal 13 3 2" xfId="13241"/>
    <cellStyle name="Normal 13 3 2 2" xfId="13242"/>
    <cellStyle name="Normal 13 3 2 2 2" xfId="13243"/>
    <cellStyle name="Normal 13 3 2 2 2 2" xfId="13244"/>
    <cellStyle name="Normal 13 3 2 2 2 2 2" xfId="13245"/>
    <cellStyle name="Normal 13 3 2 2 2 3" xfId="13246"/>
    <cellStyle name="Normal 13 3 2 2 2 4" xfId="13247"/>
    <cellStyle name="Normal 13 3 2 2 3" xfId="13248"/>
    <cellStyle name="Normal 13 3 2 2 3 2" xfId="13249"/>
    <cellStyle name="Normal 13 3 2 2 4" xfId="13250"/>
    <cellStyle name="Normal 13 3 2 2 5" xfId="13251"/>
    <cellStyle name="Normal 13 3 2 2 6" xfId="13252"/>
    <cellStyle name="Normal 13 3 3" xfId="13253"/>
    <cellStyle name="Normal 13 3 3 2" xfId="13254"/>
    <cellStyle name="Normal 13 3 3 2 2" xfId="13255"/>
    <cellStyle name="Normal 13 3 3 2 2 2" xfId="13256"/>
    <cellStyle name="Normal 13 3 3 2 3" xfId="13257"/>
    <cellStyle name="Normal 13 3 3 2 4" xfId="13258"/>
    <cellStyle name="Normal 13 3 3 3" xfId="13259"/>
    <cellStyle name="Normal 13 3 3 3 2" xfId="13260"/>
    <cellStyle name="Normal 13 3 3 4" xfId="13261"/>
    <cellStyle name="Normal 13 3 3 5" xfId="13262"/>
    <cellStyle name="Normal 13 3 3 6" xfId="13263"/>
    <cellStyle name="Normal 13 4" xfId="13264"/>
    <cellStyle name="Normal 13 4 2" xfId="13265"/>
    <cellStyle name="Normal 13 4 2 2" xfId="13266"/>
    <cellStyle name="Normal 13 4 2 2 2" xfId="13267"/>
    <cellStyle name="Normal 13 4 2 2 2 2" xfId="13268"/>
    <cellStyle name="Normal 13 4 2 2 2 2 2" xfId="13269"/>
    <cellStyle name="Normal 13 4 2 2 2 3" xfId="13270"/>
    <cellStyle name="Normal 13 4 2 2 2 4" xfId="13271"/>
    <cellStyle name="Normal 13 4 2 2 3" xfId="13272"/>
    <cellStyle name="Normal 13 4 2 2 3 2" xfId="13273"/>
    <cellStyle name="Normal 13 4 2 2 4" xfId="13274"/>
    <cellStyle name="Normal 13 4 2 2 5" xfId="13275"/>
    <cellStyle name="Normal 13 4 3" xfId="13276"/>
    <cellStyle name="Normal 13 4 3 2" xfId="13277"/>
    <cellStyle name="Normal 13 4 3 2 2" xfId="13278"/>
    <cellStyle name="Normal 13 4 3 2 2 2" xfId="13279"/>
    <cellStyle name="Normal 13 4 3 2 3" xfId="13280"/>
    <cellStyle name="Normal 13 4 3 2 4" xfId="13281"/>
    <cellStyle name="Normal 13 4 3 3" xfId="13282"/>
    <cellStyle name="Normal 13 4 3 3 2" xfId="13283"/>
    <cellStyle name="Normal 13 4 3 4" xfId="13284"/>
    <cellStyle name="Normal 13 4 3 5" xfId="13285"/>
    <cellStyle name="Normal 13 5" xfId="13286"/>
    <cellStyle name="Normal 13 5 2" xfId="13287"/>
    <cellStyle name="Normal 13 5 2 2" xfId="13288"/>
    <cellStyle name="Normal 13 5 2 2 2" xfId="13289"/>
    <cellStyle name="Normal 13 5 2 2 2 2" xfId="13290"/>
    <cellStyle name="Normal 13 5 2 2 2 2 2" xfId="13291"/>
    <cellStyle name="Normal 13 5 2 2 2 3" xfId="13292"/>
    <cellStyle name="Normal 13 5 2 2 2 4" xfId="13293"/>
    <cellStyle name="Normal 13 5 2 2 3" xfId="13294"/>
    <cellStyle name="Normal 13 5 2 2 3 2" xfId="13295"/>
    <cellStyle name="Normal 13 5 2 2 4" xfId="13296"/>
    <cellStyle name="Normal 13 5 2 2 5" xfId="13297"/>
    <cellStyle name="Normal 13 5 3" xfId="13298"/>
    <cellStyle name="Normal 13 5 3 2" xfId="13299"/>
    <cellStyle name="Normal 13 5 3 2 2" xfId="13300"/>
    <cellStyle name="Normal 13 5 3 2 2 2" xfId="13301"/>
    <cellStyle name="Normal 13 5 3 2 3" xfId="13302"/>
    <cellStyle name="Normal 13 5 3 2 4" xfId="13303"/>
    <cellStyle name="Normal 13 5 3 3" xfId="13304"/>
    <cellStyle name="Normal 13 5 3 3 2" xfId="13305"/>
    <cellStyle name="Normal 13 5 3 4" xfId="13306"/>
    <cellStyle name="Normal 13 5 3 5" xfId="13307"/>
    <cellStyle name="Normal 13 6" xfId="13308"/>
    <cellStyle name="Normal 13 6 2" xfId="13309"/>
    <cellStyle name="Normal 13 6 2 2" xfId="13310"/>
    <cellStyle name="Normal 13 6 2 2 2" xfId="13311"/>
    <cellStyle name="Normal 13 6 2 2 2 2" xfId="13312"/>
    <cellStyle name="Normal 13 6 2 2 3" xfId="13313"/>
    <cellStyle name="Normal 13 6 2 2 4" xfId="13314"/>
    <cellStyle name="Normal 13 6 2 3" xfId="13315"/>
    <cellStyle name="Normal 13 6 2 3 2" xfId="13316"/>
    <cellStyle name="Normal 13 6 2 4" xfId="13317"/>
    <cellStyle name="Normal 13 6 2 5" xfId="13318"/>
    <cellStyle name="Normal 13 6 2 6" xfId="13319"/>
    <cellStyle name="Normal 13 6 3" xfId="13320"/>
    <cellStyle name="Normal 13 6 4" xfId="13321"/>
    <cellStyle name="Normal 13 7" xfId="13322"/>
    <cellStyle name="Normal 13 7 2" xfId="13323"/>
    <cellStyle name="Normal 13 7 2 2" xfId="13324"/>
    <cellStyle name="Normal 13 7 2 2 2" xfId="13325"/>
    <cellStyle name="Normal 13 7 2 2 2 2" xfId="13326"/>
    <cellStyle name="Normal 13 7 2 2 3" xfId="13327"/>
    <cellStyle name="Normal 13 7 2 2 4" xfId="13328"/>
    <cellStyle name="Normal 13 7 2 3" xfId="13329"/>
    <cellStyle name="Normal 13 7 2 3 2" xfId="13330"/>
    <cellStyle name="Normal 13 7 2 4" xfId="13331"/>
    <cellStyle name="Normal 13 7 2 5" xfId="13332"/>
    <cellStyle name="Normal 13 7 2 6" xfId="13333"/>
    <cellStyle name="Normal 13 8" xfId="13334"/>
    <cellStyle name="Normal 13 8 2" xfId="13335"/>
    <cellStyle name="Normal 13 8 2 2" xfId="13336"/>
    <cellStyle name="Normal 13 8 2 2 2" xfId="13337"/>
    <cellStyle name="Normal 13 8 2 2 2 2" xfId="13338"/>
    <cellStyle name="Normal 13 8 2 2 3" xfId="13339"/>
    <cellStyle name="Normal 13 8 2 2 4" xfId="13340"/>
    <cellStyle name="Normal 13 8 2 3" xfId="13341"/>
    <cellStyle name="Normal 13 8 2 3 2" xfId="13342"/>
    <cellStyle name="Normal 13 8 2 4" xfId="13343"/>
    <cellStyle name="Normal 13 8 2 5" xfId="13344"/>
    <cellStyle name="Normal 13 8 2 6" xfId="13345"/>
    <cellStyle name="Normal 13 9" xfId="13346"/>
    <cellStyle name="Normal 13 9 2" xfId="13347"/>
    <cellStyle name="Normal 13 9 2 2" xfId="13348"/>
    <cellStyle name="Normal 13 9 2 2 2" xfId="13349"/>
    <cellStyle name="Normal 13 9 2 2 2 2" xfId="13350"/>
    <cellStyle name="Normal 13 9 2 2 3" xfId="13351"/>
    <cellStyle name="Normal 13 9 2 2 4" xfId="13352"/>
    <cellStyle name="Normal 13 9 2 3" xfId="13353"/>
    <cellStyle name="Normal 13 9 2 3 2" xfId="13354"/>
    <cellStyle name="Normal 13 9 2 4" xfId="13355"/>
    <cellStyle name="Normal 13 9 2 5" xfId="13356"/>
    <cellStyle name="Normal 13 9 2 6" xfId="13357"/>
    <cellStyle name="Normal 13_inv-en-1.5.0-02 trame_fiche-emissions" xfId="13358"/>
    <cellStyle name="Normal 130" xfId="13359"/>
    <cellStyle name="Normal 130 2" xfId="13360"/>
    <cellStyle name="Normal 130 2 2" xfId="13361"/>
    <cellStyle name="Normal 130 2 2 2" xfId="13362"/>
    <cellStyle name="Normal 130 2 2 2 2" xfId="13363"/>
    <cellStyle name="Normal 130 2 2 3" xfId="13364"/>
    <cellStyle name="Normal 130 2 2 4" xfId="13365"/>
    <cellStyle name="Normal 130 2 3" xfId="13366"/>
    <cellStyle name="Normal 130 2 3 2" xfId="13367"/>
    <cellStyle name="Normal 130 2 4" xfId="13368"/>
    <cellStyle name="Normal 130 2 5" xfId="13369"/>
    <cellStyle name="Normal 130 2 6" xfId="13370"/>
    <cellStyle name="Normal 131" xfId="13371"/>
    <cellStyle name="Normal 131 2" xfId="13372"/>
    <cellStyle name="Normal 131 2 2" xfId="13373"/>
    <cellStyle name="Normal 131 2 2 2" xfId="13374"/>
    <cellStyle name="Normal 131 2 2 2 2" xfId="13375"/>
    <cellStyle name="Normal 131 2 2 3" xfId="13376"/>
    <cellStyle name="Normal 131 2 2 4" xfId="13377"/>
    <cellStyle name="Normal 131 2 3" xfId="13378"/>
    <cellStyle name="Normal 131 2 3 2" xfId="13379"/>
    <cellStyle name="Normal 131 2 4" xfId="13380"/>
    <cellStyle name="Normal 131 2 5" xfId="13381"/>
    <cellStyle name="Normal 131 2 6" xfId="13382"/>
    <cellStyle name="Normal 132" xfId="13383"/>
    <cellStyle name="Normal 132 2" xfId="13384"/>
    <cellStyle name="Normal 132 2 2" xfId="13385"/>
    <cellStyle name="Normal 132 2 2 2" xfId="13386"/>
    <cellStyle name="Normal 132 2 2 2 2" xfId="13387"/>
    <cellStyle name="Normal 132 2 2 3" xfId="13388"/>
    <cellStyle name="Normal 132 2 2 4" xfId="13389"/>
    <cellStyle name="Normal 132 2 3" xfId="13390"/>
    <cellStyle name="Normal 132 2 3 2" xfId="13391"/>
    <cellStyle name="Normal 132 2 4" xfId="13392"/>
    <cellStyle name="Normal 132 2 5" xfId="13393"/>
    <cellStyle name="Normal 132 2 6" xfId="13394"/>
    <cellStyle name="Normal 133" xfId="13395"/>
    <cellStyle name="Normal 133 2" xfId="13396"/>
    <cellStyle name="Normal 133 2 2" xfId="13397"/>
    <cellStyle name="Normal 133 2 2 2" xfId="13398"/>
    <cellStyle name="Normal 133 2 2 2 2" xfId="13399"/>
    <cellStyle name="Normal 133 2 2 3" xfId="13400"/>
    <cellStyle name="Normal 133 2 2 4" xfId="13401"/>
    <cellStyle name="Normal 133 2 3" xfId="13402"/>
    <cellStyle name="Normal 133 2 3 2" xfId="13403"/>
    <cellStyle name="Normal 133 2 4" xfId="13404"/>
    <cellStyle name="Normal 133 2 5" xfId="13405"/>
    <cellStyle name="Normal 133 2 6" xfId="13406"/>
    <cellStyle name="Normal 134" xfId="13407"/>
    <cellStyle name="Normal 134 2" xfId="13408"/>
    <cellStyle name="Normal 134 2 2" xfId="13409"/>
    <cellStyle name="Normal 134 2 2 2" xfId="13410"/>
    <cellStyle name="Normal 134 2 2 2 2" xfId="13411"/>
    <cellStyle name="Normal 134 2 2 3" xfId="13412"/>
    <cellStyle name="Normal 134 2 2 4" xfId="13413"/>
    <cellStyle name="Normal 134 2 3" xfId="13414"/>
    <cellStyle name="Normal 134 2 3 2" xfId="13415"/>
    <cellStyle name="Normal 134 2 4" xfId="13416"/>
    <cellStyle name="Normal 134 2 5" xfId="13417"/>
    <cellStyle name="Normal 134 2 6" xfId="13418"/>
    <cellStyle name="Normal 135" xfId="13419"/>
    <cellStyle name="Normal 135 2" xfId="13420"/>
    <cellStyle name="Normal 135 2 2" xfId="13421"/>
    <cellStyle name="Normal 135 2 2 2" xfId="13422"/>
    <cellStyle name="Normal 135 2 2 2 2" xfId="13423"/>
    <cellStyle name="Normal 135 2 2 3" xfId="13424"/>
    <cellStyle name="Normal 135 2 2 4" xfId="13425"/>
    <cellStyle name="Normal 135 2 3" xfId="13426"/>
    <cellStyle name="Normal 135 2 3 2" xfId="13427"/>
    <cellStyle name="Normal 135 2 4" xfId="13428"/>
    <cellStyle name="Normal 135 2 5" xfId="13429"/>
    <cellStyle name="Normal 135 2 6" xfId="13430"/>
    <cellStyle name="Normal 136" xfId="13431"/>
    <cellStyle name="Normal 136 2" xfId="13432"/>
    <cellStyle name="Normal 136 2 2" xfId="13433"/>
    <cellStyle name="Normal 136 2 2 2" xfId="13434"/>
    <cellStyle name="Normal 136 2 2 2 2" xfId="13435"/>
    <cellStyle name="Normal 136 2 2 3" xfId="13436"/>
    <cellStyle name="Normal 136 2 2 4" xfId="13437"/>
    <cellStyle name="Normal 136 2 3" xfId="13438"/>
    <cellStyle name="Normal 136 2 3 2" xfId="13439"/>
    <cellStyle name="Normal 136 2 4" xfId="13440"/>
    <cellStyle name="Normal 136 2 5" xfId="13441"/>
    <cellStyle name="Normal 136 2 6" xfId="13442"/>
    <cellStyle name="Normal 137" xfId="13443"/>
    <cellStyle name="Normal 137 2" xfId="13444"/>
    <cellStyle name="Normal 137 2 2" xfId="13445"/>
    <cellStyle name="Normal 137 2 2 2" xfId="13446"/>
    <cellStyle name="Normal 137 2 3" xfId="13447"/>
    <cellStyle name="Normal 137 2 4" xfId="13448"/>
    <cellStyle name="Normal 137 2 5" xfId="13449"/>
    <cellStyle name="Normal 137 3" xfId="13450"/>
    <cellStyle name="Normal 137 3 2" xfId="13451"/>
    <cellStyle name="Normal 137 3 2 2" xfId="13452"/>
    <cellStyle name="Normal 137 3 3" xfId="13453"/>
    <cellStyle name="Normal 137 3 4" xfId="13454"/>
    <cellStyle name="Normal 137 3 5" xfId="13455"/>
    <cellStyle name="Normal 137 4" xfId="13456"/>
    <cellStyle name="Normal 137 4 2" xfId="13457"/>
    <cellStyle name="Normal 137 4 3" xfId="13458"/>
    <cellStyle name="Normal 137 5" xfId="13459"/>
    <cellStyle name="Normal 137 6" xfId="13460"/>
    <cellStyle name="Normal 137 7" xfId="13461"/>
    <cellStyle name="Normal 138" xfId="13462"/>
    <cellStyle name="Normal 138 2" xfId="13463"/>
    <cellStyle name="Normal 138 2 2" xfId="13464"/>
    <cellStyle name="Normal 138 2 2 2" xfId="13465"/>
    <cellStyle name="Normal 138 2 3" xfId="13466"/>
    <cellStyle name="Normal 138 2 4" xfId="13467"/>
    <cellStyle name="Normal 138 2 5" xfId="13468"/>
    <cellStyle name="Normal 138 3" xfId="13469"/>
    <cellStyle name="Normal 138 3 2" xfId="13470"/>
    <cellStyle name="Normal 138 3 2 2" xfId="13471"/>
    <cellStyle name="Normal 138 3 3" xfId="13472"/>
    <cellStyle name="Normal 138 3 4" xfId="13473"/>
    <cellStyle name="Normal 138 3 5" xfId="13474"/>
    <cellStyle name="Normal 138 4" xfId="13475"/>
    <cellStyle name="Normal 138 4 2" xfId="13476"/>
    <cellStyle name="Normal 138 4 3" xfId="13477"/>
    <cellStyle name="Normal 138 5" xfId="13478"/>
    <cellStyle name="Normal 138 6" xfId="13479"/>
    <cellStyle name="Normal 138 7" xfId="13480"/>
    <cellStyle name="Normal 139" xfId="13481"/>
    <cellStyle name="Normal 139 2" xfId="13482"/>
    <cellStyle name="Normal 139 2 2" xfId="13483"/>
    <cellStyle name="Normal 139 2 2 2" xfId="13484"/>
    <cellStyle name="Normal 139 2 2 2 2" xfId="13485"/>
    <cellStyle name="Normal 139 2 2 3" xfId="13486"/>
    <cellStyle name="Normal 139 2 2 4" xfId="13487"/>
    <cellStyle name="Normal 139 2 3" xfId="13488"/>
    <cellStyle name="Normal 139 2 3 2" xfId="13489"/>
    <cellStyle name="Normal 139 2 4" xfId="13490"/>
    <cellStyle name="Normal 139 2 5" xfId="13491"/>
    <cellStyle name="Normal 139 2 6" xfId="13492"/>
    <cellStyle name="Normal 14" xfId="112"/>
    <cellStyle name="Normal 14 10" xfId="13493"/>
    <cellStyle name="Normal 14 10 2" xfId="13494"/>
    <cellStyle name="Normal 14 10 2 2" xfId="13495"/>
    <cellStyle name="Normal 14 10 2 2 2" xfId="13496"/>
    <cellStyle name="Normal 14 10 2 2 2 2" xfId="13497"/>
    <cellStyle name="Normal 14 10 2 2 3" xfId="13498"/>
    <cellStyle name="Normal 14 10 2 2 4" xfId="13499"/>
    <cellStyle name="Normal 14 10 2 3" xfId="13500"/>
    <cellStyle name="Normal 14 10 2 3 2" xfId="13501"/>
    <cellStyle name="Normal 14 10 2 4" xfId="13502"/>
    <cellStyle name="Normal 14 10 2 5" xfId="13503"/>
    <cellStyle name="Normal 14 10 2 6" xfId="13504"/>
    <cellStyle name="Normal 14 11" xfId="13505"/>
    <cellStyle name="Normal 14 11 2" xfId="13506"/>
    <cellStyle name="Normal 14 11 2 2" xfId="13507"/>
    <cellStyle name="Normal 14 11 2 2 2" xfId="13508"/>
    <cellStyle name="Normal 14 11 2 2 2 2" xfId="13509"/>
    <cellStyle name="Normal 14 11 2 2 3" xfId="13510"/>
    <cellStyle name="Normal 14 11 2 2 4" xfId="13511"/>
    <cellStyle name="Normal 14 11 2 3" xfId="13512"/>
    <cellStyle name="Normal 14 11 2 3 2" xfId="13513"/>
    <cellStyle name="Normal 14 11 2 4" xfId="13514"/>
    <cellStyle name="Normal 14 11 2 5" xfId="13515"/>
    <cellStyle name="Normal 14 11 2 6" xfId="13516"/>
    <cellStyle name="Normal 14 12" xfId="13517"/>
    <cellStyle name="Normal 14 12 2" xfId="13518"/>
    <cellStyle name="Normal 14 12 2 2" xfId="13519"/>
    <cellStyle name="Normal 14 12 2 2 2" xfId="13520"/>
    <cellStyle name="Normal 14 12 2 2 2 2" xfId="13521"/>
    <cellStyle name="Normal 14 12 2 2 3" xfId="13522"/>
    <cellStyle name="Normal 14 12 2 2 4" xfId="13523"/>
    <cellStyle name="Normal 14 12 2 3" xfId="13524"/>
    <cellStyle name="Normal 14 12 2 3 2" xfId="13525"/>
    <cellStyle name="Normal 14 12 2 4" xfId="13526"/>
    <cellStyle name="Normal 14 12 2 5" xfId="13527"/>
    <cellStyle name="Normal 14 12 2 6" xfId="13528"/>
    <cellStyle name="Normal 14 13" xfId="13529"/>
    <cellStyle name="Normal 14 13 2" xfId="13530"/>
    <cellStyle name="Normal 14 13 2 2" xfId="13531"/>
    <cellStyle name="Normal 14 13 2 2 2" xfId="13532"/>
    <cellStyle name="Normal 14 13 2 2 2 2" xfId="13533"/>
    <cellStyle name="Normal 14 13 2 2 3" xfId="13534"/>
    <cellStyle name="Normal 14 13 2 2 4" xfId="13535"/>
    <cellStyle name="Normal 14 13 2 3" xfId="13536"/>
    <cellStyle name="Normal 14 13 2 3 2" xfId="13537"/>
    <cellStyle name="Normal 14 13 2 4" xfId="13538"/>
    <cellStyle name="Normal 14 13 2 5" xfId="13539"/>
    <cellStyle name="Normal 14 13 2 6" xfId="13540"/>
    <cellStyle name="Normal 14 14" xfId="13541"/>
    <cellStyle name="Normal 14 14 2" xfId="13542"/>
    <cellStyle name="Normal 14 14 2 2" xfId="13543"/>
    <cellStyle name="Normal 14 14 2 2 2" xfId="13544"/>
    <cellStyle name="Normal 14 14 2 3" xfId="13545"/>
    <cellStyle name="Normal 14 14 2 4" xfId="13546"/>
    <cellStyle name="Normal 14 14 3" xfId="13547"/>
    <cellStyle name="Normal 14 14 3 2" xfId="13548"/>
    <cellStyle name="Normal 14 14 4" xfId="13549"/>
    <cellStyle name="Normal 14 14 5" xfId="13550"/>
    <cellStyle name="Normal 14 14 6" xfId="13551"/>
    <cellStyle name="Normal 14 2" xfId="217"/>
    <cellStyle name="Normal 14 2 2" xfId="13552"/>
    <cellStyle name="Normal 14 2 2 2" xfId="13553"/>
    <cellStyle name="Normal 14 2 2 2 2" xfId="13554"/>
    <cellStyle name="Normal 14 2 2 2 2 2" xfId="13555"/>
    <cellStyle name="Normal 14 2 2 2 2 2 2" xfId="13556"/>
    <cellStyle name="Normal 14 2 2 2 2 3" xfId="13557"/>
    <cellStyle name="Normal 14 2 2 2 2 4" xfId="13558"/>
    <cellStyle name="Normal 14 2 2 2 3" xfId="13559"/>
    <cellStyle name="Normal 14 2 2 2 3 2" xfId="13560"/>
    <cellStyle name="Normal 14 2 2 2 4" xfId="13561"/>
    <cellStyle name="Normal 14 2 2 2 5" xfId="13562"/>
    <cellStyle name="Normal 14 2 2 2 6" xfId="13563"/>
    <cellStyle name="Normal 14 2 3" xfId="13564"/>
    <cellStyle name="Normal 14 2 3 2" xfId="13565"/>
    <cellStyle name="Normal 14 2 3 2 2" xfId="13566"/>
    <cellStyle name="Normal 14 2 3 2 2 2" xfId="13567"/>
    <cellStyle name="Normal 14 2 3 2 3" xfId="13568"/>
    <cellStyle name="Normal 14 2 3 2 4" xfId="13569"/>
    <cellStyle name="Normal 14 2 3 3" xfId="13570"/>
    <cellStyle name="Normal 14 2 3 3 2" xfId="13571"/>
    <cellStyle name="Normal 14 2 3 4" xfId="13572"/>
    <cellStyle name="Normal 14 2 3 5" xfId="13573"/>
    <cellStyle name="Normal 14 2 3 6" xfId="13574"/>
    <cellStyle name="Normal 14 3" xfId="13575"/>
    <cellStyle name="Normal 14 3 2" xfId="13576"/>
    <cellStyle name="Normal 14 3 2 2" xfId="13577"/>
    <cellStyle name="Normal 14 3 2 2 2" xfId="13578"/>
    <cellStyle name="Normal 14 3 2 2 2 2" xfId="13579"/>
    <cellStyle name="Normal 14 3 2 2 3" xfId="13580"/>
    <cellStyle name="Normal 14 3 2 2 4" xfId="13581"/>
    <cellStyle name="Normal 14 3 2 3" xfId="13582"/>
    <cellStyle name="Normal 14 3 2 3 2" xfId="13583"/>
    <cellStyle name="Normal 14 3 2 4" xfId="13584"/>
    <cellStyle name="Normal 14 3 2 5" xfId="13585"/>
    <cellStyle name="Normal 14 3 2 6" xfId="13586"/>
    <cellStyle name="Normal 14 4" xfId="13587"/>
    <cellStyle name="Normal 14 4 2" xfId="13588"/>
    <cellStyle name="Normal 14 4 2 2" xfId="13589"/>
    <cellStyle name="Normal 14 4 2 2 2" xfId="13590"/>
    <cellStyle name="Normal 14 4 2 2 2 2" xfId="13591"/>
    <cellStyle name="Normal 14 4 2 2 3" xfId="13592"/>
    <cellStyle name="Normal 14 4 2 2 4" xfId="13593"/>
    <cellStyle name="Normal 14 4 2 3" xfId="13594"/>
    <cellStyle name="Normal 14 4 2 3 2" xfId="13595"/>
    <cellStyle name="Normal 14 4 2 4" xfId="13596"/>
    <cellStyle name="Normal 14 4 2 5" xfId="13597"/>
    <cellStyle name="Normal 14 4 2 6" xfId="13598"/>
    <cellStyle name="Normal 14 5" xfId="13599"/>
    <cellStyle name="Normal 14 5 2" xfId="13600"/>
    <cellStyle name="Normal 14 5 2 2" xfId="13601"/>
    <cellStyle name="Normal 14 5 2 2 2" xfId="13602"/>
    <cellStyle name="Normal 14 5 2 2 2 2" xfId="13603"/>
    <cellStyle name="Normal 14 5 2 2 3" xfId="13604"/>
    <cellStyle name="Normal 14 5 2 2 4" xfId="13605"/>
    <cellStyle name="Normal 14 5 2 3" xfId="13606"/>
    <cellStyle name="Normal 14 5 2 3 2" xfId="13607"/>
    <cellStyle name="Normal 14 5 2 4" xfId="13608"/>
    <cellStyle name="Normal 14 5 2 5" xfId="13609"/>
    <cellStyle name="Normal 14 5 2 6" xfId="13610"/>
    <cellStyle name="Normal 14 6" xfId="13611"/>
    <cellStyle name="Normal 14 6 2" xfId="13612"/>
    <cellStyle name="Normal 14 6 2 2" xfId="13613"/>
    <cellStyle name="Normal 14 6 2 2 2" xfId="13614"/>
    <cellStyle name="Normal 14 6 2 2 2 2" xfId="13615"/>
    <cellStyle name="Normal 14 6 2 2 3" xfId="13616"/>
    <cellStyle name="Normal 14 6 2 2 4" xfId="13617"/>
    <cellStyle name="Normal 14 6 2 3" xfId="13618"/>
    <cellStyle name="Normal 14 6 2 3 2" xfId="13619"/>
    <cellStyle name="Normal 14 6 2 4" xfId="13620"/>
    <cellStyle name="Normal 14 6 2 5" xfId="13621"/>
    <cellStyle name="Normal 14 6 2 6" xfId="13622"/>
    <cellStyle name="Normal 14 7" xfId="13623"/>
    <cellStyle name="Normal 14 7 2" xfId="13624"/>
    <cellStyle name="Normal 14 7 2 2" xfId="13625"/>
    <cellStyle name="Normal 14 7 2 2 2" xfId="13626"/>
    <cellStyle name="Normal 14 7 2 2 2 2" xfId="13627"/>
    <cellStyle name="Normal 14 7 2 2 3" xfId="13628"/>
    <cellStyle name="Normal 14 7 2 2 4" xfId="13629"/>
    <cellStyle name="Normal 14 7 2 3" xfId="13630"/>
    <cellStyle name="Normal 14 7 2 3 2" xfId="13631"/>
    <cellStyle name="Normal 14 7 2 4" xfId="13632"/>
    <cellStyle name="Normal 14 7 2 5" xfId="13633"/>
    <cellStyle name="Normal 14 7 2 6" xfId="13634"/>
    <cellStyle name="Normal 14 8" xfId="13635"/>
    <cellStyle name="Normal 14 8 2" xfId="13636"/>
    <cellStyle name="Normal 14 8 2 2" xfId="13637"/>
    <cellStyle name="Normal 14 8 2 2 2" xfId="13638"/>
    <cellStyle name="Normal 14 8 2 2 2 2" xfId="13639"/>
    <cellStyle name="Normal 14 8 2 2 3" xfId="13640"/>
    <cellStyle name="Normal 14 8 2 2 4" xfId="13641"/>
    <cellStyle name="Normal 14 8 2 3" xfId="13642"/>
    <cellStyle name="Normal 14 8 2 3 2" xfId="13643"/>
    <cellStyle name="Normal 14 8 2 4" xfId="13644"/>
    <cellStyle name="Normal 14 8 2 5" xfId="13645"/>
    <cellStyle name="Normal 14 8 2 6" xfId="13646"/>
    <cellStyle name="Normal 14 9" xfId="13647"/>
    <cellStyle name="Normal 14 9 2" xfId="13648"/>
    <cellStyle name="Normal 14 9 2 2" xfId="13649"/>
    <cellStyle name="Normal 14 9 2 2 2" xfId="13650"/>
    <cellStyle name="Normal 14 9 2 2 2 2" xfId="13651"/>
    <cellStyle name="Normal 14 9 2 2 3" xfId="13652"/>
    <cellStyle name="Normal 14 9 2 2 4" xfId="13653"/>
    <cellStyle name="Normal 14 9 2 3" xfId="13654"/>
    <cellStyle name="Normal 14 9 2 3 2" xfId="13655"/>
    <cellStyle name="Normal 14 9 2 4" xfId="13656"/>
    <cellStyle name="Normal 14 9 2 5" xfId="13657"/>
    <cellStyle name="Normal 14 9 2 6" xfId="13658"/>
    <cellStyle name="Normal 14_inv-en-1.5.0-02 trame_fiche-emissions" xfId="13659"/>
    <cellStyle name="Normal 140" xfId="13660"/>
    <cellStyle name="Normal 140 2" xfId="13661"/>
    <cellStyle name="Normal 140 2 2" xfId="13662"/>
    <cellStyle name="Normal 140 2 2 2" xfId="13663"/>
    <cellStyle name="Normal 140 2 2 2 2" xfId="13664"/>
    <cellStyle name="Normal 140 2 2 3" xfId="13665"/>
    <cellStyle name="Normal 140 2 2 4" xfId="13666"/>
    <cellStyle name="Normal 140 2 3" xfId="13667"/>
    <cellStyle name="Normal 140 2 3 2" xfId="13668"/>
    <cellStyle name="Normal 140 2 4" xfId="13669"/>
    <cellStyle name="Normal 140 2 5" xfId="13670"/>
    <cellStyle name="Normal 140 2 6" xfId="13671"/>
    <cellStyle name="Normal 141" xfId="13672"/>
    <cellStyle name="Normal 141 2" xfId="13673"/>
    <cellStyle name="Normal 141 2 2" xfId="13674"/>
    <cellStyle name="Normal 141 2 2 2" xfId="13675"/>
    <cellStyle name="Normal 141 2 2 2 2" xfId="13676"/>
    <cellStyle name="Normal 141 2 2 3" xfId="13677"/>
    <cellStyle name="Normal 141 2 2 4" xfId="13678"/>
    <cellStyle name="Normal 141 2 3" xfId="13679"/>
    <cellStyle name="Normal 141 2 3 2" xfId="13680"/>
    <cellStyle name="Normal 141 2 4" xfId="13681"/>
    <cellStyle name="Normal 141 2 5" xfId="13682"/>
    <cellStyle name="Normal 141 2 6" xfId="13683"/>
    <cellStyle name="Normal 142" xfId="13684"/>
    <cellStyle name="Normal 142 2" xfId="13685"/>
    <cellStyle name="Normal 142 2 2" xfId="13686"/>
    <cellStyle name="Normal 142 2 2 2" xfId="13687"/>
    <cellStyle name="Normal 142 2 2 2 2" xfId="13688"/>
    <cellStyle name="Normal 142 2 2 3" xfId="13689"/>
    <cellStyle name="Normal 142 2 2 4" xfId="13690"/>
    <cellStyle name="Normal 142 2 3" xfId="13691"/>
    <cellStyle name="Normal 142 2 3 2" xfId="13692"/>
    <cellStyle name="Normal 142 2 4" xfId="13693"/>
    <cellStyle name="Normal 142 2 5" xfId="13694"/>
    <cellStyle name="Normal 142 2 6" xfId="13695"/>
    <cellStyle name="Normal 143" xfId="13696"/>
    <cellStyle name="Normal 143 2" xfId="13697"/>
    <cellStyle name="Normal 143 2 2" xfId="13698"/>
    <cellStyle name="Normal 143 2 2 2" xfId="13699"/>
    <cellStyle name="Normal 143 2 2 2 2" xfId="13700"/>
    <cellStyle name="Normal 143 2 2 3" xfId="13701"/>
    <cellStyle name="Normal 143 2 2 4" xfId="13702"/>
    <cellStyle name="Normal 143 2 3" xfId="13703"/>
    <cellStyle name="Normal 143 2 3 2" xfId="13704"/>
    <cellStyle name="Normal 143 2 4" xfId="13705"/>
    <cellStyle name="Normal 143 2 5" xfId="13706"/>
    <cellStyle name="Normal 143 2 6" xfId="13707"/>
    <cellStyle name="Normal 144" xfId="13708"/>
    <cellStyle name="Normal 144 2" xfId="13709"/>
    <cellStyle name="Normal 144 2 2" xfId="13710"/>
    <cellStyle name="Normal 144 2 2 2" xfId="13711"/>
    <cellStyle name="Normal 144 2 2 2 2" xfId="13712"/>
    <cellStyle name="Normal 144 2 2 3" xfId="13713"/>
    <cellStyle name="Normal 144 2 2 4" xfId="13714"/>
    <cellStyle name="Normal 144 2 3" xfId="13715"/>
    <cellStyle name="Normal 144 2 3 2" xfId="13716"/>
    <cellStyle name="Normal 144 2 4" xfId="13717"/>
    <cellStyle name="Normal 144 2 5" xfId="13718"/>
    <cellStyle name="Normal 144 2 6" xfId="13719"/>
    <cellStyle name="Normal 145" xfId="13720"/>
    <cellStyle name="Normal 145 2" xfId="13721"/>
    <cellStyle name="Normal 145 2 2" xfId="13722"/>
    <cellStyle name="Normal 145 2 2 2" xfId="13723"/>
    <cellStyle name="Normal 145 2 2 2 2" xfId="13724"/>
    <cellStyle name="Normal 145 2 2 3" xfId="13725"/>
    <cellStyle name="Normal 145 2 2 4" xfId="13726"/>
    <cellStyle name="Normal 145 2 3" xfId="13727"/>
    <cellStyle name="Normal 145 2 3 2" xfId="13728"/>
    <cellStyle name="Normal 145 2 4" xfId="13729"/>
    <cellStyle name="Normal 145 2 5" xfId="13730"/>
    <cellStyle name="Normal 145 2 6" xfId="13731"/>
    <cellStyle name="Normal 146" xfId="13732"/>
    <cellStyle name="Normal 146 2" xfId="13733"/>
    <cellStyle name="Normal 146 2 2" xfId="13734"/>
    <cellStyle name="Normal 146 2 2 2" xfId="13735"/>
    <cellStyle name="Normal 146 2 2 2 2" xfId="13736"/>
    <cellStyle name="Normal 146 2 2 3" xfId="13737"/>
    <cellStyle name="Normal 146 2 2 4" xfId="13738"/>
    <cellStyle name="Normal 146 2 3" xfId="13739"/>
    <cellStyle name="Normal 146 2 3 2" xfId="13740"/>
    <cellStyle name="Normal 146 2 4" xfId="13741"/>
    <cellStyle name="Normal 146 2 5" xfId="13742"/>
    <cellStyle name="Normal 146 2 6" xfId="13743"/>
    <cellStyle name="Normal 147" xfId="13744"/>
    <cellStyle name="Normal 147 2" xfId="13745"/>
    <cellStyle name="Normal 147 2 2" xfId="13746"/>
    <cellStyle name="Normal 147 2 2 2" xfId="13747"/>
    <cellStyle name="Normal 147 2 2 2 2" xfId="13748"/>
    <cellStyle name="Normal 147 2 2 3" xfId="13749"/>
    <cellStyle name="Normal 147 2 2 4" xfId="13750"/>
    <cellStyle name="Normal 147 2 3" xfId="13751"/>
    <cellStyle name="Normal 147 2 3 2" xfId="13752"/>
    <cellStyle name="Normal 147 2 4" xfId="13753"/>
    <cellStyle name="Normal 147 2 5" xfId="13754"/>
    <cellStyle name="Normal 147 2 6" xfId="13755"/>
    <cellStyle name="Normal 148" xfId="13756"/>
    <cellStyle name="Normal 148 2" xfId="13757"/>
    <cellStyle name="Normal 148 2 2" xfId="13758"/>
    <cellStyle name="Normal 148 2 2 2" xfId="13759"/>
    <cellStyle name="Normal 148 2 2 2 2" xfId="13760"/>
    <cellStyle name="Normal 148 2 2 3" xfId="13761"/>
    <cellStyle name="Normal 148 2 2 4" xfId="13762"/>
    <cellStyle name="Normal 148 2 3" xfId="13763"/>
    <cellStyle name="Normal 148 2 3 2" xfId="13764"/>
    <cellStyle name="Normal 148 2 4" xfId="13765"/>
    <cellStyle name="Normal 148 2 5" xfId="13766"/>
    <cellStyle name="Normal 148 2 6" xfId="13767"/>
    <cellStyle name="Normal 149" xfId="13768"/>
    <cellStyle name="Normal 149 2" xfId="13769"/>
    <cellStyle name="Normal 149 2 2" xfId="13770"/>
    <cellStyle name="Normal 149 2 2 2" xfId="13771"/>
    <cellStyle name="Normal 149 2 2 2 2" xfId="13772"/>
    <cellStyle name="Normal 149 2 2 3" xfId="13773"/>
    <cellStyle name="Normal 149 2 2 4" xfId="13774"/>
    <cellStyle name="Normal 149 2 3" xfId="13775"/>
    <cellStyle name="Normal 149 2 3 2" xfId="13776"/>
    <cellStyle name="Normal 149 2 4" xfId="13777"/>
    <cellStyle name="Normal 149 2 5" xfId="13778"/>
    <cellStyle name="Normal 149 2 6" xfId="13779"/>
    <cellStyle name="Normal 15" xfId="113"/>
    <cellStyle name="Normal 15 10" xfId="13780"/>
    <cellStyle name="Normal 15 10 2" xfId="13781"/>
    <cellStyle name="Normal 15 10 2 2" xfId="13782"/>
    <cellStyle name="Normal 15 10 2 2 2" xfId="13783"/>
    <cellStyle name="Normal 15 10 2 2 2 2" xfId="13784"/>
    <cellStyle name="Normal 15 10 2 2 3" xfId="13785"/>
    <cellStyle name="Normal 15 10 2 2 4" xfId="13786"/>
    <cellStyle name="Normal 15 10 2 3" xfId="13787"/>
    <cellStyle name="Normal 15 10 2 3 2" xfId="13788"/>
    <cellStyle name="Normal 15 10 2 4" xfId="13789"/>
    <cellStyle name="Normal 15 10 2 5" xfId="13790"/>
    <cellStyle name="Normal 15 10 2 6" xfId="13791"/>
    <cellStyle name="Normal 15 11" xfId="13792"/>
    <cellStyle name="Normal 15 11 2" xfId="13793"/>
    <cellStyle name="Normal 15 11 2 2" xfId="13794"/>
    <cellStyle name="Normal 15 11 2 2 2" xfId="13795"/>
    <cellStyle name="Normal 15 11 2 2 2 2" xfId="13796"/>
    <cellStyle name="Normal 15 11 2 2 3" xfId="13797"/>
    <cellStyle name="Normal 15 11 2 2 4" xfId="13798"/>
    <cellStyle name="Normal 15 11 2 3" xfId="13799"/>
    <cellStyle name="Normal 15 11 2 3 2" xfId="13800"/>
    <cellStyle name="Normal 15 11 2 4" xfId="13801"/>
    <cellStyle name="Normal 15 11 2 5" xfId="13802"/>
    <cellStyle name="Normal 15 11 2 6" xfId="13803"/>
    <cellStyle name="Normal 15 12" xfId="13804"/>
    <cellStyle name="Normal 15 12 2" xfId="13805"/>
    <cellStyle name="Normal 15 12 2 2" xfId="13806"/>
    <cellStyle name="Normal 15 12 2 2 2" xfId="13807"/>
    <cellStyle name="Normal 15 12 2 2 2 2" xfId="13808"/>
    <cellStyle name="Normal 15 12 2 2 3" xfId="13809"/>
    <cellStyle name="Normal 15 12 2 2 4" xfId="13810"/>
    <cellStyle name="Normal 15 12 2 3" xfId="13811"/>
    <cellStyle name="Normal 15 12 2 3 2" xfId="13812"/>
    <cellStyle name="Normal 15 12 2 4" xfId="13813"/>
    <cellStyle name="Normal 15 12 2 5" xfId="13814"/>
    <cellStyle name="Normal 15 12 2 6" xfId="13815"/>
    <cellStyle name="Normal 15 13" xfId="13816"/>
    <cellStyle name="Normal 15 13 2" xfId="13817"/>
    <cellStyle name="Normal 15 13 2 2" xfId="13818"/>
    <cellStyle name="Normal 15 13 2 2 2" xfId="13819"/>
    <cellStyle name="Normal 15 13 2 2 2 2" xfId="13820"/>
    <cellStyle name="Normal 15 13 2 2 3" xfId="13821"/>
    <cellStyle name="Normal 15 13 2 2 4" xfId="13822"/>
    <cellStyle name="Normal 15 13 2 3" xfId="13823"/>
    <cellStyle name="Normal 15 13 2 3 2" xfId="13824"/>
    <cellStyle name="Normal 15 13 2 4" xfId="13825"/>
    <cellStyle name="Normal 15 13 2 5" xfId="13826"/>
    <cellStyle name="Normal 15 13 2 6" xfId="13827"/>
    <cellStyle name="Normal 15 14" xfId="13828"/>
    <cellStyle name="Normal 15 14 2" xfId="13829"/>
    <cellStyle name="Normal 15 14 2 2" xfId="13830"/>
    <cellStyle name="Normal 15 14 2 2 2" xfId="13831"/>
    <cellStyle name="Normal 15 14 2 3" xfId="13832"/>
    <cellStyle name="Normal 15 14 2 4" xfId="13833"/>
    <cellStyle name="Normal 15 14 3" xfId="13834"/>
    <cellStyle name="Normal 15 14 3 2" xfId="13835"/>
    <cellStyle name="Normal 15 14 4" xfId="13836"/>
    <cellStyle name="Normal 15 14 5" xfId="13837"/>
    <cellStyle name="Normal 15 14 6" xfId="13838"/>
    <cellStyle name="Normal 15 2" xfId="218"/>
    <cellStyle name="Normal 15 2 2" xfId="13839"/>
    <cellStyle name="Normal 15 2 2 2" xfId="13840"/>
    <cellStyle name="Normal 15 2 2 2 2" xfId="13841"/>
    <cellStyle name="Normal 15 2 2 2 2 2" xfId="13842"/>
    <cellStyle name="Normal 15 2 2 2 2 2 2" xfId="13843"/>
    <cellStyle name="Normal 15 2 2 2 2 3" xfId="13844"/>
    <cellStyle name="Normal 15 2 2 2 2 4" xfId="13845"/>
    <cellStyle name="Normal 15 2 2 2 3" xfId="13846"/>
    <cellStyle name="Normal 15 2 2 2 3 2" xfId="13847"/>
    <cellStyle name="Normal 15 2 2 2 4" xfId="13848"/>
    <cellStyle name="Normal 15 2 2 2 5" xfId="13849"/>
    <cellStyle name="Normal 15 2 2 2 6" xfId="13850"/>
    <cellStyle name="Normal 15 2 3" xfId="13851"/>
    <cellStyle name="Normal 15 2 3 2" xfId="13852"/>
    <cellStyle name="Normal 15 2 3 2 2" xfId="13853"/>
    <cellStyle name="Normal 15 2 3 2 2 2" xfId="13854"/>
    <cellStyle name="Normal 15 2 3 2 3" xfId="13855"/>
    <cellStyle name="Normal 15 2 3 2 4" xfId="13856"/>
    <cellStyle name="Normal 15 2 3 3" xfId="13857"/>
    <cellStyle name="Normal 15 2 3 3 2" xfId="13858"/>
    <cellStyle name="Normal 15 2 3 4" xfId="13859"/>
    <cellStyle name="Normal 15 2 3 5" xfId="13860"/>
    <cellStyle name="Normal 15 2 3 6" xfId="13861"/>
    <cellStyle name="Normal 15 3" xfId="13862"/>
    <cellStyle name="Normal 15 3 2" xfId="13863"/>
    <cellStyle name="Normal 15 3 2 2" xfId="13864"/>
    <cellStyle name="Normal 15 3 2 2 2" xfId="13865"/>
    <cellStyle name="Normal 15 3 2 2 2 2" xfId="13866"/>
    <cellStyle name="Normal 15 3 2 2 3" xfId="13867"/>
    <cellStyle name="Normal 15 3 2 2 4" xfId="13868"/>
    <cellStyle name="Normal 15 3 2 3" xfId="13869"/>
    <cellStyle name="Normal 15 3 2 3 2" xfId="13870"/>
    <cellStyle name="Normal 15 3 2 4" xfId="13871"/>
    <cellStyle name="Normal 15 3 2 5" xfId="13872"/>
    <cellStyle name="Normal 15 3 2 6" xfId="13873"/>
    <cellStyle name="Normal 15 4" xfId="13874"/>
    <cellStyle name="Normal 15 4 2" xfId="13875"/>
    <cellStyle name="Normal 15 4 2 2" xfId="13876"/>
    <cellStyle name="Normal 15 4 2 2 2" xfId="13877"/>
    <cellStyle name="Normal 15 4 2 2 2 2" xfId="13878"/>
    <cellStyle name="Normal 15 4 2 2 3" xfId="13879"/>
    <cellStyle name="Normal 15 4 2 2 4" xfId="13880"/>
    <cellStyle name="Normal 15 4 2 3" xfId="13881"/>
    <cellStyle name="Normal 15 4 2 3 2" xfId="13882"/>
    <cellStyle name="Normal 15 4 2 4" xfId="13883"/>
    <cellStyle name="Normal 15 4 2 5" xfId="13884"/>
    <cellStyle name="Normal 15 4 2 6" xfId="13885"/>
    <cellStyle name="Normal 15 5" xfId="13886"/>
    <cellStyle name="Normal 15 5 2" xfId="13887"/>
    <cellStyle name="Normal 15 5 2 2" xfId="13888"/>
    <cellStyle name="Normal 15 5 2 2 2" xfId="13889"/>
    <cellStyle name="Normal 15 5 2 2 2 2" xfId="13890"/>
    <cellStyle name="Normal 15 5 2 2 3" xfId="13891"/>
    <cellStyle name="Normal 15 5 2 2 4" xfId="13892"/>
    <cellStyle name="Normal 15 5 2 3" xfId="13893"/>
    <cellStyle name="Normal 15 5 2 3 2" xfId="13894"/>
    <cellStyle name="Normal 15 5 2 4" xfId="13895"/>
    <cellStyle name="Normal 15 5 2 5" xfId="13896"/>
    <cellStyle name="Normal 15 5 2 6" xfId="13897"/>
    <cellStyle name="Normal 15 6" xfId="13898"/>
    <cellStyle name="Normal 15 6 2" xfId="13899"/>
    <cellStyle name="Normal 15 6 2 2" xfId="13900"/>
    <cellStyle name="Normal 15 6 2 2 2" xfId="13901"/>
    <cellStyle name="Normal 15 6 2 2 2 2" xfId="13902"/>
    <cellStyle name="Normal 15 6 2 2 3" xfId="13903"/>
    <cellStyle name="Normal 15 6 2 2 4" xfId="13904"/>
    <cellStyle name="Normal 15 6 2 3" xfId="13905"/>
    <cellStyle name="Normal 15 6 2 3 2" xfId="13906"/>
    <cellStyle name="Normal 15 6 2 4" xfId="13907"/>
    <cellStyle name="Normal 15 6 2 5" xfId="13908"/>
    <cellStyle name="Normal 15 6 2 6" xfId="13909"/>
    <cellStyle name="Normal 15 7" xfId="13910"/>
    <cellStyle name="Normal 15 7 2" xfId="13911"/>
    <cellStyle name="Normal 15 7 2 2" xfId="13912"/>
    <cellStyle name="Normal 15 7 2 2 2" xfId="13913"/>
    <cellStyle name="Normal 15 7 2 2 2 2" xfId="13914"/>
    <cellStyle name="Normal 15 7 2 2 3" xfId="13915"/>
    <cellStyle name="Normal 15 7 2 2 4" xfId="13916"/>
    <cellStyle name="Normal 15 7 2 3" xfId="13917"/>
    <cellStyle name="Normal 15 7 2 3 2" xfId="13918"/>
    <cellStyle name="Normal 15 7 2 4" xfId="13919"/>
    <cellStyle name="Normal 15 7 2 5" xfId="13920"/>
    <cellStyle name="Normal 15 7 2 6" xfId="13921"/>
    <cellStyle name="Normal 15 8" xfId="13922"/>
    <cellStyle name="Normal 15 8 2" xfId="13923"/>
    <cellStyle name="Normal 15 8 2 2" xfId="13924"/>
    <cellStyle name="Normal 15 8 2 2 2" xfId="13925"/>
    <cellStyle name="Normal 15 8 2 2 2 2" xfId="13926"/>
    <cellStyle name="Normal 15 8 2 2 3" xfId="13927"/>
    <cellStyle name="Normal 15 8 2 2 4" xfId="13928"/>
    <cellStyle name="Normal 15 8 2 3" xfId="13929"/>
    <cellStyle name="Normal 15 8 2 3 2" xfId="13930"/>
    <cellStyle name="Normal 15 8 2 4" xfId="13931"/>
    <cellStyle name="Normal 15 8 2 5" xfId="13932"/>
    <cellStyle name="Normal 15 8 2 6" xfId="13933"/>
    <cellStyle name="Normal 15 9" xfId="13934"/>
    <cellStyle name="Normal 15 9 2" xfId="13935"/>
    <cellStyle name="Normal 15 9 2 2" xfId="13936"/>
    <cellStyle name="Normal 15 9 2 2 2" xfId="13937"/>
    <cellStyle name="Normal 15 9 2 2 2 2" xfId="13938"/>
    <cellStyle name="Normal 15 9 2 2 3" xfId="13939"/>
    <cellStyle name="Normal 15 9 2 2 4" xfId="13940"/>
    <cellStyle name="Normal 15 9 2 3" xfId="13941"/>
    <cellStyle name="Normal 15 9 2 3 2" xfId="13942"/>
    <cellStyle name="Normal 15 9 2 4" xfId="13943"/>
    <cellStyle name="Normal 15 9 2 5" xfId="13944"/>
    <cellStyle name="Normal 15 9 2 6" xfId="13945"/>
    <cellStyle name="Normal 15_inv-en-1.5.0-02 trame_fiche-emissions" xfId="13946"/>
    <cellStyle name="Normal 150" xfId="13947"/>
    <cellStyle name="Normal 150 2" xfId="13948"/>
    <cellStyle name="Normal 150 2 2" xfId="13949"/>
    <cellStyle name="Normal 150 2 2 2" xfId="13950"/>
    <cellStyle name="Normal 150 2 2 2 2" xfId="13951"/>
    <cellStyle name="Normal 150 2 2 3" xfId="13952"/>
    <cellStyle name="Normal 150 2 2 4" xfId="13953"/>
    <cellStyle name="Normal 150 2 3" xfId="13954"/>
    <cellStyle name="Normal 150 2 3 2" xfId="13955"/>
    <cellStyle name="Normal 150 2 4" xfId="13956"/>
    <cellStyle name="Normal 150 2 5" xfId="13957"/>
    <cellStyle name="Normal 150 2 6" xfId="13958"/>
    <cellStyle name="Normal 151" xfId="13959"/>
    <cellStyle name="Normal 151 2" xfId="13960"/>
    <cellStyle name="Normal 151 2 2" xfId="13961"/>
    <cellStyle name="Normal 151 2 2 2" xfId="13962"/>
    <cellStyle name="Normal 151 2 2 2 2" xfId="13963"/>
    <cellStyle name="Normal 151 2 2 3" xfId="13964"/>
    <cellStyle name="Normal 151 2 2 4" xfId="13965"/>
    <cellStyle name="Normal 151 2 3" xfId="13966"/>
    <cellStyle name="Normal 151 2 3 2" xfId="13967"/>
    <cellStyle name="Normal 151 2 4" xfId="13968"/>
    <cellStyle name="Normal 151 2 5" xfId="13969"/>
    <cellStyle name="Normal 151 2 6" xfId="13970"/>
    <cellStyle name="Normal 152" xfId="13971"/>
    <cellStyle name="Normal 152 2" xfId="13972"/>
    <cellStyle name="Normal 152 2 2" xfId="13973"/>
    <cellStyle name="Normal 152 2 2 2" xfId="13974"/>
    <cellStyle name="Normal 152 2 2 2 2" xfId="13975"/>
    <cellStyle name="Normal 152 2 2 3" xfId="13976"/>
    <cellStyle name="Normal 152 2 2 4" xfId="13977"/>
    <cellStyle name="Normal 152 2 3" xfId="13978"/>
    <cellStyle name="Normal 152 2 3 2" xfId="13979"/>
    <cellStyle name="Normal 152 2 4" xfId="13980"/>
    <cellStyle name="Normal 152 2 5" xfId="13981"/>
    <cellStyle name="Normal 152 2 6" xfId="13982"/>
    <cellStyle name="Normal 153" xfId="13983"/>
    <cellStyle name="Normal 153 2" xfId="13984"/>
    <cellStyle name="Normal 153 2 2" xfId="13985"/>
    <cellStyle name="Normal 153 2 2 2" xfId="13986"/>
    <cellStyle name="Normal 153 2 2 2 2" xfId="13987"/>
    <cellStyle name="Normal 153 2 2 3" xfId="13988"/>
    <cellStyle name="Normal 153 2 2 4" xfId="13989"/>
    <cellStyle name="Normal 153 2 3" xfId="13990"/>
    <cellStyle name="Normal 153 2 3 2" xfId="13991"/>
    <cellStyle name="Normal 153 2 4" xfId="13992"/>
    <cellStyle name="Normal 153 2 5" xfId="13993"/>
    <cellStyle name="Normal 153 2 6" xfId="13994"/>
    <cellStyle name="Normal 154" xfId="13995"/>
    <cellStyle name="Normal 154 2" xfId="13996"/>
    <cellStyle name="Normal 154 2 2" xfId="13997"/>
    <cellStyle name="Normal 154 2 2 2" xfId="13998"/>
    <cellStyle name="Normal 154 2 2 2 2" xfId="13999"/>
    <cellStyle name="Normal 154 2 2 3" xfId="14000"/>
    <cellStyle name="Normal 154 2 2 4" xfId="14001"/>
    <cellStyle name="Normal 154 2 3" xfId="14002"/>
    <cellStyle name="Normal 154 2 3 2" xfId="14003"/>
    <cellStyle name="Normal 154 2 4" xfId="14004"/>
    <cellStyle name="Normal 154 2 5" xfId="14005"/>
    <cellStyle name="Normal 154 2 6" xfId="14006"/>
    <cellStyle name="Normal 155" xfId="14007"/>
    <cellStyle name="Normal 155 2" xfId="14008"/>
    <cellStyle name="Normal 155 2 2" xfId="14009"/>
    <cellStyle name="Normal 155 2 2 2" xfId="14010"/>
    <cellStyle name="Normal 155 2 2 2 2" xfId="14011"/>
    <cellStyle name="Normal 155 2 2 3" xfId="14012"/>
    <cellStyle name="Normal 155 2 2 4" xfId="14013"/>
    <cellStyle name="Normal 155 2 3" xfId="14014"/>
    <cellStyle name="Normal 155 2 3 2" xfId="14015"/>
    <cellStyle name="Normal 155 2 4" xfId="14016"/>
    <cellStyle name="Normal 155 2 5" xfId="14017"/>
    <cellStyle name="Normal 155 2 6" xfId="14018"/>
    <cellStyle name="Normal 156" xfId="14019"/>
    <cellStyle name="Normal 156 2" xfId="14020"/>
    <cellStyle name="Normal 156 2 2" xfId="14021"/>
    <cellStyle name="Normal 156 2 2 2" xfId="14022"/>
    <cellStyle name="Normal 156 2 2 2 2" xfId="14023"/>
    <cellStyle name="Normal 156 2 2 3" xfId="14024"/>
    <cellStyle name="Normal 156 2 2 4" xfId="14025"/>
    <cellStyle name="Normal 156 2 3" xfId="14026"/>
    <cellStyle name="Normal 156 2 3 2" xfId="14027"/>
    <cellStyle name="Normal 156 2 4" xfId="14028"/>
    <cellStyle name="Normal 156 2 5" xfId="14029"/>
    <cellStyle name="Normal 156 2 6" xfId="14030"/>
    <cellStyle name="Normal 157" xfId="14031"/>
    <cellStyle name="Normal 157 2" xfId="14032"/>
    <cellStyle name="Normal 157 2 2" xfId="14033"/>
    <cellStyle name="Normal 157 2 2 2" xfId="14034"/>
    <cellStyle name="Normal 157 2 2 2 2" xfId="14035"/>
    <cellStyle name="Normal 157 2 2 3" xfId="14036"/>
    <cellStyle name="Normal 157 2 2 4" xfId="14037"/>
    <cellStyle name="Normal 157 2 3" xfId="14038"/>
    <cellStyle name="Normal 157 2 3 2" xfId="14039"/>
    <cellStyle name="Normal 157 2 4" xfId="14040"/>
    <cellStyle name="Normal 157 2 5" xfId="14041"/>
    <cellStyle name="Normal 157 2 6" xfId="14042"/>
    <cellStyle name="Normal 158" xfId="14043"/>
    <cellStyle name="Normal 158 2" xfId="14044"/>
    <cellStyle name="Normal 158 2 2" xfId="14045"/>
    <cellStyle name="Normal 158 2 2 2" xfId="14046"/>
    <cellStyle name="Normal 158 2 2 2 2" xfId="14047"/>
    <cellStyle name="Normal 158 2 2 3" xfId="14048"/>
    <cellStyle name="Normal 158 2 2 4" xfId="14049"/>
    <cellStyle name="Normal 158 2 3" xfId="14050"/>
    <cellStyle name="Normal 158 2 3 2" xfId="14051"/>
    <cellStyle name="Normal 158 2 4" xfId="14052"/>
    <cellStyle name="Normal 158 2 5" xfId="14053"/>
    <cellStyle name="Normal 158 2 6" xfId="14054"/>
    <cellStyle name="Normal 159" xfId="14055"/>
    <cellStyle name="Normal 159 2" xfId="14056"/>
    <cellStyle name="Normal 159 2 2" xfId="14057"/>
    <cellStyle name="Normal 159 2 2 2" xfId="14058"/>
    <cellStyle name="Normal 159 2 2 2 2" xfId="14059"/>
    <cellStyle name="Normal 159 2 2 3" xfId="14060"/>
    <cellStyle name="Normal 159 2 2 4" xfId="14061"/>
    <cellStyle name="Normal 159 2 3" xfId="14062"/>
    <cellStyle name="Normal 159 2 3 2" xfId="14063"/>
    <cellStyle name="Normal 159 2 4" xfId="14064"/>
    <cellStyle name="Normal 159 2 5" xfId="14065"/>
    <cellStyle name="Normal 16" xfId="114"/>
    <cellStyle name="Normal 16 10" xfId="14066"/>
    <cellStyle name="Normal 16 10 2" xfId="14067"/>
    <cellStyle name="Normal 16 10 2 2" xfId="14068"/>
    <cellStyle name="Normal 16 10 2 2 2" xfId="14069"/>
    <cellStyle name="Normal 16 10 2 2 2 2" xfId="14070"/>
    <cellStyle name="Normal 16 10 2 2 3" xfId="14071"/>
    <cellStyle name="Normal 16 10 2 2 4" xfId="14072"/>
    <cellStyle name="Normal 16 10 2 3" xfId="14073"/>
    <cellStyle name="Normal 16 10 2 3 2" xfId="14074"/>
    <cellStyle name="Normal 16 10 2 4" xfId="14075"/>
    <cellStyle name="Normal 16 10 2 5" xfId="14076"/>
    <cellStyle name="Normal 16 10 2 6" xfId="14077"/>
    <cellStyle name="Normal 16 11" xfId="14078"/>
    <cellStyle name="Normal 16 11 2" xfId="14079"/>
    <cellStyle name="Normal 16 11 2 2" xfId="14080"/>
    <cellStyle name="Normal 16 11 2 2 2" xfId="14081"/>
    <cellStyle name="Normal 16 11 2 2 2 2" xfId="14082"/>
    <cellStyle name="Normal 16 11 2 2 3" xfId="14083"/>
    <cellStyle name="Normal 16 11 2 2 4" xfId="14084"/>
    <cellStyle name="Normal 16 11 2 3" xfId="14085"/>
    <cellStyle name="Normal 16 11 2 3 2" xfId="14086"/>
    <cellStyle name="Normal 16 11 2 4" xfId="14087"/>
    <cellStyle name="Normal 16 11 2 5" xfId="14088"/>
    <cellStyle name="Normal 16 11 2 6" xfId="14089"/>
    <cellStyle name="Normal 16 12" xfId="14090"/>
    <cellStyle name="Normal 16 12 2" xfId="14091"/>
    <cellStyle name="Normal 16 12 2 2" xfId="14092"/>
    <cellStyle name="Normal 16 12 2 2 2" xfId="14093"/>
    <cellStyle name="Normal 16 12 2 2 2 2" xfId="14094"/>
    <cellStyle name="Normal 16 12 2 2 3" xfId="14095"/>
    <cellStyle name="Normal 16 12 2 2 4" xfId="14096"/>
    <cellStyle name="Normal 16 12 2 3" xfId="14097"/>
    <cellStyle name="Normal 16 12 2 3 2" xfId="14098"/>
    <cellStyle name="Normal 16 12 2 4" xfId="14099"/>
    <cellStyle name="Normal 16 12 2 5" xfId="14100"/>
    <cellStyle name="Normal 16 12 2 6" xfId="14101"/>
    <cellStyle name="Normal 16 13" xfId="14102"/>
    <cellStyle name="Normal 16 13 2" xfId="14103"/>
    <cellStyle name="Normal 16 13 2 2" xfId="14104"/>
    <cellStyle name="Normal 16 13 2 2 2" xfId="14105"/>
    <cellStyle name="Normal 16 13 2 2 2 2" xfId="14106"/>
    <cellStyle name="Normal 16 13 2 2 3" xfId="14107"/>
    <cellStyle name="Normal 16 13 2 2 4" xfId="14108"/>
    <cellStyle name="Normal 16 13 2 3" xfId="14109"/>
    <cellStyle name="Normal 16 13 2 3 2" xfId="14110"/>
    <cellStyle name="Normal 16 13 2 4" xfId="14111"/>
    <cellStyle name="Normal 16 13 2 5" xfId="14112"/>
    <cellStyle name="Normal 16 13 2 6" xfId="14113"/>
    <cellStyle name="Normal 16 14" xfId="14114"/>
    <cellStyle name="Normal 16 14 2" xfId="14115"/>
    <cellStyle name="Normal 16 14 2 2" xfId="14116"/>
    <cellStyle name="Normal 16 14 2 2 2" xfId="14117"/>
    <cellStyle name="Normal 16 14 2 3" xfId="14118"/>
    <cellStyle name="Normal 16 14 2 4" xfId="14119"/>
    <cellStyle name="Normal 16 14 3" xfId="14120"/>
    <cellStyle name="Normal 16 14 3 2" xfId="14121"/>
    <cellStyle name="Normal 16 14 4" xfId="14122"/>
    <cellStyle name="Normal 16 14 5" xfId="14123"/>
    <cellStyle name="Normal 16 14 6" xfId="14124"/>
    <cellStyle name="Normal 16 2" xfId="219"/>
    <cellStyle name="Normal 16 2 2" xfId="14125"/>
    <cellStyle name="Normal 16 2 2 2" xfId="14126"/>
    <cellStyle name="Normal 16 2 2 2 2" xfId="14127"/>
    <cellStyle name="Normal 16 2 2 2 2 2" xfId="14128"/>
    <cellStyle name="Normal 16 2 2 2 2 2 2" xfId="14129"/>
    <cellStyle name="Normal 16 2 2 2 2 3" xfId="14130"/>
    <cellStyle name="Normal 16 2 2 2 2 4" xfId="14131"/>
    <cellStyle name="Normal 16 2 2 2 3" xfId="14132"/>
    <cellStyle name="Normal 16 2 2 2 3 2" xfId="14133"/>
    <cellStyle name="Normal 16 2 2 2 4" xfId="14134"/>
    <cellStyle name="Normal 16 2 2 2 5" xfId="14135"/>
    <cellStyle name="Normal 16 2 2 2 6" xfId="14136"/>
    <cellStyle name="Normal 16 2 3" xfId="14137"/>
    <cellStyle name="Normal 16 2 3 2" xfId="14138"/>
    <cellStyle name="Normal 16 2 3 2 2" xfId="14139"/>
    <cellStyle name="Normal 16 2 3 2 2 2" xfId="14140"/>
    <cellStyle name="Normal 16 2 3 2 3" xfId="14141"/>
    <cellStyle name="Normal 16 2 3 2 4" xfId="14142"/>
    <cellStyle name="Normal 16 2 3 3" xfId="14143"/>
    <cellStyle name="Normal 16 2 3 3 2" xfId="14144"/>
    <cellStyle name="Normal 16 2 3 4" xfId="14145"/>
    <cellStyle name="Normal 16 2 3 5" xfId="14146"/>
    <cellStyle name="Normal 16 2 3 6" xfId="14147"/>
    <cellStyle name="Normal 16 3" xfId="14148"/>
    <cellStyle name="Normal 16 3 2" xfId="14149"/>
    <cellStyle name="Normal 16 3 2 2" xfId="14150"/>
    <cellStyle name="Normal 16 3 2 2 2" xfId="14151"/>
    <cellStyle name="Normal 16 3 2 2 2 2" xfId="14152"/>
    <cellStyle name="Normal 16 3 2 2 3" xfId="14153"/>
    <cellStyle name="Normal 16 3 2 2 4" xfId="14154"/>
    <cellStyle name="Normal 16 3 2 3" xfId="14155"/>
    <cellStyle name="Normal 16 3 2 3 2" xfId="14156"/>
    <cellStyle name="Normal 16 3 2 4" xfId="14157"/>
    <cellStyle name="Normal 16 3 2 5" xfId="14158"/>
    <cellStyle name="Normal 16 3 2 6" xfId="14159"/>
    <cellStyle name="Normal 16 4" xfId="14160"/>
    <cellStyle name="Normal 16 4 2" xfId="14161"/>
    <cellStyle name="Normal 16 4 2 2" xfId="14162"/>
    <cellStyle name="Normal 16 4 2 2 2" xfId="14163"/>
    <cellStyle name="Normal 16 4 2 2 2 2" xfId="14164"/>
    <cellStyle name="Normal 16 4 2 2 3" xfId="14165"/>
    <cellStyle name="Normal 16 4 2 2 4" xfId="14166"/>
    <cellStyle name="Normal 16 4 2 3" xfId="14167"/>
    <cellStyle name="Normal 16 4 2 3 2" xfId="14168"/>
    <cellStyle name="Normal 16 4 2 4" xfId="14169"/>
    <cellStyle name="Normal 16 4 2 5" xfId="14170"/>
    <cellStyle name="Normal 16 4 2 6" xfId="14171"/>
    <cellStyle name="Normal 16 5" xfId="14172"/>
    <cellStyle name="Normal 16 5 2" xfId="14173"/>
    <cellStyle name="Normal 16 5 2 2" xfId="14174"/>
    <cellStyle name="Normal 16 5 2 2 2" xfId="14175"/>
    <cellStyle name="Normal 16 5 2 2 2 2" xfId="14176"/>
    <cellStyle name="Normal 16 5 2 2 3" xfId="14177"/>
    <cellStyle name="Normal 16 5 2 2 4" xfId="14178"/>
    <cellStyle name="Normal 16 5 2 3" xfId="14179"/>
    <cellStyle name="Normal 16 5 2 3 2" xfId="14180"/>
    <cellStyle name="Normal 16 5 2 4" xfId="14181"/>
    <cellStyle name="Normal 16 5 2 5" xfId="14182"/>
    <cellStyle name="Normal 16 5 2 6" xfId="14183"/>
    <cellStyle name="Normal 16 6" xfId="14184"/>
    <cellStyle name="Normal 16 6 2" xfId="14185"/>
    <cellStyle name="Normal 16 6 2 2" xfId="14186"/>
    <cellStyle name="Normal 16 6 2 2 2" xfId="14187"/>
    <cellStyle name="Normal 16 6 2 2 2 2" xfId="14188"/>
    <cellStyle name="Normal 16 6 2 2 3" xfId="14189"/>
    <cellStyle name="Normal 16 6 2 2 4" xfId="14190"/>
    <cellStyle name="Normal 16 6 2 3" xfId="14191"/>
    <cellStyle name="Normal 16 6 2 3 2" xfId="14192"/>
    <cellStyle name="Normal 16 6 2 4" xfId="14193"/>
    <cellStyle name="Normal 16 6 2 5" xfId="14194"/>
    <cellStyle name="Normal 16 6 2 6" xfId="14195"/>
    <cellStyle name="Normal 16 7" xfId="14196"/>
    <cellStyle name="Normal 16 7 2" xfId="14197"/>
    <cellStyle name="Normal 16 7 2 2" xfId="14198"/>
    <cellStyle name="Normal 16 7 2 2 2" xfId="14199"/>
    <cellStyle name="Normal 16 7 2 2 2 2" xfId="14200"/>
    <cellStyle name="Normal 16 7 2 2 3" xfId="14201"/>
    <cellStyle name="Normal 16 7 2 2 4" xfId="14202"/>
    <cellStyle name="Normal 16 7 2 3" xfId="14203"/>
    <cellStyle name="Normal 16 7 2 3 2" xfId="14204"/>
    <cellStyle name="Normal 16 7 2 4" xfId="14205"/>
    <cellStyle name="Normal 16 7 2 5" xfId="14206"/>
    <cellStyle name="Normal 16 7 2 6" xfId="14207"/>
    <cellStyle name="Normal 16 8" xfId="14208"/>
    <cellStyle name="Normal 16 8 2" xfId="14209"/>
    <cellStyle name="Normal 16 8 2 2" xfId="14210"/>
    <cellStyle name="Normal 16 8 2 2 2" xfId="14211"/>
    <cellStyle name="Normal 16 8 2 2 2 2" xfId="14212"/>
    <cellStyle name="Normal 16 8 2 2 3" xfId="14213"/>
    <cellStyle name="Normal 16 8 2 2 4" xfId="14214"/>
    <cellStyle name="Normal 16 8 2 3" xfId="14215"/>
    <cellStyle name="Normal 16 8 2 3 2" xfId="14216"/>
    <cellStyle name="Normal 16 8 2 4" xfId="14217"/>
    <cellStyle name="Normal 16 8 2 5" xfId="14218"/>
    <cellStyle name="Normal 16 8 2 6" xfId="14219"/>
    <cellStyle name="Normal 16 9" xfId="14220"/>
    <cellStyle name="Normal 16 9 2" xfId="14221"/>
    <cellStyle name="Normal 16 9 2 2" xfId="14222"/>
    <cellStyle name="Normal 16 9 2 2 2" xfId="14223"/>
    <cellStyle name="Normal 16 9 2 2 2 2" xfId="14224"/>
    <cellStyle name="Normal 16 9 2 2 3" xfId="14225"/>
    <cellStyle name="Normal 16 9 2 2 4" xfId="14226"/>
    <cellStyle name="Normal 16 9 2 3" xfId="14227"/>
    <cellStyle name="Normal 16 9 2 3 2" xfId="14228"/>
    <cellStyle name="Normal 16 9 2 4" xfId="14229"/>
    <cellStyle name="Normal 16 9 2 5" xfId="14230"/>
    <cellStyle name="Normal 16 9 2 6" xfId="14231"/>
    <cellStyle name="Normal 16_inv-en-1.5.0-02 trame_fiche-emissions" xfId="14232"/>
    <cellStyle name="Normal 160" xfId="14233"/>
    <cellStyle name="Normal 160 2" xfId="14234"/>
    <cellStyle name="Normal 160 2 2" xfId="14235"/>
    <cellStyle name="Normal 160 2 2 2" xfId="14236"/>
    <cellStyle name="Normal 160 2 2 2 2" xfId="14237"/>
    <cellStyle name="Normal 160 2 2 3" xfId="14238"/>
    <cellStyle name="Normal 160 2 2 4" xfId="14239"/>
    <cellStyle name="Normal 160 2 3" xfId="14240"/>
    <cellStyle name="Normal 160 2 3 2" xfId="14241"/>
    <cellStyle name="Normal 160 2 4" xfId="14242"/>
    <cellStyle name="Normal 160 2 5" xfId="14243"/>
    <cellStyle name="Normal 160 3" xfId="14244"/>
    <cellStyle name="Normal 161" xfId="14245"/>
    <cellStyle name="Normal 161 2" xfId="14246"/>
    <cellStyle name="Normal 161 2 2" xfId="14247"/>
    <cellStyle name="Normal 161 2 2 2" xfId="14248"/>
    <cellStyle name="Normal 161 2 2 2 2" xfId="14249"/>
    <cellStyle name="Normal 161 2 2 3" xfId="14250"/>
    <cellStyle name="Normal 161 2 2 4" xfId="14251"/>
    <cellStyle name="Normal 161 2 3" xfId="14252"/>
    <cellStyle name="Normal 161 2 3 2" xfId="14253"/>
    <cellStyle name="Normal 161 2 4" xfId="14254"/>
    <cellStyle name="Normal 161 2 5" xfId="14255"/>
    <cellStyle name="Normal 161 3" xfId="14256"/>
    <cellStyle name="Normal 162" xfId="14257"/>
    <cellStyle name="Normal 162 2" xfId="14258"/>
    <cellStyle name="Normal 162 2 2" xfId="14259"/>
    <cellStyle name="Normal 162 2 2 2" xfId="14260"/>
    <cellStyle name="Normal 162 2 2 2 2" xfId="14261"/>
    <cellStyle name="Normal 162 2 2 3" xfId="14262"/>
    <cellStyle name="Normal 162 2 2 4" xfId="14263"/>
    <cellStyle name="Normal 162 2 3" xfId="14264"/>
    <cellStyle name="Normal 162 2 3 2" xfId="14265"/>
    <cellStyle name="Normal 162 2 4" xfId="14266"/>
    <cellStyle name="Normal 162 2 5" xfId="14267"/>
    <cellStyle name="Normal 162 3" xfId="14268"/>
    <cellStyle name="Normal 163" xfId="14269"/>
    <cellStyle name="Normal 163 2" xfId="14270"/>
    <cellStyle name="Normal 163 2 2" xfId="14271"/>
    <cellStyle name="Normal 163 2 2 2" xfId="14272"/>
    <cellStyle name="Normal 163 2 2 2 2" xfId="14273"/>
    <cellStyle name="Normal 163 2 2 3" xfId="14274"/>
    <cellStyle name="Normal 163 2 2 4" xfId="14275"/>
    <cellStyle name="Normal 163 2 3" xfId="14276"/>
    <cellStyle name="Normal 163 2 3 2" xfId="14277"/>
    <cellStyle name="Normal 163 2 4" xfId="14278"/>
    <cellStyle name="Normal 163 2 5" xfId="14279"/>
    <cellStyle name="Normal 163 3" xfId="14280"/>
    <cellStyle name="Normal 164" xfId="14281"/>
    <cellStyle name="Normal 164 2" xfId="14282"/>
    <cellStyle name="Normal 164 2 2" xfId="14283"/>
    <cellStyle name="Normal 164 2 2 2" xfId="14284"/>
    <cellStyle name="Normal 164 2 2 2 2" xfId="14285"/>
    <cellStyle name="Normal 164 2 2 3" xfId="14286"/>
    <cellStyle name="Normal 164 2 2 4" xfId="14287"/>
    <cellStyle name="Normal 164 2 3" xfId="14288"/>
    <cellStyle name="Normal 164 2 3 2" xfId="14289"/>
    <cellStyle name="Normal 164 2 4" xfId="14290"/>
    <cellStyle name="Normal 164 2 5" xfId="14291"/>
    <cellStyle name="Normal 164 3" xfId="14292"/>
    <cellStyle name="Normal 165" xfId="14293"/>
    <cellStyle name="Normal 165 2" xfId="14294"/>
    <cellStyle name="Normal 165 2 2" xfId="14295"/>
    <cellStyle name="Normal 165 2 2 2" xfId="14296"/>
    <cellStyle name="Normal 165 2 2 2 2" xfId="14297"/>
    <cellStyle name="Normal 165 2 2 3" xfId="14298"/>
    <cellStyle name="Normal 165 2 2 4" xfId="14299"/>
    <cellStyle name="Normal 165 2 3" xfId="14300"/>
    <cellStyle name="Normal 165 2 3 2" xfId="14301"/>
    <cellStyle name="Normal 165 2 4" xfId="14302"/>
    <cellStyle name="Normal 165 2 5" xfId="14303"/>
    <cellStyle name="Normal 165 3" xfId="14304"/>
    <cellStyle name="Normal 166" xfId="14305"/>
    <cellStyle name="Normal 166 2" xfId="14306"/>
    <cellStyle name="Normal 166 3" xfId="14307"/>
    <cellStyle name="Normal 166 3 2" xfId="14308"/>
    <cellStyle name="Normal 166 3 3" xfId="14309"/>
    <cellStyle name="Normal 166 4" xfId="14310"/>
    <cellStyle name="Normal 167" xfId="14311"/>
    <cellStyle name="Normal 167 2" xfId="14312"/>
    <cellStyle name="Normal 167 3" xfId="14313"/>
    <cellStyle name="Normal 167 3 2" xfId="14314"/>
    <cellStyle name="Normal 167 3 3" xfId="14315"/>
    <cellStyle name="Normal 167 4" xfId="14316"/>
    <cellStyle name="Normal 168" xfId="14317"/>
    <cellStyle name="Normal 168 2" xfId="14318"/>
    <cellStyle name="Normal 169" xfId="14319"/>
    <cellStyle name="Normal 169 2" xfId="14320"/>
    <cellStyle name="Normal 17" xfId="115"/>
    <cellStyle name="Normal 17 2" xfId="220"/>
    <cellStyle name="Normal 17 2 2" xfId="14321"/>
    <cellStyle name="Normal 17 2 2 2" xfId="14322"/>
    <cellStyle name="Normal 17 2 2 2 2" xfId="14323"/>
    <cellStyle name="Normal 17 2 2 2 2 2" xfId="14324"/>
    <cellStyle name="Normal 17 2 2 2 2 2 2" xfId="14325"/>
    <cellStyle name="Normal 17 2 2 2 2 3" xfId="14326"/>
    <cellStyle name="Normal 17 2 2 2 2 4" xfId="14327"/>
    <cellStyle name="Normal 17 2 2 2 3" xfId="14328"/>
    <cellStyle name="Normal 17 2 2 2 3 2" xfId="14329"/>
    <cellStyle name="Normal 17 2 2 2 4" xfId="14330"/>
    <cellStyle name="Normal 17 2 2 2 5" xfId="14331"/>
    <cellStyle name="Normal 17 2 2 2 6" xfId="14332"/>
    <cellStyle name="Normal 17 2 3" xfId="14333"/>
    <cellStyle name="Normal 17 2 3 2" xfId="14334"/>
    <cellStyle name="Normal 17 2 3 2 2" xfId="14335"/>
    <cellStyle name="Normal 17 2 3 2 2 2" xfId="14336"/>
    <cellStyle name="Normal 17 2 3 2 3" xfId="14337"/>
    <cellStyle name="Normal 17 2 3 2 4" xfId="14338"/>
    <cellStyle name="Normal 17 2 3 3" xfId="14339"/>
    <cellStyle name="Normal 17 2 3 3 2" xfId="14340"/>
    <cellStyle name="Normal 17 2 3 4" xfId="14341"/>
    <cellStyle name="Normal 17 2 3 5" xfId="14342"/>
    <cellStyle name="Normal 17 2 3 6" xfId="14343"/>
    <cellStyle name="Normal 17 3" xfId="14344"/>
    <cellStyle name="Normal 17 3 2" xfId="14345"/>
    <cellStyle name="Normal 17 3 2 2" xfId="14346"/>
    <cellStyle name="Normal 17 3 2 2 2" xfId="14347"/>
    <cellStyle name="Normal 17 3 2 2 2 2" xfId="14348"/>
    <cellStyle name="Normal 17 3 2 2 3" xfId="14349"/>
    <cellStyle name="Normal 17 3 2 2 4" xfId="14350"/>
    <cellStyle name="Normal 17 3 2 3" xfId="14351"/>
    <cellStyle name="Normal 17 3 2 3 2" xfId="14352"/>
    <cellStyle name="Normal 17 3 2 4" xfId="14353"/>
    <cellStyle name="Normal 17 3 2 5" xfId="14354"/>
    <cellStyle name="Normal 17 3 2 6" xfId="14355"/>
    <cellStyle name="Normal 17 4" xfId="14356"/>
    <cellStyle name="Normal 17 4 2" xfId="14357"/>
    <cellStyle name="Normal 17 4 2 2" xfId="14358"/>
    <cellStyle name="Normal 17 4 2 2 2" xfId="14359"/>
    <cellStyle name="Normal 17 4 2 3" xfId="14360"/>
    <cellStyle name="Normal 17 4 2 4" xfId="14361"/>
    <cellStyle name="Normal 17 4 3" xfId="14362"/>
    <cellStyle name="Normal 17 4 3 2" xfId="14363"/>
    <cellStyle name="Normal 17 4 3 3" xfId="14364"/>
    <cellStyle name="Normal 17 4 4" xfId="14365"/>
    <cellStyle name="Normal 17 4 4 2" xfId="14366"/>
    <cellStyle name="Normal 17 4 5" xfId="14367"/>
    <cellStyle name="Normal 17 5" xfId="14368"/>
    <cellStyle name="Normal 17 6" xfId="14369"/>
    <cellStyle name="Normal 170" xfId="14370"/>
    <cellStyle name="Normal 170 2" xfId="14371"/>
    <cellStyle name="Normal 171" xfId="14372"/>
    <cellStyle name="Normal 171 2" xfId="14373"/>
    <cellStyle name="Normal 172" xfId="14374"/>
    <cellStyle name="Normal 172 2" xfId="14375"/>
    <cellStyle name="Normal 173" xfId="14376"/>
    <cellStyle name="Normal 173 2" xfId="14377"/>
    <cellStyle name="Normal 174" xfId="14378"/>
    <cellStyle name="Normal 174 2" xfId="14379"/>
    <cellStyle name="Normal 175" xfId="14380"/>
    <cellStyle name="Normal 175 2" xfId="14381"/>
    <cellStyle name="Normal 176" xfId="14382"/>
    <cellStyle name="Normal 176 2" xfId="14383"/>
    <cellStyle name="Normal 177" xfId="14384"/>
    <cellStyle name="Normal 177 2" xfId="14385"/>
    <cellStyle name="Normal 178" xfId="14386"/>
    <cellStyle name="Normal 178 2" xfId="14387"/>
    <cellStyle name="Normal 178 2 2" xfId="14388"/>
    <cellStyle name="Normal 178 3" xfId="14389"/>
    <cellStyle name="Normal 178 4" xfId="14390"/>
    <cellStyle name="Normal 179" xfId="14391"/>
    <cellStyle name="Normal 179 2" xfId="14392"/>
    <cellStyle name="Normal 18" xfId="116"/>
    <cellStyle name="Normal 18 10" xfId="14393"/>
    <cellStyle name="Normal 18 10 2" xfId="14394"/>
    <cellStyle name="Normal 18 10 2 2" xfId="14395"/>
    <cellStyle name="Normal 18 10 2 2 2" xfId="14396"/>
    <cellStyle name="Normal 18 10 2 2 2 2" xfId="14397"/>
    <cellStyle name="Normal 18 10 2 2 3" xfId="14398"/>
    <cellStyle name="Normal 18 10 2 2 4" xfId="14399"/>
    <cellStyle name="Normal 18 10 2 3" xfId="14400"/>
    <cellStyle name="Normal 18 10 2 3 2" xfId="14401"/>
    <cellStyle name="Normal 18 10 2 4" xfId="14402"/>
    <cellStyle name="Normal 18 10 2 5" xfId="14403"/>
    <cellStyle name="Normal 18 11" xfId="14404"/>
    <cellStyle name="Normal 18 11 2" xfId="14405"/>
    <cellStyle name="Normal 18 11 2 2" xfId="14406"/>
    <cellStyle name="Normal 18 11 2 2 2" xfId="14407"/>
    <cellStyle name="Normal 18 11 2 2 2 2" xfId="14408"/>
    <cellStyle name="Normal 18 11 2 2 3" xfId="14409"/>
    <cellStyle name="Normal 18 11 2 2 4" xfId="14410"/>
    <cellStyle name="Normal 18 11 2 3" xfId="14411"/>
    <cellStyle name="Normal 18 11 2 3 2" xfId="14412"/>
    <cellStyle name="Normal 18 11 2 4" xfId="14413"/>
    <cellStyle name="Normal 18 11 2 5" xfId="14414"/>
    <cellStyle name="Normal 18 12" xfId="14415"/>
    <cellStyle name="Normal 18 12 2" xfId="14416"/>
    <cellStyle name="Normal 18 12 2 2" xfId="14417"/>
    <cellStyle name="Normal 18 12 2 2 2" xfId="14418"/>
    <cellStyle name="Normal 18 12 2 2 2 2" xfId="14419"/>
    <cellStyle name="Normal 18 12 2 2 3" xfId="14420"/>
    <cellStyle name="Normal 18 12 2 2 4" xfId="14421"/>
    <cellStyle name="Normal 18 12 2 3" xfId="14422"/>
    <cellStyle name="Normal 18 12 2 3 2" xfId="14423"/>
    <cellStyle name="Normal 18 12 2 4" xfId="14424"/>
    <cellStyle name="Normal 18 12 2 5" xfId="14425"/>
    <cellStyle name="Normal 18 13" xfId="14426"/>
    <cellStyle name="Normal 18 13 2" xfId="14427"/>
    <cellStyle name="Normal 18 13 2 2" xfId="14428"/>
    <cellStyle name="Normal 18 13 2 2 2" xfId="14429"/>
    <cellStyle name="Normal 18 13 2 3" xfId="14430"/>
    <cellStyle name="Normal 18 13 2 4" xfId="14431"/>
    <cellStyle name="Normal 18 13 3" xfId="14432"/>
    <cellStyle name="Normal 18 13 3 2" xfId="14433"/>
    <cellStyle name="Normal 18 13 4" xfId="14434"/>
    <cellStyle name="Normal 18 13 5" xfId="14435"/>
    <cellStyle name="Normal 18 2" xfId="14436"/>
    <cellStyle name="Normal 18 2 2" xfId="14437"/>
    <cellStyle name="Normal 18 2 2 2" xfId="14438"/>
    <cellStyle name="Normal 18 2 2 2 2" xfId="14439"/>
    <cellStyle name="Normal 18 2 2 2 2 2" xfId="14440"/>
    <cellStyle name="Normal 18 2 2 2 2 2 2" xfId="14441"/>
    <cellStyle name="Normal 18 2 2 2 2 3" xfId="14442"/>
    <cellStyle name="Normal 18 2 2 2 2 4" xfId="14443"/>
    <cellStyle name="Normal 18 2 2 2 3" xfId="14444"/>
    <cellStyle name="Normal 18 2 2 2 3 2" xfId="14445"/>
    <cellStyle name="Normal 18 2 2 2 4" xfId="14446"/>
    <cellStyle name="Normal 18 2 2 2 5" xfId="14447"/>
    <cellStyle name="Normal 18 2 3" xfId="14448"/>
    <cellStyle name="Normal 18 2 3 2" xfId="14449"/>
    <cellStyle name="Normal 18 2 3 2 2" xfId="14450"/>
    <cellStyle name="Normal 18 2 3 2 2 2" xfId="14451"/>
    <cellStyle name="Normal 18 2 3 2 3" xfId="14452"/>
    <cellStyle name="Normal 18 2 3 2 4" xfId="14453"/>
    <cellStyle name="Normal 18 2 3 3" xfId="14454"/>
    <cellStyle name="Normal 18 2 3 3 2" xfId="14455"/>
    <cellStyle name="Normal 18 2 3 4" xfId="14456"/>
    <cellStyle name="Normal 18 2 3 5" xfId="14457"/>
    <cellStyle name="Normal 18 3" xfId="14458"/>
    <cellStyle name="Normal 18 3 2" xfId="14459"/>
    <cellStyle name="Normal 18 3 2 2" xfId="14460"/>
    <cellStyle name="Normal 18 3 2 2 2" xfId="14461"/>
    <cellStyle name="Normal 18 3 2 2 2 2" xfId="14462"/>
    <cellStyle name="Normal 18 3 2 2 3" xfId="14463"/>
    <cellStyle name="Normal 18 3 2 2 4" xfId="14464"/>
    <cellStyle name="Normal 18 3 2 3" xfId="14465"/>
    <cellStyle name="Normal 18 3 2 3 2" xfId="14466"/>
    <cellStyle name="Normal 18 3 2 4" xfId="14467"/>
    <cellStyle name="Normal 18 3 2 5" xfId="14468"/>
    <cellStyle name="Normal 18 4" xfId="14469"/>
    <cellStyle name="Normal 18 4 2" xfId="14470"/>
    <cellStyle name="Normal 18 4 2 2" xfId="14471"/>
    <cellStyle name="Normal 18 4 2 2 2" xfId="14472"/>
    <cellStyle name="Normal 18 4 2 2 2 2" xfId="14473"/>
    <cellStyle name="Normal 18 4 2 2 3" xfId="14474"/>
    <cellStyle name="Normal 18 4 2 2 4" xfId="14475"/>
    <cellStyle name="Normal 18 4 2 3" xfId="14476"/>
    <cellStyle name="Normal 18 4 2 3 2" xfId="14477"/>
    <cellStyle name="Normal 18 4 2 4" xfId="14478"/>
    <cellStyle name="Normal 18 4 2 5" xfId="14479"/>
    <cellStyle name="Normal 18 5" xfId="14480"/>
    <cellStyle name="Normal 18 5 2" xfId="14481"/>
    <cellStyle name="Normal 18 5 2 2" xfId="14482"/>
    <cellStyle name="Normal 18 5 2 2 2" xfId="14483"/>
    <cellStyle name="Normal 18 5 2 2 2 2" xfId="14484"/>
    <cellStyle name="Normal 18 5 2 2 3" xfId="14485"/>
    <cellStyle name="Normal 18 5 2 2 4" xfId="14486"/>
    <cellStyle name="Normal 18 5 2 3" xfId="14487"/>
    <cellStyle name="Normal 18 5 2 3 2" xfId="14488"/>
    <cellStyle name="Normal 18 5 2 4" xfId="14489"/>
    <cellStyle name="Normal 18 5 2 5" xfId="14490"/>
    <cellStyle name="Normal 18 6" xfId="14491"/>
    <cellStyle name="Normal 18 6 2" xfId="14492"/>
    <cellStyle name="Normal 18 6 2 2" xfId="14493"/>
    <cellStyle name="Normal 18 6 2 2 2" xfId="14494"/>
    <cellStyle name="Normal 18 6 2 2 2 2" xfId="14495"/>
    <cellStyle name="Normal 18 6 2 2 3" xfId="14496"/>
    <cellStyle name="Normal 18 6 2 2 4" xfId="14497"/>
    <cellStyle name="Normal 18 6 2 3" xfId="14498"/>
    <cellStyle name="Normal 18 6 2 3 2" xfId="14499"/>
    <cellStyle name="Normal 18 6 2 4" xfId="14500"/>
    <cellStyle name="Normal 18 6 2 5" xfId="14501"/>
    <cellStyle name="Normal 18 7" xfId="14502"/>
    <cellStyle name="Normal 18 7 2" xfId="14503"/>
    <cellStyle name="Normal 18 7 2 2" xfId="14504"/>
    <cellStyle name="Normal 18 7 2 2 2" xfId="14505"/>
    <cellStyle name="Normal 18 7 2 2 2 2" xfId="14506"/>
    <cellStyle name="Normal 18 7 2 2 3" xfId="14507"/>
    <cellStyle name="Normal 18 7 2 2 4" xfId="14508"/>
    <cellStyle name="Normal 18 7 2 3" xfId="14509"/>
    <cellStyle name="Normal 18 7 2 3 2" xfId="14510"/>
    <cellStyle name="Normal 18 7 2 4" xfId="14511"/>
    <cellStyle name="Normal 18 7 2 5" xfId="14512"/>
    <cellStyle name="Normal 18 8" xfId="14513"/>
    <cellStyle name="Normal 18 8 2" xfId="14514"/>
    <cellStyle name="Normal 18 8 2 2" xfId="14515"/>
    <cellStyle name="Normal 18 8 2 2 2" xfId="14516"/>
    <cellStyle name="Normal 18 8 2 2 2 2" xfId="14517"/>
    <cellStyle name="Normal 18 8 2 2 3" xfId="14518"/>
    <cellStyle name="Normal 18 8 2 2 4" xfId="14519"/>
    <cellStyle name="Normal 18 8 2 3" xfId="14520"/>
    <cellStyle name="Normal 18 8 2 3 2" xfId="14521"/>
    <cellStyle name="Normal 18 8 2 4" xfId="14522"/>
    <cellStyle name="Normal 18 8 2 5" xfId="14523"/>
    <cellStyle name="Normal 18 9" xfId="14524"/>
    <cellStyle name="Normal 18 9 2" xfId="14525"/>
    <cellStyle name="Normal 18 9 2 2" xfId="14526"/>
    <cellStyle name="Normal 18 9 2 2 2" xfId="14527"/>
    <cellStyle name="Normal 18 9 2 2 2 2" xfId="14528"/>
    <cellStyle name="Normal 18 9 2 2 3" xfId="14529"/>
    <cellStyle name="Normal 18 9 2 2 4" xfId="14530"/>
    <cellStyle name="Normal 18 9 2 3" xfId="14531"/>
    <cellStyle name="Normal 18 9 2 3 2" xfId="14532"/>
    <cellStyle name="Normal 18 9 2 4" xfId="14533"/>
    <cellStyle name="Normal 18 9 2 5" xfId="14534"/>
    <cellStyle name="Normal 18_inv-en-1.5.0-02 trame_fiche-emissions" xfId="14535"/>
    <cellStyle name="Normal 180" xfId="14536"/>
    <cellStyle name="Normal 180 2" xfId="14537"/>
    <cellStyle name="Normal 181" xfId="14538"/>
    <cellStyle name="Normal 181 2" xfId="14539"/>
    <cellStyle name="Normal 182" xfId="14540"/>
    <cellStyle name="Normal 182 2" xfId="14541"/>
    <cellStyle name="Normal 183" xfId="14542"/>
    <cellStyle name="Normal 183 2" xfId="14543"/>
    <cellStyle name="Normal 184" xfId="14544"/>
    <cellStyle name="Normal 184 2" xfId="14545"/>
    <cellStyle name="Normal 185" xfId="14546"/>
    <cellStyle name="Normal 185 2" xfId="14547"/>
    <cellStyle name="Normal 186" xfId="14548"/>
    <cellStyle name="Normal 186 2" xfId="14549"/>
    <cellStyle name="Normal 187" xfId="14550"/>
    <cellStyle name="Normal 187 2" xfId="14551"/>
    <cellStyle name="Normal 188" xfId="14552"/>
    <cellStyle name="Normal 188 2" xfId="14553"/>
    <cellStyle name="Normal 189" xfId="14554"/>
    <cellStyle name="Normal 189 2" xfId="14555"/>
    <cellStyle name="Normal 189 2 2" xfId="14556"/>
    <cellStyle name="Normal 189 3" xfId="14557"/>
    <cellStyle name="Normal 189 4" xfId="14558"/>
    <cellStyle name="Normal 19" xfId="117"/>
    <cellStyle name="Normal 19 10" xfId="14559"/>
    <cellStyle name="Normal 19 10 2" xfId="14560"/>
    <cellStyle name="Normal 19 10 2 2" xfId="14561"/>
    <cellStyle name="Normal 19 10 2 2 2" xfId="14562"/>
    <cellStyle name="Normal 19 10 2 2 2 2" xfId="14563"/>
    <cellStyle name="Normal 19 10 2 2 3" xfId="14564"/>
    <cellStyle name="Normal 19 10 2 2 4" xfId="14565"/>
    <cellStyle name="Normal 19 10 2 3" xfId="14566"/>
    <cellStyle name="Normal 19 10 2 3 2" xfId="14567"/>
    <cellStyle name="Normal 19 10 2 4" xfId="14568"/>
    <cellStyle name="Normal 19 10 2 5" xfId="14569"/>
    <cellStyle name="Normal 19 11" xfId="14570"/>
    <cellStyle name="Normal 19 11 2" xfId="14571"/>
    <cellStyle name="Normal 19 11 2 2" xfId="14572"/>
    <cellStyle name="Normal 19 11 2 2 2" xfId="14573"/>
    <cellStyle name="Normal 19 11 2 2 2 2" xfId="14574"/>
    <cellStyle name="Normal 19 11 2 2 3" xfId="14575"/>
    <cellStyle name="Normal 19 11 2 2 4" xfId="14576"/>
    <cellStyle name="Normal 19 11 2 3" xfId="14577"/>
    <cellStyle name="Normal 19 11 2 3 2" xfId="14578"/>
    <cellStyle name="Normal 19 11 2 4" xfId="14579"/>
    <cellStyle name="Normal 19 11 2 5" xfId="14580"/>
    <cellStyle name="Normal 19 12" xfId="14581"/>
    <cellStyle name="Normal 19 12 2" xfId="14582"/>
    <cellStyle name="Normal 19 12 2 2" xfId="14583"/>
    <cellStyle name="Normal 19 12 2 2 2" xfId="14584"/>
    <cellStyle name="Normal 19 12 2 2 2 2" xfId="14585"/>
    <cellStyle name="Normal 19 12 2 2 3" xfId="14586"/>
    <cellStyle name="Normal 19 12 2 2 4" xfId="14587"/>
    <cellStyle name="Normal 19 12 2 3" xfId="14588"/>
    <cellStyle name="Normal 19 12 2 3 2" xfId="14589"/>
    <cellStyle name="Normal 19 12 2 4" xfId="14590"/>
    <cellStyle name="Normal 19 12 2 5" xfId="14591"/>
    <cellStyle name="Normal 19 13" xfId="14592"/>
    <cellStyle name="Normal 19 13 2" xfId="14593"/>
    <cellStyle name="Normal 19 13 2 2" xfId="14594"/>
    <cellStyle name="Normal 19 13 2 2 2" xfId="14595"/>
    <cellStyle name="Normal 19 13 2 3" xfId="14596"/>
    <cellStyle name="Normal 19 13 2 4" xfId="14597"/>
    <cellStyle name="Normal 19 13 3" xfId="14598"/>
    <cellStyle name="Normal 19 13 3 2" xfId="14599"/>
    <cellStyle name="Normal 19 13 4" xfId="14600"/>
    <cellStyle name="Normal 19 13 5" xfId="14601"/>
    <cellStyle name="Normal 19 2" xfId="14602"/>
    <cellStyle name="Normal 19 2 2" xfId="14603"/>
    <cellStyle name="Normal 19 2 2 2" xfId="14604"/>
    <cellStyle name="Normal 19 2 2 2 2" xfId="14605"/>
    <cellStyle name="Normal 19 2 2 2 2 2" xfId="14606"/>
    <cellStyle name="Normal 19 2 2 2 2 2 2" xfId="14607"/>
    <cellStyle name="Normal 19 2 2 2 2 3" xfId="14608"/>
    <cellStyle name="Normal 19 2 2 2 2 4" xfId="14609"/>
    <cellStyle name="Normal 19 2 2 2 3" xfId="14610"/>
    <cellStyle name="Normal 19 2 2 2 3 2" xfId="14611"/>
    <cellStyle name="Normal 19 2 2 2 4" xfId="14612"/>
    <cellStyle name="Normal 19 2 2 2 5" xfId="14613"/>
    <cellStyle name="Normal 19 2 3" xfId="14614"/>
    <cellStyle name="Normal 19 2 3 2" xfId="14615"/>
    <cellStyle name="Normal 19 2 3 2 2" xfId="14616"/>
    <cellStyle name="Normal 19 2 3 2 2 2" xfId="14617"/>
    <cellStyle name="Normal 19 2 3 2 3" xfId="14618"/>
    <cellStyle name="Normal 19 2 3 2 4" xfId="14619"/>
    <cellStyle name="Normal 19 2 3 3" xfId="14620"/>
    <cellStyle name="Normal 19 2 3 3 2" xfId="14621"/>
    <cellStyle name="Normal 19 2 3 4" xfId="14622"/>
    <cellStyle name="Normal 19 2 3 5" xfId="14623"/>
    <cellStyle name="Normal 19 3" xfId="14624"/>
    <cellStyle name="Normal 19 3 2" xfId="14625"/>
    <cellStyle name="Normal 19 3 2 2" xfId="14626"/>
    <cellStyle name="Normal 19 3 2 2 2" xfId="14627"/>
    <cellStyle name="Normal 19 3 2 2 2 2" xfId="14628"/>
    <cellStyle name="Normal 19 3 2 2 3" xfId="14629"/>
    <cellStyle name="Normal 19 3 2 2 4" xfId="14630"/>
    <cellStyle name="Normal 19 3 2 3" xfId="14631"/>
    <cellStyle name="Normal 19 3 2 3 2" xfId="14632"/>
    <cellStyle name="Normal 19 3 2 4" xfId="14633"/>
    <cellStyle name="Normal 19 3 2 5" xfId="14634"/>
    <cellStyle name="Normal 19 4" xfId="14635"/>
    <cellStyle name="Normal 19 4 2" xfId="14636"/>
    <cellStyle name="Normal 19 4 2 2" xfId="14637"/>
    <cellStyle name="Normal 19 4 2 2 2" xfId="14638"/>
    <cellStyle name="Normal 19 4 2 2 2 2" xfId="14639"/>
    <cellStyle name="Normal 19 4 2 2 3" xfId="14640"/>
    <cellStyle name="Normal 19 4 2 2 4" xfId="14641"/>
    <cellStyle name="Normal 19 4 2 3" xfId="14642"/>
    <cellStyle name="Normal 19 4 2 3 2" xfId="14643"/>
    <cellStyle name="Normal 19 4 2 4" xfId="14644"/>
    <cellStyle name="Normal 19 4 2 5" xfId="14645"/>
    <cellStyle name="Normal 19 5" xfId="14646"/>
    <cellStyle name="Normal 19 5 2" xfId="14647"/>
    <cellStyle name="Normal 19 5 2 2" xfId="14648"/>
    <cellStyle name="Normal 19 5 2 2 2" xfId="14649"/>
    <cellStyle name="Normal 19 5 2 2 2 2" xfId="14650"/>
    <cellStyle name="Normal 19 5 2 2 3" xfId="14651"/>
    <cellStyle name="Normal 19 5 2 2 4" xfId="14652"/>
    <cellStyle name="Normal 19 5 2 3" xfId="14653"/>
    <cellStyle name="Normal 19 5 2 3 2" xfId="14654"/>
    <cellStyle name="Normal 19 5 2 4" xfId="14655"/>
    <cellStyle name="Normal 19 5 2 5" xfId="14656"/>
    <cellStyle name="Normal 19 6" xfId="14657"/>
    <cellStyle name="Normal 19 6 2" xfId="14658"/>
    <cellStyle name="Normal 19 6 2 2" xfId="14659"/>
    <cellStyle name="Normal 19 6 2 2 2" xfId="14660"/>
    <cellStyle name="Normal 19 6 2 2 2 2" xfId="14661"/>
    <cellStyle name="Normal 19 6 2 2 3" xfId="14662"/>
    <cellStyle name="Normal 19 6 2 2 4" xfId="14663"/>
    <cellStyle name="Normal 19 6 2 3" xfId="14664"/>
    <cellStyle name="Normal 19 6 2 3 2" xfId="14665"/>
    <cellStyle name="Normal 19 6 2 4" xfId="14666"/>
    <cellStyle name="Normal 19 6 2 5" xfId="14667"/>
    <cellStyle name="Normal 19 7" xfId="14668"/>
    <cellStyle name="Normal 19 7 2" xfId="14669"/>
    <cellStyle name="Normal 19 7 2 2" xfId="14670"/>
    <cellStyle name="Normal 19 7 2 2 2" xfId="14671"/>
    <cellStyle name="Normal 19 7 2 2 2 2" xfId="14672"/>
    <cellStyle name="Normal 19 7 2 2 3" xfId="14673"/>
    <cellStyle name="Normal 19 7 2 2 4" xfId="14674"/>
    <cellStyle name="Normal 19 7 2 3" xfId="14675"/>
    <cellStyle name="Normal 19 7 2 3 2" xfId="14676"/>
    <cellStyle name="Normal 19 7 2 4" xfId="14677"/>
    <cellStyle name="Normal 19 7 2 5" xfId="14678"/>
    <cellStyle name="Normal 19 8" xfId="14679"/>
    <cellStyle name="Normal 19 8 2" xfId="14680"/>
    <cellStyle name="Normal 19 8 2 2" xfId="14681"/>
    <cellStyle name="Normal 19 8 2 2 2" xfId="14682"/>
    <cellStyle name="Normal 19 8 2 2 2 2" xfId="14683"/>
    <cellStyle name="Normal 19 8 2 2 3" xfId="14684"/>
    <cellStyle name="Normal 19 8 2 2 4" xfId="14685"/>
    <cellStyle name="Normal 19 8 2 3" xfId="14686"/>
    <cellStyle name="Normal 19 8 2 3 2" xfId="14687"/>
    <cellStyle name="Normal 19 8 2 4" xfId="14688"/>
    <cellStyle name="Normal 19 8 2 5" xfId="14689"/>
    <cellStyle name="Normal 19 9" xfId="14690"/>
    <cellStyle name="Normal 19 9 2" xfId="14691"/>
    <cellStyle name="Normal 19 9 2 2" xfId="14692"/>
    <cellStyle name="Normal 19 9 2 2 2" xfId="14693"/>
    <cellStyle name="Normal 19 9 2 2 2 2" xfId="14694"/>
    <cellStyle name="Normal 19 9 2 2 3" xfId="14695"/>
    <cellStyle name="Normal 19 9 2 2 4" xfId="14696"/>
    <cellStyle name="Normal 19 9 2 3" xfId="14697"/>
    <cellStyle name="Normal 19 9 2 3 2" xfId="14698"/>
    <cellStyle name="Normal 19 9 2 4" xfId="14699"/>
    <cellStyle name="Normal 19 9 2 5" xfId="14700"/>
    <cellStyle name="Normal 19_inv-en-1.5.0-02 trame_fiche-emissions" xfId="14701"/>
    <cellStyle name="Normal 190" xfId="14702"/>
    <cellStyle name="Normal 190 2" xfId="14703"/>
    <cellStyle name="Normal 190 2 2" xfId="14704"/>
    <cellStyle name="Normal 190 3" xfId="14705"/>
    <cellStyle name="Normal 190 4" xfId="14706"/>
    <cellStyle name="Normal 191" xfId="14707"/>
    <cellStyle name="Normal 191 2" xfId="14708"/>
    <cellStyle name="Normal 192" xfId="14709"/>
    <cellStyle name="Normal 192 2" xfId="14710"/>
    <cellStyle name="Normal 193" xfId="14711"/>
    <cellStyle name="Normal 193 2" xfId="14712"/>
    <cellStyle name="Normal 193 2 2" xfId="14713"/>
    <cellStyle name="Normal 193 2 3" xfId="14714"/>
    <cellStyle name="Normal 193 3" xfId="14715"/>
    <cellStyle name="Normal 194" xfId="14716"/>
    <cellStyle name="Normal 194 2" xfId="14717"/>
    <cellStyle name="Normal 194 2 2" xfId="14718"/>
    <cellStyle name="Normal 194 2 3" xfId="14719"/>
    <cellStyle name="Normal 194 3" xfId="14720"/>
    <cellStyle name="Normal 195" xfId="14721"/>
    <cellStyle name="Normal 195 2" xfId="14722"/>
    <cellStyle name="Normal 195 2 2" xfId="14723"/>
    <cellStyle name="Normal 195 2 3" xfId="14724"/>
    <cellStyle name="Normal 195 3" xfId="14725"/>
    <cellStyle name="Normal 196" xfId="14726"/>
    <cellStyle name="Normal 196 2" xfId="14727"/>
    <cellStyle name="Normal 196 2 2" xfId="14728"/>
    <cellStyle name="Normal 196 3" xfId="14729"/>
    <cellStyle name="Normal 196 4" xfId="14730"/>
    <cellStyle name="Normal 197" xfId="14731"/>
    <cellStyle name="Normal 197 2" xfId="14732"/>
    <cellStyle name="Normal 197 2 2" xfId="14733"/>
    <cellStyle name="Normal 197 3" xfId="14734"/>
    <cellStyle name="Normal 198" xfId="14735"/>
    <cellStyle name="Normal 198 2" xfId="14736"/>
    <cellStyle name="Normal 198 2 2" xfId="14737"/>
    <cellStyle name="Normal 198 3" xfId="14738"/>
    <cellStyle name="Normal 199" xfId="14739"/>
    <cellStyle name="Normal 199 2" xfId="14740"/>
    <cellStyle name="Normal 199 2 2" xfId="14741"/>
    <cellStyle name="Normal 199 3" xfId="14742"/>
    <cellStyle name="Normal 2" xfId="15"/>
    <cellStyle name="Normál 2" xfId="14743"/>
    <cellStyle name="Normal 2 10" xfId="119"/>
    <cellStyle name="Normál 2 10" xfId="14744"/>
    <cellStyle name="Normal 2 10 10" xfId="14745"/>
    <cellStyle name="Normál 2 10 10" xfId="14746"/>
    <cellStyle name="Normál 2 10 10 2" xfId="14747"/>
    <cellStyle name="Normal 2 10 11" xfId="14748"/>
    <cellStyle name="Normál 2 10 11" xfId="14749"/>
    <cellStyle name="Normal 2 10 12" xfId="14750"/>
    <cellStyle name="Normál 2 10 12" xfId="14751"/>
    <cellStyle name="Normal 2 10 13" xfId="14752"/>
    <cellStyle name="Normal 2 10 14" xfId="14753"/>
    <cellStyle name="Normal 2 10 15" xfId="14754"/>
    <cellStyle name="Normal 2 10 16" xfId="14755"/>
    <cellStyle name="Normal 2 10 17" xfId="14756"/>
    <cellStyle name="Normal 2 10 18" xfId="14757"/>
    <cellStyle name="Normal 2 10 19" xfId="14758"/>
    <cellStyle name="Normal 2 10 2" xfId="221"/>
    <cellStyle name="Normál 2 10 2" xfId="14759"/>
    <cellStyle name="Normál 2 10 2 10" xfId="14760"/>
    <cellStyle name="Normál 2 10 2 10 2" xfId="14761"/>
    <cellStyle name="Normál 2 10 2 11" xfId="14762"/>
    <cellStyle name="Normál 2 10 2 12" xfId="14763"/>
    <cellStyle name="Normal 2 10 2 2" xfId="14764"/>
    <cellStyle name="Normál 2 10 2 2" xfId="14765"/>
    <cellStyle name="Normal 2 10 2 2 10" xfId="14766"/>
    <cellStyle name="Normal 2 10 2 2 10 2" xfId="14767"/>
    <cellStyle name="Normal 2 10 2 2 11" xfId="14768"/>
    <cellStyle name="Normal 2 10 2 2 11 2" xfId="14769"/>
    <cellStyle name="Normal 2 10 2 2 12" xfId="14770"/>
    <cellStyle name="Normal 2 10 2 2 13" xfId="14771"/>
    <cellStyle name="Normal 2 10 2 2 14" xfId="14772"/>
    <cellStyle name="Normal 2 10 2 2 15" xfId="14773"/>
    <cellStyle name="Normal 2 10 2 2 2" xfId="14774"/>
    <cellStyle name="Normál 2 10 2 2 2" xfId="14775"/>
    <cellStyle name="Normal 2 10 2 2 2 2" xfId="14776"/>
    <cellStyle name="Normal 2 10 2 2 2 2 2" xfId="14777"/>
    <cellStyle name="Normal 2 10 2 2 2 3" xfId="14778"/>
    <cellStyle name="Normal 2 10 2 2 2 4" xfId="14779"/>
    <cellStyle name="Normal 2 10 2 2 2 5" xfId="14780"/>
    <cellStyle name="Normal 2 10 2 2 3" xfId="14781"/>
    <cellStyle name="Normál 2 10 2 2 3" xfId="14782"/>
    <cellStyle name="Normal 2 10 2 2 3 2" xfId="14783"/>
    <cellStyle name="Normal 2 10 2 2 4" xfId="14784"/>
    <cellStyle name="Normal 2 10 2 2 4 2" xfId="14785"/>
    <cellStyle name="Normal 2 10 2 2 5" xfId="14786"/>
    <cellStyle name="Normal 2 10 2 2 5 2" xfId="14787"/>
    <cellStyle name="Normal 2 10 2 2 6" xfId="14788"/>
    <cellStyle name="Normal 2 10 2 2 6 2" xfId="14789"/>
    <cellStyle name="Normal 2 10 2 2 7" xfId="14790"/>
    <cellStyle name="Normal 2 10 2 2 7 2" xfId="14791"/>
    <cellStyle name="Normal 2 10 2 2 8" xfId="14792"/>
    <cellStyle name="Normal 2 10 2 2 8 2" xfId="14793"/>
    <cellStyle name="Normal 2 10 2 2 9" xfId="14794"/>
    <cellStyle name="Normal 2 10 2 2 9 2" xfId="14795"/>
    <cellStyle name="Normál 2 10 2 3" xfId="14796"/>
    <cellStyle name="Normál 2 10 2 3 2" xfId="14797"/>
    <cellStyle name="Normál 2 10 2 4" xfId="14798"/>
    <cellStyle name="Normál 2 10 2 4 2" xfId="14799"/>
    <cellStyle name="Normál 2 10 2 5" xfId="14800"/>
    <cellStyle name="Normál 2 10 2 5 2" xfId="14801"/>
    <cellStyle name="Normál 2 10 2 6" xfId="14802"/>
    <cellStyle name="Normál 2 10 2 6 2" xfId="14803"/>
    <cellStyle name="Normál 2 10 2 7" xfId="14804"/>
    <cellStyle name="Normál 2 10 2 7 2" xfId="14805"/>
    <cellStyle name="Normál 2 10 2 8" xfId="14806"/>
    <cellStyle name="Normál 2 10 2 8 2" xfId="14807"/>
    <cellStyle name="Normál 2 10 2 9" xfId="14808"/>
    <cellStyle name="Normál 2 10 2 9 2" xfId="14809"/>
    <cellStyle name="Normal 2 10 20" xfId="14810"/>
    <cellStyle name="Normal 2 10 21" xfId="14811"/>
    <cellStyle name="Normal 2 10 22" xfId="14812"/>
    <cellStyle name="Normal 2 10 23" xfId="14813"/>
    <cellStyle name="Normal 2 10 24" xfId="14814"/>
    <cellStyle name="Normal 2 10 25" xfId="14815"/>
    <cellStyle name="Normal 2 10 26" xfId="14816"/>
    <cellStyle name="Normal 2 10 27" xfId="14817"/>
    <cellStyle name="Normal 2 10 28" xfId="14818"/>
    <cellStyle name="Normal 2 10 29" xfId="14819"/>
    <cellStyle name="Normal 2 10 3" xfId="14820"/>
    <cellStyle name="Normál 2 10 3" xfId="14821"/>
    <cellStyle name="Normál 2 10 3 10" xfId="14822"/>
    <cellStyle name="Normál 2 10 3 10 2" xfId="14823"/>
    <cellStyle name="Normál 2 10 3 11" xfId="14824"/>
    <cellStyle name="Normál 2 10 3 12" xfId="14825"/>
    <cellStyle name="Normal 2 10 3 2" xfId="14826"/>
    <cellStyle name="Normál 2 10 3 2" xfId="14827"/>
    <cellStyle name="Normal 2 10 3 2 10" xfId="14828"/>
    <cellStyle name="Normal 2 10 3 2 10 2" xfId="14829"/>
    <cellStyle name="Normal 2 10 3 2 11" xfId="14830"/>
    <cellStyle name="Normal 2 10 3 2 11 2" xfId="14831"/>
    <cellStyle name="Normal 2 10 3 2 12" xfId="14832"/>
    <cellStyle name="Normal 2 10 3 2 13" xfId="14833"/>
    <cellStyle name="Normal 2 10 3 2 14" xfId="14834"/>
    <cellStyle name="Normal 2 10 3 2 2" xfId="14835"/>
    <cellStyle name="Normál 2 10 3 2 2" xfId="14836"/>
    <cellStyle name="Normal 2 10 3 2 2 2" xfId="14837"/>
    <cellStyle name="Normal 2 10 3 2 2 2 2" xfId="14838"/>
    <cellStyle name="Normal 2 10 3 2 2 3" xfId="14839"/>
    <cellStyle name="Normal 2 10 3 2 2 4" xfId="14840"/>
    <cellStyle name="Normal 2 10 3 2 2 5" xfId="14841"/>
    <cellStyle name="Normal 2 10 3 2 3" xfId="14842"/>
    <cellStyle name="Normál 2 10 3 2 3" xfId="14843"/>
    <cellStyle name="Normal 2 10 3 2 3 2" xfId="14844"/>
    <cellStyle name="Normal 2 10 3 2 4" xfId="14845"/>
    <cellStyle name="Normal 2 10 3 2 4 2" xfId="14846"/>
    <cellStyle name="Normal 2 10 3 2 5" xfId="14847"/>
    <cellStyle name="Normal 2 10 3 2 5 2" xfId="14848"/>
    <cellStyle name="Normal 2 10 3 2 6" xfId="14849"/>
    <cellStyle name="Normal 2 10 3 2 6 2" xfId="14850"/>
    <cellStyle name="Normal 2 10 3 2 7" xfId="14851"/>
    <cellStyle name="Normal 2 10 3 2 7 2" xfId="14852"/>
    <cellStyle name="Normal 2 10 3 2 8" xfId="14853"/>
    <cellStyle name="Normal 2 10 3 2 8 2" xfId="14854"/>
    <cellStyle name="Normal 2 10 3 2 9" xfId="14855"/>
    <cellStyle name="Normal 2 10 3 2 9 2" xfId="14856"/>
    <cellStyle name="Normál 2 10 3 3" xfId="14857"/>
    <cellStyle name="Normál 2 10 3 3 2" xfId="14858"/>
    <cellStyle name="Normál 2 10 3 4" xfId="14859"/>
    <cellStyle name="Normál 2 10 3 4 2" xfId="14860"/>
    <cellStyle name="Normál 2 10 3 5" xfId="14861"/>
    <cellStyle name="Normál 2 10 3 5 2" xfId="14862"/>
    <cellStyle name="Normál 2 10 3 6" xfId="14863"/>
    <cellStyle name="Normál 2 10 3 6 2" xfId="14864"/>
    <cellStyle name="Normál 2 10 3 7" xfId="14865"/>
    <cellStyle name="Normál 2 10 3 7 2" xfId="14866"/>
    <cellStyle name="Normál 2 10 3 8" xfId="14867"/>
    <cellStyle name="Normál 2 10 3 8 2" xfId="14868"/>
    <cellStyle name="Normál 2 10 3 9" xfId="14869"/>
    <cellStyle name="Normál 2 10 3 9 2" xfId="14870"/>
    <cellStyle name="Normal 2 10 30" xfId="14871"/>
    <cellStyle name="Normal 2 10 31" xfId="14872"/>
    <cellStyle name="Normal 2 10 32" xfId="14873"/>
    <cellStyle name="Normal 2 10 33" xfId="14874"/>
    <cellStyle name="Normal 2 10 4" xfId="14875"/>
    <cellStyle name="Normál 2 10 4" xfId="14876"/>
    <cellStyle name="Normal 2 10 4 10" xfId="14877"/>
    <cellStyle name="Normál 2 10 4 10" xfId="14878"/>
    <cellStyle name="Normal 2 10 4 10 2" xfId="14879"/>
    <cellStyle name="Normál 2 10 4 10 2" xfId="14880"/>
    <cellStyle name="Normal 2 10 4 10 3" xfId="14881"/>
    <cellStyle name="Normál 2 10 4 10 3" xfId="14882"/>
    <cellStyle name="Normal 2 10 4 10 4" xfId="14883"/>
    <cellStyle name="Normal 2 10 4 11" xfId="14884"/>
    <cellStyle name="Normál 2 10 4 11" xfId="14885"/>
    <cellStyle name="Normal 2 10 4 11 2" xfId="14886"/>
    <cellStyle name="Normal 2 10 4 11 3" xfId="14887"/>
    <cellStyle name="Normal 2 10 4 11 4" xfId="14888"/>
    <cellStyle name="Normal 2 10 4 12" xfId="14889"/>
    <cellStyle name="Normál 2 10 4 12" xfId="14890"/>
    <cellStyle name="Normal 2 10 4 12 2" xfId="14891"/>
    <cellStyle name="Normal 2 10 4 12 3" xfId="14892"/>
    <cellStyle name="Normal 2 10 4 13" xfId="14893"/>
    <cellStyle name="Normál 2 10 4 13" xfId="14894"/>
    <cellStyle name="Normal 2 10 4 13 2" xfId="14895"/>
    <cellStyle name="Normal 2 10 4 14" xfId="14896"/>
    <cellStyle name="Normal 2 10 4 14 2" xfId="14897"/>
    <cellStyle name="Normal 2 10 4 15" xfId="14898"/>
    <cellStyle name="Normal 2 10 4 2" xfId="14899"/>
    <cellStyle name="Normál 2 10 4 2" xfId="14900"/>
    <cellStyle name="Normal 2 10 4 2 10" xfId="14901"/>
    <cellStyle name="Normal 2 10 4 2 10 2" xfId="14902"/>
    <cellStyle name="Normal 2 10 4 2 11" xfId="14903"/>
    <cellStyle name="Normal 2 10 4 2 12" xfId="14904"/>
    <cellStyle name="Normal 2 10 4 2 13" xfId="14905"/>
    <cellStyle name="Normal 2 10 4 2 2" xfId="14906"/>
    <cellStyle name="Normál 2 10 4 2 2" xfId="14907"/>
    <cellStyle name="Normal 2 10 4 2 2 2" xfId="14908"/>
    <cellStyle name="Normal 2 10 4 2 2 3" xfId="14909"/>
    <cellStyle name="Normal 2 10 4 2 3" xfId="14910"/>
    <cellStyle name="Normál 2 10 4 2 3" xfId="14911"/>
    <cellStyle name="Normal 2 10 4 2 3 2" xfId="14912"/>
    <cellStyle name="Normal 2 10 4 2 4" xfId="14913"/>
    <cellStyle name="Normal 2 10 4 2 4 2" xfId="14914"/>
    <cellStyle name="Normal 2 10 4 2 5" xfId="14915"/>
    <cellStyle name="Normal 2 10 4 2 5 2" xfId="14916"/>
    <cellStyle name="Normal 2 10 4 2 6" xfId="14917"/>
    <cellStyle name="Normal 2 10 4 2 6 2" xfId="14918"/>
    <cellStyle name="Normal 2 10 4 2 7" xfId="14919"/>
    <cellStyle name="Normal 2 10 4 2 7 2" xfId="14920"/>
    <cellStyle name="Normal 2 10 4 2 8" xfId="14921"/>
    <cellStyle name="Normal 2 10 4 2 8 2" xfId="14922"/>
    <cellStyle name="Normal 2 10 4 2 9" xfId="14923"/>
    <cellStyle name="Normal 2 10 4 2 9 2" xfId="14924"/>
    <cellStyle name="Normal 2 10 4 3" xfId="14925"/>
    <cellStyle name="Normál 2 10 4 3" xfId="14926"/>
    <cellStyle name="Normal 2 10 4 3 10" xfId="14927"/>
    <cellStyle name="Normal 2 10 4 3 11" xfId="14928"/>
    <cellStyle name="Normal 2 10 4 3 12" xfId="14929"/>
    <cellStyle name="Normal 2 10 4 3 2" xfId="14930"/>
    <cellStyle name="Normál 2 10 4 3 2" xfId="14931"/>
    <cellStyle name="Normal 2 10 4 3 2 2" xfId="14932"/>
    <cellStyle name="Normal 2 10 4 3 2 3" xfId="14933"/>
    <cellStyle name="Normal 2 10 4 3 3" xfId="14934"/>
    <cellStyle name="Normál 2 10 4 3 3" xfId="14935"/>
    <cellStyle name="Normal 2 10 4 3 3 2" xfId="14936"/>
    <cellStyle name="Normal 2 10 4 3 4" xfId="14937"/>
    <cellStyle name="Normal 2 10 4 3 4 2" xfId="14938"/>
    <cellStyle name="Normal 2 10 4 3 5" xfId="14939"/>
    <cellStyle name="Normal 2 10 4 3 5 2" xfId="14940"/>
    <cellStyle name="Normal 2 10 4 3 6" xfId="14941"/>
    <cellStyle name="Normal 2 10 4 3 6 2" xfId="14942"/>
    <cellStyle name="Normal 2 10 4 3 7" xfId="14943"/>
    <cellStyle name="Normal 2 10 4 3 7 2" xfId="14944"/>
    <cellStyle name="Normal 2 10 4 3 8" xfId="14945"/>
    <cellStyle name="Normal 2 10 4 3 8 2" xfId="14946"/>
    <cellStyle name="Normal 2 10 4 3 9" xfId="14947"/>
    <cellStyle name="Normal 2 10 4 3 9 2" xfId="14948"/>
    <cellStyle name="Normal 2 10 4 4" xfId="14949"/>
    <cellStyle name="Normál 2 10 4 4" xfId="14950"/>
    <cellStyle name="Normal 2 10 4 4 2" xfId="14951"/>
    <cellStyle name="Normál 2 10 4 4 2" xfId="14952"/>
    <cellStyle name="Normal 2 10 4 4 3" xfId="14953"/>
    <cellStyle name="Normál 2 10 4 4 3" xfId="14954"/>
    <cellStyle name="Normal 2 10 4 4 4" xfId="14955"/>
    <cellStyle name="Normal 2 10 4 5" xfId="14956"/>
    <cellStyle name="Normál 2 10 4 5" xfId="14957"/>
    <cellStyle name="Normal 2 10 4 5 2" xfId="14958"/>
    <cellStyle name="Normál 2 10 4 5 2" xfId="14959"/>
    <cellStyle name="Normal 2 10 4 5 3" xfId="14960"/>
    <cellStyle name="Normál 2 10 4 5 3" xfId="14961"/>
    <cellStyle name="Normal 2 10 4 5 4" xfId="14962"/>
    <cellStyle name="Normal 2 10 4 6" xfId="14963"/>
    <cellStyle name="Normál 2 10 4 6" xfId="14964"/>
    <cellStyle name="Normal 2 10 4 6 2" xfId="14965"/>
    <cellStyle name="Normál 2 10 4 6 2" xfId="14966"/>
    <cellStyle name="Normal 2 10 4 6 3" xfId="14967"/>
    <cellStyle name="Normál 2 10 4 6 3" xfId="14968"/>
    <cellStyle name="Normal 2 10 4 6 4" xfId="14969"/>
    <cellStyle name="Normal 2 10 4 7" xfId="14970"/>
    <cellStyle name="Normál 2 10 4 7" xfId="14971"/>
    <cellStyle name="Normal 2 10 4 7 2" xfId="14972"/>
    <cellStyle name="Normál 2 10 4 7 2" xfId="14973"/>
    <cellStyle name="Normal 2 10 4 7 3" xfId="14974"/>
    <cellStyle name="Normál 2 10 4 7 3" xfId="14975"/>
    <cellStyle name="Normal 2 10 4 7 4" xfId="14976"/>
    <cellStyle name="Normal 2 10 4 8" xfId="14977"/>
    <cellStyle name="Normál 2 10 4 8" xfId="14978"/>
    <cellStyle name="Normal 2 10 4 8 2" xfId="14979"/>
    <cellStyle name="Normál 2 10 4 8 2" xfId="14980"/>
    <cellStyle name="Normal 2 10 4 8 3" xfId="14981"/>
    <cellStyle name="Normál 2 10 4 8 3" xfId="14982"/>
    <cellStyle name="Normal 2 10 4 8 4" xfId="14983"/>
    <cellStyle name="Normal 2 10 4 9" xfId="14984"/>
    <cellStyle name="Normál 2 10 4 9" xfId="14985"/>
    <cellStyle name="Normal 2 10 4 9 2" xfId="14986"/>
    <cellStyle name="Normál 2 10 4 9 2" xfId="14987"/>
    <cellStyle name="Normal 2 10 4 9 3" xfId="14988"/>
    <cellStyle name="Normál 2 10 4 9 3" xfId="14989"/>
    <cellStyle name="Normal 2 10 4 9 4" xfId="14990"/>
    <cellStyle name="Normal 2 10 5" xfId="14991"/>
    <cellStyle name="Normál 2 10 5" xfId="14992"/>
    <cellStyle name="Normal 2 10 5 10" xfId="14993"/>
    <cellStyle name="Normál 2 10 5 10" xfId="14994"/>
    <cellStyle name="Normal 2 10 5 10 2" xfId="14995"/>
    <cellStyle name="Normál 2 10 5 10 2" xfId="14996"/>
    <cellStyle name="Normal 2 10 5 10 3" xfId="14997"/>
    <cellStyle name="Normál 2 10 5 10 3" xfId="14998"/>
    <cellStyle name="Normal 2 10 5 11" xfId="14999"/>
    <cellStyle name="Normál 2 10 5 11" xfId="15000"/>
    <cellStyle name="Normal 2 10 5 11 2" xfId="15001"/>
    <cellStyle name="Normal 2 10 5 11 3" xfId="15002"/>
    <cellStyle name="Normal 2 10 5 12" xfId="15003"/>
    <cellStyle name="Normál 2 10 5 12" xfId="15004"/>
    <cellStyle name="Normal 2 10 5 13" xfId="15005"/>
    <cellStyle name="Normál 2 10 5 13" xfId="15006"/>
    <cellStyle name="Normal 2 10 5 14" xfId="15007"/>
    <cellStyle name="Normal 2 10 5 2" xfId="15008"/>
    <cellStyle name="Normál 2 10 5 2" xfId="15009"/>
    <cellStyle name="Normal 2 10 5 2 10" xfId="15010"/>
    <cellStyle name="Normal 2 10 5 2 10 2" xfId="15011"/>
    <cellStyle name="Normal 2 10 5 2 11" xfId="15012"/>
    <cellStyle name="Normal 2 10 5 2 12" xfId="15013"/>
    <cellStyle name="Normal 2 10 5 2 13" xfId="15014"/>
    <cellStyle name="Normal 2 10 5 2 2" xfId="15015"/>
    <cellStyle name="Normál 2 10 5 2 2" xfId="15016"/>
    <cellStyle name="Normal 2 10 5 2 2 2" xfId="15017"/>
    <cellStyle name="Normal 2 10 5 2 2 3" xfId="15018"/>
    <cellStyle name="Normal 2 10 5 2 3" xfId="15019"/>
    <cellStyle name="Normál 2 10 5 2 3" xfId="15020"/>
    <cellStyle name="Normal 2 10 5 2 3 2" xfId="15021"/>
    <cellStyle name="Normal 2 10 5 2 4" xfId="15022"/>
    <cellStyle name="Normal 2 10 5 2 4 2" xfId="15023"/>
    <cellStyle name="Normal 2 10 5 2 5" xfId="15024"/>
    <cellStyle name="Normal 2 10 5 2 5 2" xfId="15025"/>
    <cellStyle name="Normal 2 10 5 2 6" xfId="15026"/>
    <cellStyle name="Normal 2 10 5 2 6 2" xfId="15027"/>
    <cellStyle name="Normal 2 10 5 2 7" xfId="15028"/>
    <cellStyle name="Normal 2 10 5 2 7 2" xfId="15029"/>
    <cellStyle name="Normal 2 10 5 2 8" xfId="15030"/>
    <cellStyle name="Normal 2 10 5 2 8 2" xfId="15031"/>
    <cellStyle name="Normal 2 10 5 2 9" xfId="15032"/>
    <cellStyle name="Normal 2 10 5 2 9 2" xfId="15033"/>
    <cellStyle name="Normal 2 10 5 3" xfId="15034"/>
    <cellStyle name="Normál 2 10 5 3" xfId="15035"/>
    <cellStyle name="Normal 2 10 5 3 2" xfId="15036"/>
    <cellStyle name="Normál 2 10 5 3 2" xfId="15037"/>
    <cellStyle name="Normal 2 10 5 3 3" xfId="15038"/>
    <cellStyle name="Normál 2 10 5 3 3" xfId="15039"/>
    <cellStyle name="Normal 2 10 5 4" xfId="15040"/>
    <cellStyle name="Normál 2 10 5 4" xfId="15041"/>
    <cellStyle name="Normal 2 10 5 4 2" xfId="15042"/>
    <cellStyle name="Normál 2 10 5 4 2" xfId="15043"/>
    <cellStyle name="Normal 2 10 5 4 3" xfId="15044"/>
    <cellStyle name="Normál 2 10 5 4 3" xfId="15045"/>
    <cellStyle name="Normal 2 10 5 5" xfId="15046"/>
    <cellStyle name="Normál 2 10 5 5" xfId="15047"/>
    <cellStyle name="Normal 2 10 5 5 2" xfId="15048"/>
    <cellStyle name="Normál 2 10 5 5 2" xfId="15049"/>
    <cellStyle name="Normal 2 10 5 5 3" xfId="15050"/>
    <cellStyle name="Normál 2 10 5 5 3" xfId="15051"/>
    <cellStyle name="Normal 2 10 5 6" xfId="15052"/>
    <cellStyle name="Normál 2 10 5 6" xfId="15053"/>
    <cellStyle name="Normal 2 10 5 6 2" xfId="15054"/>
    <cellStyle name="Normál 2 10 5 6 2" xfId="15055"/>
    <cellStyle name="Normal 2 10 5 6 3" xfId="15056"/>
    <cellStyle name="Normál 2 10 5 6 3" xfId="15057"/>
    <cellStyle name="Normal 2 10 5 7" xfId="15058"/>
    <cellStyle name="Normál 2 10 5 7" xfId="15059"/>
    <cellStyle name="Normal 2 10 5 7 2" xfId="15060"/>
    <cellStyle name="Normál 2 10 5 7 2" xfId="15061"/>
    <cellStyle name="Normal 2 10 5 7 3" xfId="15062"/>
    <cellStyle name="Normál 2 10 5 7 3" xfId="15063"/>
    <cellStyle name="Normal 2 10 5 8" xfId="15064"/>
    <cellStyle name="Normál 2 10 5 8" xfId="15065"/>
    <cellStyle name="Normal 2 10 5 8 2" xfId="15066"/>
    <cellStyle name="Normál 2 10 5 8 2" xfId="15067"/>
    <cellStyle name="Normal 2 10 5 8 3" xfId="15068"/>
    <cellStyle name="Normál 2 10 5 8 3" xfId="15069"/>
    <cellStyle name="Normal 2 10 5 9" xfId="15070"/>
    <cellStyle name="Normál 2 10 5 9" xfId="15071"/>
    <cellStyle name="Normal 2 10 5 9 2" xfId="15072"/>
    <cellStyle name="Normál 2 10 5 9 2" xfId="15073"/>
    <cellStyle name="Normal 2 10 5 9 3" xfId="15074"/>
    <cellStyle name="Normál 2 10 5 9 3" xfId="15075"/>
    <cellStyle name="Normal 2 10 6" xfId="15076"/>
    <cellStyle name="Normál 2 10 6" xfId="15077"/>
    <cellStyle name="Normal 2 10 6 10" xfId="15078"/>
    <cellStyle name="Normal 2 10 6 10 2" xfId="15079"/>
    <cellStyle name="Normal 2 10 6 11" xfId="15080"/>
    <cellStyle name="Normal 2 10 6 11 2" xfId="15081"/>
    <cellStyle name="Normal 2 10 6 12" xfId="15082"/>
    <cellStyle name="Normal 2 10 6 13" xfId="15083"/>
    <cellStyle name="Normal 2 10 6 14" xfId="15084"/>
    <cellStyle name="Normal 2 10 6 2" xfId="15085"/>
    <cellStyle name="Normál 2 10 6 2" xfId="15086"/>
    <cellStyle name="Normal 2 10 6 2 2" xfId="15087"/>
    <cellStyle name="Normal 2 10 6 2 2 2" xfId="15088"/>
    <cellStyle name="Normal 2 10 6 2 3" xfId="15089"/>
    <cellStyle name="Normal 2 10 6 2 4" xfId="15090"/>
    <cellStyle name="Normal 2 10 6 2 5" xfId="15091"/>
    <cellStyle name="Normal 2 10 6 3" xfId="15092"/>
    <cellStyle name="Normál 2 10 6 3" xfId="15093"/>
    <cellStyle name="Normal 2 10 6 3 2" xfId="15094"/>
    <cellStyle name="Normal 2 10 6 4" xfId="15095"/>
    <cellStyle name="Normal 2 10 6 4 2" xfId="15096"/>
    <cellStyle name="Normal 2 10 6 5" xfId="15097"/>
    <cellStyle name="Normal 2 10 6 5 2" xfId="15098"/>
    <cellStyle name="Normal 2 10 6 6" xfId="15099"/>
    <cellStyle name="Normal 2 10 6 6 2" xfId="15100"/>
    <cellStyle name="Normal 2 10 6 7" xfId="15101"/>
    <cellStyle name="Normal 2 10 6 7 2" xfId="15102"/>
    <cellStyle name="Normal 2 10 6 8" xfId="15103"/>
    <cellStyle name="Normal 2 10 6 8 2" xfId="15104"/>
    <cellStyle name="Normal 2 10 6 9" xfId="15105"/>
    <cellStyle name="Normal 2 10 6 9 2" xfId="15106"/>
    <cellStyle name="Normal 2 10 7" xfId="15107"/>
    <cellStyle name="Normál 2 10 7" xfId="15108"/>
    <cellStyle name="Normál 2 10 7 2" xfId="15109"/>
    <cellStyle name="Normal 2 10 8" xfId="15110"/>
    <cellStyle name="Normál 2 10 8" xfId="15111"/>
    <cellStyle name="Normál 2 10 8 2" xfId="15112"/>
    <cellStyle name="Normal 2 10 9" xfId="15113"/>
    <cellStyle name="Normál 2 10 9" xfId="15114"/>
    <cellStyle name="Normál 2 10 9 2" xfId="15115"/>
    <cellStyle name="Normal 2 100" xfId="15116"/>
    <cellStyle name="Normal 2 101" xfId="15117"/>
    <cellStyle name="Normal 2 102" xfId="15118"/>
    <cellStyle name="Normal 2 103" xfId="15119"/>
    <cellStyle name="Normal 2 104" xfId="15120"/>
    <cellStyle name="Normal 2 105" xfId="15121"/>
    <cellStyle name="Normal 2 106" xfId="15122"/>
    <cellStyle name="Normal 2 107" xfId="15123"/>
    <cellStyle name="Normal 2 108" xfId="15124"/>
    <cellStyle name="Normal 2 109" xfId="15125"/>
    <cellStyle name="Normal 2 11" xfId="120"/>
    <cellStyle name="Normál 2 11" xfId="15126"/>
    <cellStyle name="Normal 2 11 10" xfId="15127"/>
    <cellStyle name="Normál 2 11 10" xfId="15128"/>
    <cellStyle name="Normál 2 11 10 2" xfId="15129"/>
    <cellStyle name="Normal 2 11 11" xfId="15130"/>
    <cellStyle name="Normál 2 11 11" xfId="15131"/>
    <cellStyle name="Normal 2 11 12" xfId="15132"/>
    <cellStyle name="Normál 2 11 12" xfId="15133"/>
    <cellStyle name="Normal 2 11 13" xfId="15134"/>
    <cellStyle name="Normal 2 11 14" xfId="15135"/>
    <cellStyle name="Normal 2 11 15" xfId="15136"/>
    <cellStyle name="Normal 2 11 16" xfId="15137"/>
    <cellStyle name="Normal 2 11 17" xfId="15138"/>
    <cellStyle name="Normal 2 11 18" xfId="15139"/>
    <cellStyle name="Normal 2 11 19" xfId="15140"/>
    <cellStyle name="Normal 2 11 2" xfId="222"/>
    <cellStyle name="Normál 2 11 2" xfId="15141"/>
    <cellStyle name="Normál 2 11 2 10" xfId="15142"/>
    <cellStyle name="Normál 2 11 2 10 2" xfId="15143"/>
    <cellStyle name="Normál 2 11 2 11" xfId="15144"/>
    <cellStyle name="Normál 2 11 2 12" xfId="15145"/>
    <cellStyle name="Normal 2 11 2 2" xfId="15146"/>
    <cellStyle name="Normál 2 11 2 2" xfId="15147"/>
    <cellStyle name="Normal 2 11 2 2 10" xfId="15148"/>
    <cellStyle name="Normal 2 11 2 2 10 2" xfId="15149"/>
    <cellStyle name="Normal 2 11 2 2 11" xfId="15150"/>
    <cellStyle name="Normal 2 11 2 2 11 2" xfId="15151"/>
    <cellStyle name="Normal 2 11 2 2 12" xfId="15152"/>
    <cellStyle name="Normal 2 11 2 2 13" xfId="15153"/>
    <cellStyle name="Normal 2 11 2 2 14" xfId="15154"/>
    <cellStyle name="Normal 2 11 2 2 15" xfId="15155"/>
    <cellStyle name="Normal 2 11 2 2 2" xfId="15156"/>
    <cellStyle name="Normál 2 11 2 2 2" xfId="15157"/>
    <cellStyle name="Normal 2 11 2 2 2 2" xfId="15158"/>
    <cellStyle name="Normal 2 11 2 2 2 2 2" xfId="15159"/>
    <cellStyle name="Normal 2 11 2 2 2 3" xfId="15160"/>
    <cellStyle name="Normal 2 11 2 2 2 4" xfId="15161"/>
    <cellStyle name="Normal 2 11 2 2 2 5" xfId="15162"/>
    <cellStyle name="Normal 2 11 2 2 3" xfId="15163"/>
    <cellStyle name="Normál 2 11 2 2 3" xfId="15164"/>
    <cellStyle name="Normal 2 11 2 2 3 2" xfId="15165"/>
    <cellStyle name="Normal 2 11 2 2 4" xfId="15166"/>
    <cellStyle name="Normal 2 11 2 2 4 2" xfId="15167"/>
    <cellStyle name="Normal 2 11 2 2 5" xfId="15168"/>
    <cellStyle name="Normal 2 11 2 2 5 2" xfId="15169"/>
    <cellStyle name="Normal 2 11 2 2 6" xfId="15170"/>
    <cellStyle name="Normal 2 11 2 2 6 2" xfId="15171"/>
    <cellStyle name="Normal 2 11 2 2 7" xfId="15172"/>
    <cellStyle name="Normal 2 11 2 2 7 2" xfId="15173"/>
    <cellStyle name="Normal 2 11 2 2 8" xfId="15174"/>
    <cellStyle name="Normal 2 11 2 2 8 2" xfId="15175"/>
    <cellStyle name="Normal 2 11 2 2 9" xfId="15176"/>
    <cellStyle name="Normal 2 11 2 2 9 2" xfId="15177"/>
    <cellStyle name="Normál 2 11 2 3" xfId="15178"/>
    <cellStyle name="Normál 2 11 2 3 2" xfId="15179"/>
    <cellStyle name="Normál 2 11 2 4" xfId="15180"/>
    <cellStyle name="Normál 2 11 2 4 2" xfId="15181"/>
    <cellStyle name="Normál 2 11 2 5" xfId="15182"/>
    <cellStyle name="Normál 2 11 2 5 2" xfId="15183"/>
    <cellStyle name="Normál 2 11 2 6" xfId="15184"/>
    <cellStyle name="Normál 2 11 2 6 2" xfId="15185"/>
    <cellStyle name="Normál 2 11 2 7" xfId="15186"/>
    <cellStyle name="Normál 2 11 2 7 2" xfId="15187"/>
    <cellStyle name="Normál 2 11 2 8" xfId="15188"/>
    <cellStyle name="Normál 2 11 2 8 2" xfId="15189"/>
    <cellStyle name="Normál 2 11 2 9" xfId="15190"/>
    <cellStyle name="Normál 2 11 2 9 2" xfId="15191"/>
    <cellStyle name="Normal 2 11 20" xfId="15192"/>
    <cellStyle name="Normal 2 11 21" xfId="15193"/>
    <cellStyle name="Normal 2 11 22" xfId="15194"/>
    <cellStyle name="Normal 2 11 23" xfId="15195"/>
    <cellStyle name="Normal 2 11 24" xfId="15196"/>
    <cellStyle name="Normal 2 11 25" xfId="15197"/>
    <cellStyle name="Normal 2 11 26" xfId="15198"/>
    <cellStyle name="Normal 2 11 27" xfId="15199"/>
    <cellStyle name="Normal 2 11 28" xfId="15200"/>
    <cellStyle name="Normal 2 11 29" xfId="15201"/>
    <cellStyle name="Normal 2 11 3" xfId="15202"/>
    <cellStyle name="Normál 2 11 3" xfId="15203"/>
    <cellStyle name="Normál 2 11 3 10" xfId="15204"/>
    <cellStyle name="Normál 2 11 3 10 2" xfId="15205"/>
    <cellStyle name="Normál 2 11 3 11" xfId="15206"/>
    <cellStyle name="Normál 2 11 3 12" xfId="15207"/>
    <cellStyle name="Normal 2 11 3 2" xfId="15208"/>
    <cellStyle name="Normál 2 11 3 2" xfId="15209"/>
    <cellStyle name="Normal 2 11 3 2 10" xfId="15210"/>
    <cellStyle name="Normal 2 11 3 2 10 2" xfId="15211"/>
    <cellStyle name="Normal 2 11 3 2 11" xfId="15212"/>
    <cellStyle name="Normal 2 11 3 2 11 2" xfId="15213"/>
    <cellStyle name="Normal 2 11 3 2 12" xfId="15214"/>
    <cellStyle name="Normal 2 11 3 2 13" xfId="15215"/>
    <cellStyle name="Normal 2 11 3 2 14" xfId="15216"/>
    <cellStyle name="Normal 2 11 3 2 2" xfId="15217"/>
    <cellStyle name="Normál 2 11 3 2 2" xfId="15218"/>
    <cellStyle name="Normal 2 11 3 2 2 2" xfId="15219"/>
    <cellStyle name="Normal 2 11 3 2 2 2 2" xfId="15220"/>
    <cellStyle name="Normal 2 11 3 2 2 3" xfId="15221"/>
    <cellStyle name="Normal 2 11 3 2 2 4" xfId="15222"/>
    <cellStyle name="Normal 2 11 3 2 2 5" xfId="15223"/>
    <cellStyle name="Normal 2 11 3 2 3" xfId="15224"/>
    <cellStyle name="Normál 2 11 3 2 3" xfId="15225"/>
    <cellStyle name="Normal 2 11 3 2 3 2" xfId="15226"/>
    <cellStyle name="Normal 2 11 3 2 4" xfId="15227"/>
    <cellStyle name="Normal 2 11 3 2 4 2" xfId="15228"/>
    <cellStyle name="Normal 2 11 3 2 5" xfId="15229"/>
    <cellStyle name="Normal 2 11 3 2 5 2" xfId="15230"/>
    <cellStyle name="Normal 2 11 3 2 6" xfId="15231"/>
    <cellStyle name="Normal 2 11 3 2 6 2" xfId="15232"/>
    <cellStyle name="Normal 2 11 3 2 7" xfId="15233"/>
    <cellStyle name="Normal 2 11 3 2 7 2" xfId="15234"/>
    <cellStyle name="Normal 2 11 3 2 8" xfId="15235"/>
    <cellStyle name="Normal 2 11 3 2 8 2" xfId="15236"/>
    <cellStyle name="Normal 2 11 3 2 9" xfId="15237"/>
    <cellStyle name="Normal 2 11 3 2 9 2" xfId="15238"/>
    <cellStyle name="Normál 2 11 3 3" xfId="15239"/>
    <cellStyle name="Normál 2 11 3 3 2" xfId="15240"/>
    <cellStyle name="Normál 2 11 3 4" xfId="15241"/>
    <cellStyle name="Normál 2 11 3 4 2" xfId="15242"/>
    <cellStyle name="Normál 2 11 3 5" xfId="15243"/>
    <cellStyle name="Normál 2 11 3 5 2" xfId="15244"/>
    <cellStyle name="Normál 2 11 3 6" xfId="15245"/>
    <cellStyle name="Normál 2 11 3 6 2" xfId="15246"/>
    <cellStyle name="Normál 2 11 3 7" xfId="15247"/>
    <cellStyle name="Normál 2 11 3 7 2" xfId="15248"/>
    <cellStyle name="Normál 2 11 3 8" xfId="15249"/>
    <cellStyle name="Normál 2 11 3 8 2" xfId="15250"/>
    <cellStyle name="Normál 2 11 3 9" xfId="15251"/>
    <cellStyle name="Normál 2 11 3 9 2" xfId="15252"/>
    <cellStyle name="Normal 2 11 30" xfId="15253"/>
    <cellStyle name="Normal 2 11 31" xfId="15254"/>
    <cellStyle name="Normal 2 11 32" xfId="15255"/>
    <cellStyle name="Normal 2 11 4" xfId="15256"/>
    <cellStyle name="Normál 2 11 4" xfId="15257"/>
    <cellStyle name="Normal 2 11 4 10" xfId="15258"/>
    <cellStyle name="Normál 2 11 4 10" xfId="15259"/>
    <cellStyle name="Normal 2 11 4 10 2" xfId="15260"/>
    <cellStyle name="Normál 2 11 4 10 2" xfId="15261"/>
    <cellStyle name="Normal 2 11 4 10 3" xfId="15262"/>
    <cellStyle name="Normál 2 11 4 10 3" xfId="15263"/>
    <cellStyle name="Normal 2 11 4 10 4" xfId="15264"/>
    <cellStyle name="Normal 2 11 4 11" xfId="15265"/>
    <cellStyle name="Normál 2 11 4 11" xfId="15266"/>
    <cellStyle name="Normal 2 11 4 11 2" xfId="15267"/>
    <cellStyle name="Normal 2 11 4 11 3" xfId="15268"/>
    <cellStyle name="Normal 2 11 4 11 4" xfId="15269"/>
    <cellStyle name="Normal 2 11 4 12" xfId="15270"/>
    <cellStyle name="Normál 2 11 4 12" xfId="15271"/>
    <cellStyle name="Normal 2 11 4 12 2" xfId="15272"/>
    <cellStyle name="Normal 2 11 4 12 3" xfId="15273"/>
    <cellStyle name="Normal 2 11 4 13" xfId="15274"/>
    <cellStyle name="Normál 2 11 4 13" xfId="15275"/>
    <cellStyle name="Normal 2 11 4 13 2" xfId="15276"/>
    <cellStyle name="Normal 2 11 4 14" xfId="15277"/>
    <cellStyle name="Normal 2 11 4 14 2" xfId="15278"/>
    <cellStyle name="Normal 2 11 4 15" xfId="15279"/>
    <cellStyle name="Normal 2 11 4 2" xfId="15280"/>
    <cellStyle name="Normál 2 11 4 2" xfId="15281"/>
    <cellStyle name="Normal 2 11 4 2 10" xfId="15282"/>
    <cellStyle name="Normal 2 11 4 2 10 2" xfId="15283"/>
    <cellStyle name="Normal 2 11 4 2 11" xfId="15284"/>
    <cellStyle name="Normal 2 11 4 2 12" xfId="15285"/>
    <cellStyle name="Normal 2 11 4 2 13" xfId="15286"/>
    <cellStyle name="Normal 2 11 4 2 2" xfId="15287"/>
    <cellStyle name="Normál 2 11 4 2 2" xfId="15288"/>
    <cellStyle name="Normal 2 11 4 2 2 2" xfId="15289"/>
    <cellStyle name="Normal 2 11 4 2 2 3" xfId="15290"/>
    <cellStyle name="Normal 2 11 4 2 3" xfId="15291"/>
    <cellStyle name="Normál 2 11 4 2 3" xfId="15292"/>
    <cellStyle name="Normal 2 11 4 2 3 2" xfId="15293"/>
    <cellStyle name="Normal 2 11 4 2 4" xfId="15294"/>
    <cellStyle name="Normal 2 11 4 2 4 2" xfId="15295"/>
    <cellStyle name="Normal 2 11 4 2 5" xfId="15296"/>
    <cellStyle name="Normal 2 11 4 2 5 2" xfId="15297"/>
    <cellStyle name="Normal 2 11 4 2 6" xfId="15298"/>
    <cellStyle name="Normal 2 11 4 2 6 2" xfId="15299"/>
    <cellStyle name="Normal 2 11 4 2 7" xfId="15300"/>
    <cellStyle name="Normal 2 11 4 2 7 2" xfId="15301"/>
    <cellStyle name="Normal 2 11 4 2 8" xfId="15302"/>
    <cellStyle name="Normal 2 11 4 2 8 2" xfId="15303"/>
    <cellStyle name="Normal 2 11 4 2 9" xfId="15304"/>
    <cellStyle name="Normal 2 11 4 2 9 2" xfId="15305"/>
    <cellStyle name="Normal 2 11 4 3" xfId="15306"/>
    <cellStyle name="Normál 2 11 4 3" xfId="15307"/>
    <cellStyle name="Normal 2 11 4 3 10" xfId="15308"/>
    <cellStyle name="Normal 2 11 4 3 11" xfId="15309"/>
    <cellStyle name="Normal 2 11 4 3 12" xfId="15310"/>
    <cellStyle name="Normal 2 11 4 3 2" xfId="15311"/>
    <cellStyle name="Normál 2 11 4 3 2" xfId="15312"/>
    <cellStyle name="Normal 2 11 4 3 2 2" xfId="15313"/>
    <cellStyle name="Normal 2 11 4 3 2 3" xfId="15314"/>
    <cellStyle name="Normal 2 11 4 3 3" xfId="15315"/>
    <cellStyle name="Normál 2 11 4 3 3" xfId="15316"/>
    <cellStyle name="Normal 2 11 4 3 3 2" xfId="15317"/>
    <cellStyle name="Normal 2 11 4 3 4" xfId="15318"/>
    <cellStyle name="Normal 2 11 4 3 4 2" xfId="15319"/>
    <cellStyle name="Normal 2 11 4 3 5" xfId="15320"/>
    <cellStyle name="Normal 2 11 4 3 5 2" xfId="15321"/>
    <cellStyle name="Normal 2 11 4 3 6" xfId="15322"/>
    <cellStyle name="Normal 2 11 4 3 6 2" xfId="15323"/>
    <cellStyle name="Normal 2 11 4 3 7" xfId="15324"/>
    <cellStyle name="Normal 2 11 4 3 7 2" xfId="15325"/>
    <cellStyle name="Normal 2 11 4 3 8" xfId="15326"/>
    <cellStyle name="Normal 2 11 4 3 8 2" xfId="15327"/>
    <cellStyle name="Normal 2 11 4 3 9" xfId="15328"/>
    <cellStyle name="Normal 2 11 4 3 9 2" xfId="15329"/>
    <cellStyle name="Normal 2 11 4 4" xfId="15330"/>
    <cellStyle name="Normál 2 11 4 4" xfId="15331"/>
    <cellStyle name="Normal 2 11 4 4 2" xfId="15332"/>
    <cellStyle name="Normál 2 11 4 4 2" xfId="15333"/>
    <cellStyle name="Normal 2 11 4 4 3" xfId="15334"/>
    <cellStyle name="Normál 2 11 4 4 3" xfId="15335"/>
    <cellStyle name="Normal 2 11 4 4 4" xfId="15336"/>
    <cellStyle name="Normal 2 11 4 5" xfId="15337"/>
    <cellStyle name="Normál 2 11 4 5" xfId="15338"/>
    <cellStyle name="Normal 2 11 4 5 2" xfId="15339"/>
    <cellStyle name="Normál 2 11 4 5 2" xfId="15340"/>
    <cellStyle name="Normal 2 11 4 5 3" xfId="15341"/>
    <cellStyle name="Normál 2 11 4 5 3" xfId="15342"/>
    <cellStyle name="Normal 2 11 4 5 4" xfId="15343"/>
    <cellStyle name="Normal 2 11 4 6" xfId="15344"/>
    <cellStyle name="Normál 2 11 4 6" xfId="15345"/>
    <cellStyle name="Normal 2 11 4 6 2" xfId="15346"/>
    <cellStyle name="Normál 2 11 4 6 2" xfId="15347"/>
    <cellStyle name="Normal 2 11 4 6 3" xfId="15348"/>
    <cellStyle name="Normál 2 11 4 6 3" xfId="15349"/>
    <cellStyle name="Normal 2 11 4 6 4" xfId="15350"/>
    <cellStyle name="Normal 2 11 4 7" xfId="15351"/>
    <cellStyle name="Normál 2 11 4 7" xfId="15352"/>
    <cellStyle name="Normal 2 11 4 7 2" xfId="15353"/>
    <cellStyle name="Normál 2 11 4 7 2" xfId="15354"/>
    <cellStyle name="Normal 2 11 4 7 3" xfId="15355"/>
    <cellStyle name="Normál 2 11 4 7 3" xfId="15356"/>
    <cellStyle name="Normal 2 11 4 7 4" xfId="15357"/>
    <cellStyle name="Normal 2 11 4 8" xfId="15358"/>
    <cellStyle name="Normál 2 11 4 8" xfId="15359"/>
    <cellStyle name="Normal 2 11 4 8 2" xfId="15360"/>
    <cellStyle name="Normál 2 11 4 8 2" xfId="15361"/>
    <cellStyle name="Normal 2 11 4 8 3" xfId="15362"/>
    <cellStyle name="Normál 2 11 4 8 3" xfId="15363"/>
    <cellStyle name="Normal 2 11 4 8 4" xfId="15364"/>
    <cellStyle name="Normal 2 11 4 9" xfId="15365"/>
    <cellStyle name="Normál 2 11 4 9" xfId="15366"/>
    <cellStyle name="Normal 2 11 4 9 2" xfId="15367"/>
    <cellStyle name="Normál 2 11 4 9 2" xfId="15368"/>
    <cellStyle name="Normal 2 11 4 9 3" xfId="15369"/>
    <cellStyle name="Normál 2 11 4 9 3" xfId="15370"/>
    <cellStyle name="Normal 2 11 4 9 4" xfId="15371"/>
    <cellStyle name="Normal 2 11 5" xfId="15372"/>
    <cellStyle name="Normál 2 11 5" xfId="15373"/>
    <cellStyle name="Normal 2 11 5 10" xfId="15374"/>
    <cellStyle name="Normál 2 11 5 10" xfId="15375"/>
    <cellStyle name="Normal 2 11 5 10 2" xfId="15376"/>
    <cellStyle name="Normál 2 11 5 10 2" xfId="15377"/>
    <cellStyle name="Normal 2 11 5 10 3" xfId="15378"/>
    <cellStyle name="Normál 2 11 5 10 3" xfId="15379"/>
    <cellStyle name="Normal 2 11 5 11" xfId="15380"/>
    <cellStyle name="Normál 2 11 5 11" xfId="15381"/>
    <cellStyle name="Normal 2 11 5 11 2" xfId="15382"/>
    <cellStyle name="Normal 2 11 5 11 3" xfId="15383"/>
    <cellStyle name="Normal 2 11 5 12" xfId="15384"/>
    <cellStyle name="Normál 2 11 5 12" xfId="15385"/>
    <cellStyle name="Normal 2 11 5 13" xfId="15386"/>
    <cellStyle name="Normál 2 11 5 13" xfId="15387"/>
    <cellStyle name="Normal 2 11 5 14" xfId="15388"/>
    <cellStyle name="Normal 2 11 5 2" xfId="15389"/>
    <cellStyle name="Normál 2 11 5 2" xfId="15390"/>
    <cellStyle name="Normal 2 11 5 2 10" xfId="15391"/>
    <cellStyle name="Normal 2 11 5 2 10 2" xfId="15392"/>
    <cellStyle name="Normal 2 11 5 2 11" xfId="15393"/>
    <cellStyle name="Normal 2 11 5 2 12" xfId="15394"/>
    <cellStyle name="Normal 2 11 5 2 13" xfId="15395"/>
    <cellStyle name="Normal 2 11 5 2 2" xfId="15396"/>
    <cellStyle name="Normál 2 11 5 2 2" xfId="15397"/>
    <cellStyle name="Normal 2 11 5 2 2 2" xfId="15398"/>
    <cellStyle name="Normal 2 11 5 2 2 3" xfId="15399"/>
    <cellStyle name="Normal 2 11 5 2 3" xfId="15400"/>
    <cellStyle name="Normál 2 11 5 2 3" xfId="15401"/>
    <cellStyle name="Normal 2 11 5 2 3 2" xfId="15402"/>
    <cellStyle name="Normal 2 11 5 2 4" xfId="15403"/>
    <cellStyle name="Normal 2 11 5 2 4 2" xfId="15404"/>
    <cellStyle name="Normal 2 11 5 2 5" xfId="15405"/>
    <cellStyle name="Normal 2 11 5 2 5 2" xfId="15406"/>
    <cellStyle name="Normal 2 11 5 2 6" xfId="15407"/>
    <cellStyle name="Normal 2 11 5 2 6 2" xfId="15408"/>
    <cellStyle name="Normal 2 11 5 2 7" xfId="15409"/>
    <cellStyle name="Normal 2 11 5 2 7 2" xfId="15410"/>
    <cellStyle name="Normal 2 11 5 2 8" xfId="15411"/>
    <cellStyle name="Normal 2 11 5 2 8 2" xfId="15412"/>
    <cellStyle name="Normal 2 11 5 2 9" xfId="15413"/>
    <cellStyle name="Normal 2 11 5 2 9 2" xfId="15414"/>
    <cellStyle name="Normal 2 11 5 3" xfId="15415"/>
    <cellStyle name="Normál 2 11 5 3" xfId="15416"/>
    <cellStyle name="Normal 2 11 5 3 2" xfId="15417"/>
    <cellStyle name="Normál 2 11 5 3 2" xfId="15418"/>
    <cellStyle name="Normal 2 11 5 3 3" xfId="15419"/>
    <cellStyle name="Normál 2 11 5 3 3" xfId="15420"/>
    <cellStyle name="Normal 2 11 5 4" xfId="15421"/>
    <cellStyle name="Normál 2 11 5 4" xfId="15422"/>
    <cellStyle name="Normal 2 11 5 4 2" xfId="15423"/>
    <cellStyle name="Normál 2 11 5 4 2" xfId="15424"/>
    <cellStyle name="Normal 2 11 5 4 3" xfId="15425"/>
    <cellStyle name="Normál 2 11 5 4 3" xfId="15426"/>
    <cellStyle name="Normal 2 11 5 5" xfId="15427"/>
    <cellStyle name="Normál 2 11 5 5" xfId="15428"/>
    <cellStyle name="Normal 2 11 5 5 2" xfId="15429"/>
    <cellStyle name="Normál 2 11 5 5 2" xfId="15430"/>
    <cellStyle name="Normal 2 11 5 5 3" xfId="15431"/>
    <cellStyle name="Normál 2 11 5 5 3" xfId="15432"/>
    <cellStyle name="Normal 2 11 5 6" xfId="15433"/>
    <cellStyle name="Normál 2 11 5 6" xfId="15434"/>
    <cellStyle name="Normal 2 11 5 6 2" xfId="15435"/>
    <cellStyle name="Normál 2 11 5 6 2" xfId="15436"/>
    <cellStyle name="Normal 2 11 5 6 3" xfId="15437"/>
    <cellStyle name="Normál 2 11 5 6 3" xfId="15438"/>
    <cellStyle name="Normal 2 11 5 7" xfId="15439"/>
    <cellStyle name="Normál 2 11 5 7" xfId="15440"/>
    <cellStyle name="Normal 2 11 5 7 2" xfId="15441"/>
    <cellStyle name="Normál 2 11 5 7 2" xfId="15442"/>
    <cellStyle name="Normal 2 11 5 7 3" xfId="15443"/>
    <cellStyle name="Normál 2 11 5 7 3" xfId="15444"/>
    <cellStyle name="Normal 2 11 5 8" xfId="15445"/>
    <cellStyle name="Normál 2 11 5 8" xfId="15446"/>
    <cellStyle name="Normal 2 11 5 8 2" xfId="15447"/>
    <cellStyle name="Normál 2 11 5 8 2" xfId="15448"/>
    <cellStyle name="Normal 2 11 5 8 3" xfId="15449"/>
    <cellStyle name="Normál 2 11 5 8 3" xfId="15450"/>
    <cellStyle name="Normal 2 11 5 9" xfId="15451"/>
    <cellStyle name="Normál 2 11 5 9" xfId="15452"/>
    <cellStyle name="Normal 2 11 5 9 2" xfId="15453"/>
    <cellStyle name="Normál 2 11 5 9 2" xfId="15454"/>
    <cellStyle name="Normal 2 11 5 9 3" xfId="15455"/>
    <cellStyle name="Normál 2 11 5 9 3" xfId="15456"/>
    <cellStyle name="Normal 2 11 6" xfId="15457"/>
    <cellStyle name="Normál 2 11 6" xfId="15458"/>
    <cellStyle name="Normál 2 11 6 2" xfId="15459"/>
    <cellStyle name="Normal 2 11 7" xfId="15460"/>
    <cellStyle name="Normál 2 11 7" xfId="15461"/>
    <cellStyle name="Normál 2 11 7 2" xfId="15462"/>
    <cellStyle name="Normal 2 11 8" xfId="15463"/>
    <cellStyle name="Normál 2 11 8" xfId="15464"/>
    <cellStyle name="Normál 2 11 8 2" xfId="15465"/>
    <cellStyle name="Normal 2 11 9" xfId="15466"/>
    <cellStyle name="Normál 2 11 9" xfId="15467"/>
    <cellStyle name="Normál 2 11 9 2" xfId="15468"/>
    <cellStyle name="Normal 2 110" xfId="15469"/>
    <cellStyle name="Normal 2 111" xfId="15470"/>
    <cellStyle name="Normal 2 112" xfId="15471"/>
    <cellStyle name="Normal 2 113" xfId="15472"/>
    <cellStyle name="Normal 2 114" xfId="15473"/>
    <cellStyle name="Normal 2 12" xfId="121"/>
    <cellStyle name="Normál 2 12" xfId="15474"/>
    <cellStyle name="Normal 2 12 10" xfId="15475"/>
    <cellStyle name="Normál 2 12 10" xfId="15476"/>
    <cellStyle name="Normal 2 12 10 2" xfId="15477"/>
    <cellStyle name="Normál 2 12 10 2" xfId="15478"/>
    <cellStyle name="Normal 2 12 10 3" xfId="15479"/>
    <cellStyle name="Normál 2 12 10 3" xfId="15480"/>
    <cellStyle name="Normal 2 12 10 4" xfId="15481"/>
    <cellStyle name="Normal 2 12 11" xfId="15482"/>
    <cellStyle name="Normál 2 12 11" xfId="15483"/>
    <cellStyle name="Normal 2 12 11 2" xfId="15484"/>
    <cellStyle name="Normal 2 12 11 3" xfId="15485"/>
    <cellStyle name="Normal 2 12 11 4" xfId="15486"/>
    <cellStyle name="Normal 2 12 12" xfId="15487"/>
    <cellStyle name="Normál 2 12 12" xfId="15488"/>
    <cellStyle name="Normal 2 12 12 2" xfId="15489"/>
    <cellStyle name="Normal 2 12 12 3" xfId="15490"/>
    <cellStyle name="Normal 2 12 13" xfId="15491"/>
    <cellStyle name="Normál 2 12 13" xfId="15492"/>
    <cellStyle name="Normal 2 12 13 2" xfId="15493"/>
    <cellStyle name="Normal 2 12 13 3" xfId="15494"/>
    <cellStyle name="Normal 2 12 14" xfId="15495"/>
    <cellStyle name="Normal 2 12 14 2" xfId="15496"/>
    <cellStyle name="Normal 2 12 14 3" xfId="15497"/>
    <cellStyle name="Normal 2 12 15" xfId="15498"/>
    <cellStyle name="Normal 2 12 15 2" xfId="15499"/>
    <cellStyle name="Normal 2 12 15 3" xfId="15500"/>
    <cellStyle name="Normal 2 12 16" xfId="15501"/>
    <cellStyle name="Normal 2 12 16 2" xfId="15502"/>
    <cellStyle name="Normal 2 12 16 3" xfId="15503"/>
    <cellStyle name="Normal 2 12 17" xfId="15504"/>
    <cellStyle name="Normal 2 12 17 2" xfId="15505"/>
    <cellStyle name="Normal 2 12 17 3" xfId="15506"/>
    <cellStyle name="Normal 2 12 18" xfId="15507"/>
    <cellStyle name="Normal 2 12 18 2" xfId="15508"/>
    <cellStyle name="Normal 2 12 18 3" xfId="15509"/>
    <cellStyle name="Normal 2 12 19" xfId="15510"/>
    <cellStyle name="Normal 2 12 19 2" xfId="15511"/>
    <cellStyle name="Normal 2 12 19 3" xfId="15512"/>
    <cellStyle name="Normal 2 12 2" xfId="15513"/>
    <cellStyle name="Normál 2 12 2" xfId="15514"/>
    <cellStyle name="Normal 2 12 2 10" xfId="15515"/>
    <cellStyle name="Normál 2 12 2 10" xfId="15516"/>
    <cellStyle name="Normal 2 12 2 10 2" xfId="15517"/>
    <cellStyle name="Normál 2 12 2 10 2" xfId="15518"/>
    <cellStyle name="Normal 2 12 2 10 3" xfId="15519"/>
    <cellStyle name="Normal 2 12 2 11" xfId="15520"/>
    <cellStyle name="Normál 2 12 2 11" xfId="15521"/>
    <cellStyle name="Normal 2 12 2 11 2" xfId="15522"/>
    <cellStyle name="Normal 2 12 2 12" xfId="15523"/>
    <cellStyle name="Normál 2 12 2 12" xfId="15524"/>
    <cellStyle name="Normal 2 12 2 13" xfId="15525"/>
    <cellStyle name="Normal 2 12 2 2" xfId="15526"/>
    <cellStyle name="Normál 2 12 2 2" xfId="15527"/>
    <cellStyle name="Normal 2 12 2 2 10" xfId="15528"/>
    <cellStyle name="Normal 2 12 2 2 10 2" xfId="15529"/>
    <cellStyle name="Normal 2 12 2 2 11" xfId="15530"/>
    <cellStyle name="Normal 2 12 2 2 11 2" xfId="15531"/>
    <cellStyle name="Normal 2 12 2 2 12" xfId="15532"/>
    <cellStyle name="Normal 2 12 2 2 13" xfId="15533"/>
    <cellStyle name="Normal 2 12 2 2 14" xfId="15534"/>
    <cellStyle name="Normal 2 12 2 2 15" xfId="15535"/>
    <cellStyle name="Normal 2 12 2 2 16" xfId="15536"/>
    <cellStyle name="Normal 2 12 2 2 17" xfId="15537"/>
    <cellStyle name="Normal 2 12 2 2 18" xfId="15538"/>
    <cellStyle name="Normal 2 12 2 2 2" xfId="15539"/>
    <cellStyle name="Normál 2 12 2 2 2" xfId="15540"/>
    <cellStyle name="Normal 2 12 2 2 2 2" xfId="15541"/>
    <cellStyle name="Normal 2 12 2 2 2 2 2" xfId="15542"/>
    <cellStyle name="Normal 2 12 2 2 2 3" xfId="15543"/>
    <cellStyle name="Normal 2 12 2 2 2 4" xfId="15544"/>
    <cellStyle name="Normal 2 12 2 2 2 5" xfId="15545"/>
    <cellStyle name="Normal 2 12 2 2 2 6" xfId="15546"/>
    <cellStyle name="Normal 2 12 2 2 3" xfId="15547"/>
    <cellStyle name="Normál 2 12 2 2 3" xfId="15548"/>
    <cellStyle name="Normal 2 12 2 2 3 2" xfId="15549"/>
    <cellStyle name="Normal 2 12 2 2 3 3" xfId="15550"/>
    <cellStyle name="Normal 2 12 2 2 4" xfId="15551"/>
    <cellStyle name="Normal 2 12 2 2 4 2" xfId="15552"/>
    <cellStyle name="Normal 2 12 2 2 4 3" xfId="15553"/>
    <cellStyle name="Normal 2 12 2 2 5" xfId="15554"/>
    <cellStyle name="Normal 2 12 2 2 5 2" xfId="15555"/>
    <cellStyle name="Normal 2 12 2 2 5 3" xfId="15556"/>
    <cellStyle name="Normal 2 12 2 2 6" xfId="15557"/>
    <cellStyle name="Normal 2 12 2 2 6 2" xfId="15558"/>
    <cellStyle name="Normal 2 12 2 2 6 3" xfId="15559"/>
    <cellStyle name="Normal 2 12 2 2 7" xfId="15560"/>
    <cellStyle name="Normal 2 12 2 2 7 2" xfId="15561"/>
    <cellStyle name="Normal 2 12 2 2 8" xfId="15562"/>
    <cellStyle name="Normal 2 12 2 2 8 2" xfId="15563"/>
    <cellStyle name="Normal 2 12 2 2 9" xfId="15564"/>
    <cellStyle name="Normal 2 12 2 2 9 2" xfId="15565"/>
    <cellStyle name="Normal 2 12 2 3" xfId="15566"/>
    <cellStyle name="Normál 2 12 2 3" xfId="15567"/>
    <cellStyle name="Normal 2 12 2 3 2" xfId="15568"/>
    <cellStyle name="Normál 2 12 2 3 2" xfId="15569"/>
    <cellStyle name="Normal 2 12 2 3 2 2" xfId="15570"/>
    <cellStyle name="Normal 2 12 2 3 3" xfId="15571"/>
    <cellStyle name="Normal 2 12 2 3 4" xfId="15572"/>
    <cellStyle name="Normal 2 12 2 4" xfId="15573"/>
    <cellStyle name="Normál 2 12 2 4" xfId="15574"/>
    <cellStyle name="Normal 2 12 2 4 2" xfId="15575"/>
    <cellStyle name="Normál 2 12 2 4 2" xfId="15576"/>
    <cellStyle name="Normal 2 12 2 4 3" xfId="15577"/>
    <cellStyle name="Normal 2 12 2 4 4" xfId="15578"/>
    <cellStyle name="Normal 2 12 2 5" xfId="15579"/>
    <cellStyle name="Normál 2 12 2 5" xfId="15580"/>
    <cellStyle name="Normal 2 12 2 5 2" xfId="15581"/>
    <cellStyle name="Normál 2 12 2 5 2" xfId="15582"/>
    <cellStyle name="Normal 2 12 2 5 3" xfId="15583"/>
    <cellStyle name="Normal 2 12 2 5 4" xfId="15584"/>
    <cellStyle name="Normal 2 12 2 6" xfId="15585"/>
    <cellStyle name="Normál 2 12 2 6" xfId="15586"/>
    <cellStyle name="Normal 2 12 2 6 2" xfId="15587"/>
    <cellStyle name="Normál 2 12 2 6 2" xfId="15588"/>
    <cellStyle name="Normal 2 12 2 6 3" xfId="15589"/>
    <cellStyle name="Normal 2 12 2 6 4" xfId="15590"/>
    <cellStyle name="Normal 2 12 2 7" xfId="15591"/>
    <cellStyle name="Normál 2 12 2 7" xfId="15592"/>
    <cellStyle name="Normal 2 12 2 7 2" xfId="15593"/>
    <cellStyle name="Normál 2 12 2 7 2" xfId="15594"/>
    <cellStyle name="Normal 2 12 2 7 3" xfId="15595"/>
    <cellStyle name="Normal 2 12 2 7 4" xfId="15596"/>
    <cellStyle name="Normal 2 12 2 8" xfId="15597"/>
    <cellStyle name="Normál 2 12 2 8" xfId="15598"/>
    <cellStyle name="Normal 2 12 2 8 2" xfId="15599"/>
    <cellStyle name="Normál 2 12 2 8 2" xfId="15600"/>
    <cellStyle name="Normal 2 12 2 8 3" xfId="15601"/>
    <cellStyle name="Normal 2 12 2 8 4" xfId="15602"/>
    <cellStyle name="Normal 2 12 2 9" xfId="15603"/>
    <cellStyle name="Normál 2 12 2 9" xfId="15604"/>
    <cellStyle name="Normal 2 12 2 9 2" xfId="15605"/>
    <cellStyle name="Normál 2 12 2 9 2" xfId="15606"/>
    <cellStyle name="Normal 2 12 2 9 3" xfId="15607"/>
    <cellStyle name="Normal 2 12 2 9 4" xfId="15608"/>
    <cellStyle name="Normal 2 12 20" xfId="15609"/>
    <cellStyle name="Normal 2 12 20 2" xfId="15610"/>
    <cellStyle name="Normal 2 12 20 3" xfId="15611"/>
    <cellStyle name="Normal 2 12 21" xfId="15612"/>
    <cellStyle name="Normal 2 12 21 2" xfId="15613"/>
    <cellStyle name="Normal 2 12 22" xfId="15614"/>
    <cellStyle name="Normal 2 12 22 2" xfId="15615"/>
    <cellStyle name="Normal 2 12 23" xfId="15616"/>
    <cellStyle name="Normal 2 12 23 2" xfId="15617"/>
    <cellStyle name="Normal 2 12 24" xfId="15618"/>
    <cellStyle name="Normal 2 12 24 2" xfId="15619"/>
    <cellStyle name="Normal 2 12 25" xfId="15620"/>
    <cellStyle name="Normal 2 12 25 2" xfId="15621"/>
    <cellStyle name="Normal 2 12 26" xfId="15622"/>
    <cellStyle name="Normal 2 12 26 2" xfId="15623"/>
    <cellStyle name="Normal 2 12 27" xfId="15624"/>
    <cellStyle name="Normal 2 12 27 2" xfId="15625"/>
    <cellStyle name="Normal 2 12 28" xfId="15626"/>
    <cellStyle name="Normal 2 12 28 2" xfId="15627"/>
    <cellStyle name="Normal 2 12 29" xfId="15628"/>
    <cellStyle name="Normal 2 12 3" xfId="15629"/>
    <cellStyle name="Normál 2 12 3" xfId="15630"/>
    <cellStyle name="Normal 2 12 3 10" xfId="15631"/>
    <cellStyle name="Normál 2 12 3 10" xfId="15632"/>
    <cellStyle name="Normal 2 12 3 10 2" xfId="15633"/>
    <cellStyle name="Normál 2 12 3 10 2" xfId="15634"/>
    <cellStyle name="Normal 2 12 3 10 3" xfId="15635"/>
    <cellStyle name="Normál 2 12 3 10 3" xfId="15636"/>
    <cellStyle name="Normal 2 12 3 10 4" xfId="15637"/>
    <cellStyle name="Normal 2 12 3 11" xfId="15638"/>
    <cellStyle name="Normál 2 12 3 11" xfId="15639"/>
    <cellStyle name="Normal 2 12 3 11 2" xfId="15640"/>
    <cellStyle name="Normal 2 12 3 11 3" xfId="15641"/>
    <cellStyle name="Normal 2 12 3 11 4" xfId="15642"/>
    <cellStyle name="Normal 2 12 3 12" xfId="15643"/>
    <cellStyle name="Normál 2 12 3 12" xfId="15644"/>
    <cellStyle name="Normal 2 12 3 12 2" xfId="15645"/>
    <cellStyle name="Normal 2 12 3 12 3" xfId="15646"/>
    <cellStyle name="Normal 2 12 3 13" xfId="15647"/>
    <cellStyle name="Normál 2 12 3 13" xfId="15648"/>
    <cellStyle name="Normal 2 12 3 13 2" xfId="15649"/>
    <cellStyle name="Normal 2 12 3 13 3" xfId="15650"/>
    <cellStyle name="Normal 2 12 3 14" xfId="15651"/>
    <cellStyle name="Normal 2 12 3 14 2" xfId="15652"/>
    <cellStyle name="Normal 2 12 3 14 3" xfId="15653"/>
    <cellStyle name="Normal 2 12 3 15" xfId="15654"/>
    <cellStyle name="Normal 2 12 3 15 2" xfId="15655"/>
    <cellStyle name="Normal 2 12 3 15 3" xfId="15656"/>
    <cellStyle name="Normal 2 12 3 16" xfId="15657"/>
    <cellStyle name="Normal 2 12 3 16 2" xfId="15658"/>
    <cellStyle name="Normal 2 12 3 16 3" xfId="15659"/>
    <cellStyle name="Normal 2 12 3 17" xfId="15660"/>
    <cellStyle name="Normal 2 12 3 17 2" xfId="15661"/>
    <cellStyle name="Normal 2 12 3 17 3" xfId="15662"/>
    <cellStyle name="Normal 2 12 3 18" xfId="15663"/>
    <cellStyle name="Normal 2 12 3 18 2" xfId="15664"/>
    <cellStyle name="Normal 2 12 3 18 3" xfId="15665"/>
    <cellStyle name="Normal 2 12 3 19" xfId="15666"/>
    <cellStyle name="Normal 2 12 3 19 2" xfId="15667"/>
    <cellStyle name="Normal 2 12 3 19 3" xfId="15668"/>
    <cellStyle name="Normal 2 12 3 2" xfId="15669"/>
    <cellStyle name="Normál 2 12 3 2" xfId="15670"/>
    <cellStyle name="Normal 2 12 3 2 10" xfId="15671"/>
    <cellStyle name="Normal 2 12 3 2 10 2" xfId="15672"/>
    <cellStyle name="Normal 2 12 3 2 11" xfId="15673"/>
    <cellStyle name="Normal 2 12 3 2 12" xfId="15674"/>
    <cellStyle name="Normal 2 12 3 2 13" xfId="15675"/>
    <cellStyle name="Normal 2 12 3 2 14" xfId="15676"/>
    <cellStyle name="Normal 2 12 3 2 15" xfId="15677"/>
    <cellStyle name="Normal 2 12 3 2 16" xfId="15678"/>
    <cellStyle name="Normal 2 12 3 2 2" xfId="15679"/>
    <cellStyle name="Normál 2 12 3 2 2" xfId="15680"/>
    <cellStyle name="Normal 2 12 3 2 2 10" xfId="15681"/>
    <cellStyle name="Normal 2 12 3 2 2 2" xfId="15682"/>
    <cellStyle name="Normal 2 12 3 2 2 2 2" xfId="15683"/>
    <cellStyle name="Normal 2 12 3 2 2 2 3" xfId="15684"/>
    <cellStyle name="Normal 2 12 3 2 2 3" xfId="15685"/>
    <cellStyle name="Normal 2 12 3 2 2 3 2" xfId="15686"/>
    <cellStyle name="Normal 2 12 3 2 2 4" xfId="15687"/>
    <cellStyle name="Normal 2 12 3 2 2 5" xfId="15688"/>
    <cellStyle name="Normal 2 12 3 2 2 6" xfId="15689"/>
    <cellStyle name="Normal 2 12 3 2 2 7" xfId="15690"/>
    <cellStyle name="Normal 2 12 3 2 2 8" xfId="15691"/>
    <cellStyle name="Normal 2 12 3 2 2 9" xfId="15692"/>
    <cellStyle name="Normal 2 12 3 2 3" xfId="15693"/>
    <cellStyle name="Normál 2 12 3 2 3" xfId="15694"/>
    <cellStyle name="Normal 2 12 3 2 3 2" xfId="15695"/>
    <cellStyle name="Normal 2 12 3 2 3 3" xfId="15696"/>
    <cellStyle name="Normal 2 12 3 2 3 4" xfId="15697"/>
    <cellStyle name="Normal 2 12 3 2 4" xfId="15698"/>
    <cellStyle name="Normal 2 12 3 2 4 2" xfId="15699"/>
    <cellStyle name="Normal 2 12 3 2 4 3" xfId="15700"/>
    <cellStyle name="Normal 2 12 3 2 4 4" xfId="15701"/>
    <cellStyle name="Normal 2 12 3 2 5" xfId="15702"/>
    <cellStyle name="Normal 2 12 3 2 5 2" xfId="15703"/>
    <cellStyle name="Normal 2 12 3 2 5 3" xfId="15704"/>
    <cellStyle name="Normal 2 12 3 2 5 4" xfId="15705"/>
    <cellStyle name="Normal 2 12 3 2 6" xfId="15706"/>
    <cellStyle name="Normal 2 12 3 2 6 2" xfId="15707"/>
    <cellStyle name="Normal 2 12 3 2 6 3" xfId="15708"/>
    <cellStyle name="Normal 2 12 3 2 7" xfId="15709"/>
    <cellStyle name="Normal 2 12 3 2 7 2" xfId="15710"/>
    <cellStyle name="Normal 2 12 3 2 7 3" xfId="15711"/>
    <cellStyle name="Normal 2 12 3 2 8" xfId="15712"/>
    <cellStyle name="Normal 2 12 3 2 8 2" xfId="15713"/>
    <cellStyle name="Normal 2 12 3 2 9" xfId="15714"/>
    <cellStyle name="Normal 2 12 3 2 9 2" xfId="15715"/>
    <cellStyle name="Normal 2 12 3 20" xfId="15716"/>
    <cellStyle name="Normal 2 12 3 20 2" xfId="15717"/>
    <cellStyle name="Normal 2 12 3 20 3" xfId="15718"/>
    <cellStyle name="Normal 2 12 3 21" xfId="15719"/>
    <cellStyle name="Normal 2 12 3 21 2" xfId="15720"/>
    <cellStyle name="Normal 2 12 3 21 3" xfId="15721"/>
    <cellStyle name="Normal 2 12 3 22" xfId="15722"/>
    <cellStyle name="Normal 2 12 3 22 2" xfId="15723"/>
    <cellStyle name="Normal 2 12 3 23" xfId="15724"/>
    <cellStyle name="Normal 2 12 3 23 2" xfId="15725"/>
    <cellStyle name="Normal 2 12 3 24" xfId="15726"/>
    <cellStyle name="Normal 2 12 3 24 2" xfId="15727"/>
    <cellStyle name="Normal 2 12 3 25" xfId="15728"/>
    <cellStyle name="Normal 2 12 3 25 2" xfId="15729"/>
    <cellStyle name="Normal 2 12 3 26" xfId="15730"/>
    <cellStyle name="Normal 2 12 3 26 2" xfId="15731"/>
    <cellStyle name="Normal 2 12 3 27" xfId="15732"/>
    <cellStyle name="Normal 2 12 3 27 2" xfId="15733"/>
    <cellStyle name="Normal 2 12 3 28" xfId="15734"/>
    <cellStyle name="Normal 2 12 3 28 2" xfId="15735"/>
    <cellStyle name="Normal 2 12 3 29" xfId="15736"/>
    <cellStyle name="Normal 2 12 3 29 2" xfId="15737"/>
    <cellStyle name="Normal 2 12 3 3" xfId="15738"/>
    <cellStyle name="Normál 2 12 3 3" xfId="15739"/>
    <cellStyle name="Normal 2 12 3 3 10" xfId="15740"/>
    <cellStyle name="Normal 2 12 3 3 11" xfId="15741"/>
    <cellStyle name="Normal 2 12 3 3 12" xfId="15742"/>
    <cellStyle name="Normal 2 12 3 3 13" xfId="15743"/>
    <cellStyle name="Normal 2 12 3 3 14" xfId="15744"/>
    <cellStyle name="Normal 2 12 3 3 15" xfId="15745"/>
    <cellStyle name="Normal 2 12 3 3 2" xfId="15746"/>
    <cellStyle name="Normál 2 12 3 3 2" xfId="15747"/>
    <cellStyle name="Normal 2 12 3 3 2 2" xfId="15748"/>
    <cellStyle name="Normal 2 12 3 3 2 3" xfId="15749"/>
    <cellStyle name="Normal 2 12 3 3 2 4" xfId="15750"/>
    <cellStyle name="Normal 2 12 3 3 2 5" xfId="15751"/>
    <cellStyle name="Normal 2 12 3 3 3" xfId="15752"/>
    <cellStyle name="Normál 2 12 3 3 3" xfId="15753"/>
    <cellStyle name="Normal 2 12 3 3 3 2" xfId="15754"/>
    <cellStyle name="Normal 2 12 3 3 3 3" xfId="15755"/>
    <cellStyle name="Normal 2 12 3 3 4" xfId="15756"/>
    <cellStyle name="Normal 2 12 3 3 4 2" xfId="15757"/>
    <cellStyle name="Normal 2 12 3 3 4 3" xfId="15758"/>
    <cellStyle name="Normal 2 12 3 3 5" xfId="15759"/>
    <cellStyle name="Normal 2 12 3 3 5 2" xfId="15760"/>
    <cellStyle name="Normal 2 12 3 3 5 3" xfId="15761"/>
    <cellStyle name="Normal 2 12 3 3 6" xfId="15762"/>
    <cellStyle name="Normal 2 12 3 3 6 2" xfId="15763"/>
    <cellStyle name="Normal 2 12 3 3 7" xfId="15764"/>
    <cellStyle name="Normal 2 12 3 3 7 2" xfId="15765"/>
    <cellStyle name="Normal 2 12 3 3 8" xfId="15766"/>
    <cellStyle name="Normal 2 12 3 3 8 2" xfId="15767"/>
    <cellStyle name="Normal 2 12 3 3 9" xfId="15768"/>
    <cellStyle name="Normal 2 12 3 3 9 2" xfId="15769"/>
    <cellStyle name="Normal 2 12 3 30" xfId="15770"/>
    <cellStyle name="Normal 2 12 3 31" xfId="15771"/>
    <cellStyle name="Normal 2 12 3 32" xfId="15772"/>
    <cellStyle name="Normal 2 12 3 33" xfId="15773"/>
    <cellStyle name="Normal 2 12 3 34" xfId="15774"/>
    <cellStyle name="Normal 2 12 3 4" xfId="15775"/>
    <cellStyle name="Normál 2 12 3 4" xfId="15776"/>
    <cellStyle name="Normal 2 12 3 4 10" xfId="15777"/>
    <cellStyle name="Normal 2 12 3 4 11" xfId="15778"/>
    <cellStyle name="Normal 2 12 3 4 12" xfId="15779"/>
    <cellStyle name="Normal 2 12 3 4 13" xfId="15780"/>
    <cellStyle name="Normal 2 12 3 4 14" xfId="15781"/>
    <cellStyle name="Normal 2 12 3 4 2" xfId="15782"/>
    <cellStyle name="Normál 2 12 3 4 2" xfId="15783"/>
    <cellStyle name="Normal 2 12 3 4 2 2" xfId="15784"/>
    <cellStyle name="Normal 2 12 3 4 2 3" xfId="15785"/>
    <cellStyle name="Normal 2 12 3 4 2 4" xfId="15786"/>
    <cellStyle name="Normal 2 12 3 4 3" xfId="15787"/>
    <cellStyle name="Normál 2 12 3 4 3" xfId="15788"/>
    <cellStyle name="Normal 2 12 3 4 3 2" xfId="15789"/>
    <cellStyle name="Normal 2 12 3 4 3 3" xfId="15790"/>
    <cellStyle name="Normal 2 12 3 4 4" xfId="15791"/>
    <cellStyle name="Normal 2 12 3 4 4 2" xfId="15792"/>
    <cellStyle name="Normal 2 12 3 4 4 3" xfId="15793"/>
    <cellStyle name="Normal 2 12 3 4 5" xfId="15794"/>
    <cellStyle name="Normal 2 12 3 4 5 2" xfId="15795"/>
    <cellStyle name="Normal 2 12 3 4 6" xfId="15796"/>
    <cellStyle name="Normal 2 12 3 4 6 2" xfId="15797"/>
    <cellStyle name="Normal 2 12 3 4 7" xfId="15798"/>
    <cellStyle name="Normal 2 12 3 4 7 2" xfId="15799"/>
    <cellStyle name="Normal 2 12 3 4 8" xfId="15800"/>
    <cellStyle name="Normal 2 12 3 4 8 2" xfId="15801"/>
    <cellStyle name="Normal 2 12 3 4 9" xfId="15802"/>
    <cellStyle name="Normal 2 12 3 5" xfId="15803"/>
    <cellStyle name="Normál 2 12 3 5" xfId="15804"/>
    <cellStyle name="Normal 2 12 3 5 10" xfId="15805"/>
    <cellStyle name="Normal 2 12 3 5 11" xfId="15806"/>
    <cellStyle name="Normal 2 12 3 5 2" xfId="15807"/>
    <cellStyle name="Normál 2 12 3 5 2" xfId="15808"/>
    <cellStyle name="Normal 2 12 3 5 2 2" xfId="15809"/>
    <cellStyle name="Normal 2 12 3 5 2 3" xfId="15810"/>
    <cellStyle name="Normal 2 12 3 5 3" xfId="15811"/>
    <cellStyle name="Normál 2 12 3 5 3" xfId="15812"/>
    <cellStyle name="Normal 2 12 3 5 3 2" xfId="15813"/>
    <cellStyle name="Normal 2 12 3 5 4" xfId="15814"/>
    <cellStyle name="Normal 2 12 3 5 4 2" xfId="15815"/>
    <cellStyle name="Normal 2 12 3 5 5" xfId="15816"/>
    <cellStyle name="Normal 2 12 3 5 5 2" xfId="15817"/>
    <cellStyle name="Normal 2 12 3 5 6" xfId="15818"/>
    <cellStyle name="Normal 2 12 3 5 6 2" xfId="15819"/>
    <cellStyle name="Normal 2 12 3 5 7" xfId="15820"/>
    <cellStyle name="Normal 2 12 3 5 7 2" xfId="15821"/>
    <cellStyle name="Normal 2 12 3 5 8" xfId="15822"/>
    <cellStyle name="Normal 2 12 3 5 9" xfId="15823"/>
    <cellStyle name="Normal 2 12 3 6" xfId="15824"/>
    <cellStyle name="Normál 2 12 3 6" xfId="15825"/>
    <cellStyle name="Normal 2 12 3 6 2" xfId="15826"/>
    <cellStyle name="Normál 2 12 3 6 2" xfId="15827"/>
    <cellStyle name="Normal 2 12 3 6 3" xfId="15828"/>
    <cellStyle name="Normál 2 12 3 6 3" xfId="15829"/>
    <cellStyle name="Normal 2 12 3 6 4" xfId="15830"/>
    <cellStyle name="Normal 2 12 3 6 5" xfId="15831"/>
    <cellStyle name="Normal 2 12 3 7" xfId="15832"/>
    <cellStyle name="Normál 2 12 3 7" xfId="15833"/>
    <cellStyle name="Normal 2 12 3 7 2" xfId="15834"/>
    <cellStyle name="Normál 2 12 3 7 2" xfId="15835"/>
    <cellStyle name="Normal 2 12 3 7 3" xfId="15836"/>
    <cellStyle name="Normál 2 12 3 7 3" xfId="15837"/>
    <cellStyle name="Normal 2 12 3 7 4" xfId="15838"/>
    <cellStyle name="Normal 2 12 3 8" xfId="15839"/>
    <cellStyle name="Normál 2 12 3 8" xfId="15840"/>
    <cellStyle name="Normal 2 12 3 8 2" xfId="15841"/>
    <cellStyle name="Normál 2 12 3 8 2" xfId="15842"/>
    <cellStyle name="Normal 2 12 3 8 3" xfId="15843"/>
    <cellStyle name="Normál 2 12 3 8 3" xfId="15844"/>
    <cellStyle name="Normal 2 12 3 8 4" xfId="15845"/>
    <cellStyle name="Normal 2 12 3 9" xfId="15846"/>
    <cellStyle name="Normál 2 12 3 9" xfId="15847"/>
    <cellStyle name="Normal 2 12 3 9 2" xfId="15848"/>
    <cellStyle name="Normál 2 12 3 9 2" xfId="15849"/>
    <cellStyle name="Normal 2 12 3 9 3" xfId="15850"/>
    <cellStyle name="Normál 2 12 3 9 3" xfId="15851"/>
    <cellStyle name="Normal 2 12 3 9 4" xfId="15852"/>
    <cellStyle name="Normal 2 12 4" xfId="15853"/>
    <cellStyle name="Normál 2 12 4" xfId="15854"/>
    <cellStyle name="Normal 2 12 4 10" xfId="15855"/>
    <cellStyle name="Normal 2 12 4 11" xfId="15856"/>
    <cellStyle name="Normal 2 12 4 12" xfId="15857"/>
    <cellStyle name="Normal 2 12 4 13" xfId="15858"/>
    <cellStyle name="Normal 2 12 4 14" xfId="15859"/>
    <cellStyle name="Normal 2 12 4 15" xfId="15860"/>
    <cellStyle name="Normal 2 12 4 16" xfId="15861"/>
    <cellStyle name="Normal 2 12 4 17" xfId="15862"/>
    <cellStyle name="Normal 2 12 4 18" xfId="15863"/>
    <cellStyle name="Normal 2 12 4 19" xfId="15864"/>
    <cellStyle name="Normal 2 12 4 2" xfId="15865"/>
    <cellStyle name="Normál 2 12 4 2" xfId="15866"/>
    <cellStyle name="Normal 2 12 4 2 10" xfId="15867"/>
    <cellStyle name="Normal 2 12 4 2 2" xfId="15868"/>
    <cellStyle name="Normál 2 12 4 2 2" xfId="15869"/>
    <cellStyle name="Normal 2 12 4 2 2 2" xfId="15870"/>
    <cellStyle name="Normal 2 12 4 2 3" xfId="15871"/>
    <cellStyle name="Normal 2 12 4 2 4" xfId="15872"/>
    <cellStyle name="Normal 2 12 4 2 5" xfId="15873"/>
    <cellStyle name="Normal 2 12 4 2 6" xfId="15874"/>
    <cellStyle name="Normal 2 12 4 2 7" xfId="15875"/>
    <cellStyle name="Normal 2 12 4 2 8" xfId="15876"/>
    <cellStyle name="Normal 2 12 4 2 9" xfId="15877"/>
    <cellStyle name="Normal 2 12 4 20" xfId="15878"/>
    <cellStyle name="Normal 2 12 4 21" xfId="15879"/>
    <cellStyle name="Normal 2 12 4 22" xfId="15880"/>
    <cellStyle name="Normal 2 12 4 23" xfId="15881"/>
    <cellStyle name="Normal 2 12 4 24" xfId="15882"/>
    <cellStyle name="Normal 2 12 4 3" xfId="15883"/>
    <cellStyle name="Normál 2 12 4 3" xfId="15884"/>
    <cellStyle name="Normal 2 12 4 3 2" xfId="15885"/>
    <cellStyle name="Normal 2 12 4 4" xfId="15886"/>
    <cellStyle name="Normál 2 12 4 4" xfId="15887"/>
    <cellStyle name="Normal 2 12 4 4 2" xfId="15888"/>
    <cellStyle name="Normal 2 12 4 5" xfId="15889"/>
    <cellStyle name="Normal 2 12 4 5 2" xfId="15890"/>
    <cellStyle name="Normal 2 12 4 6" xfId="15891"/>
    <cellStyle name="Normal 2 12 4 7" xfId="15892"/>
    <cellStyle name="Normal 2 12 4 8" xfId="15893"/>
    <cellStyle name="Normal 2 12 4 9" xfId="15894"/>
    <cellStyle name="Normal 2 12 5" xfId="15895"/>
    <cellStyle name="Normál 2 12 5" xfId="15896"/>
    <cellStyle name="Normal 2 12 5 10" xfId="15897"/>
    <cellStyle name="Normal 2 12 5 11" xfId="15898"/>
    <cellStyle name="Normal 2 12 5 12" xfId="15899"/>
    <cellStyle name="Normal 2 12 5 13" xfId="15900"/>
    <cellStyle name="Normal 2 12 5 14" xfId="15901"/>
    <cellStyle name="Normal 2 12 5 15" xfId="15902"/>
    <cellStyle name="Normal 2 12 5 16" xfId="15903"/>
    <cellStyle name="Normal 2 12 5 17" xfId="15904"/>
    <cellStyle name="Normal 2 12 5 18" xfId="15905"/>
    <cellStyle name="Normal 2 12 5 19" xfId="15906"/>
    <cellStyle name="Normal 2 12 5 2" xfId="15907"/>
    <cellStyle name="Normál 2 12 5 2" xfId="15908"/>
    <cellStyle name="Normal 2 12 5 2 2" xfId="15909"/>
    <cellStyle name="Normál 2 12 5 2 2" xfId="15910"/>
    <cellStyle name="Normal 2 12 5 2 3" xfId="15911"/>
    <cellStyle name="Normal 2 12 5 20" xfId="15912"/>
    <cellStyle name="Normal 2 12 5 3" xfId="15913"/>
    <cellStyle name="Normál 2 12 5 3" xfId="15914"/>
    <cellStyle name="Normal 2 12 5 3 2" xfId="15915"/>
    <cellStyle name="Normál 2 12 5 3 2" xfId="15916"/>
    <cellStyle name="Normal 2 12 5 4" xfId="15917"/>
    <cellStyle name="Normál 2 12 5 4" xfId="15918"/>
    <cellStyle name="Normal 2 12 5 5" xfId="15919"/>
    <cellStyle name="Normál 2 12 5 5" xfId="15920"/>
    <cellStyle name="Normal 2 12 5 6" xfId="15921"/>
    <cellStyle name="Normál 2 12 5 6" xfId="15922"/>
    <cellStyle name="Normal 2 12 5 7" xfId="15923"/>
    <cellStyle name="Normal 2 12 5 8" xfId="15924"/>
    <cellStyle name="Normal 2 12 5 9" xfId="15925"/>
    <cellStyle name="Normal 2 12 6" xfId="15926"/>
    <cellStyle name="Normál 2 12 6" xfId="15927"/>
    <cellStyle name="Normal 2 12 6 2" xfId="15928"/>
    <cellStyle name="Normál 2 12 6 2" xfId="15929"/>
    <cellStyle name="Normal 2 12 6 2 2" xfId="15930"/>
    <cellStyle name="Normal 2 12 6 2 3" xfId="15931"/>
    <cellStyle name="Normal 2 12 6 3" xfId="15932"/>
    <cellStyle name="Normál 2 12 6 3" xfId="15933"/>
    <cellStyle name="Normal 2 12 6 4" xfId="15934"/>
    <cellStyle name="Normal 2 12 6 5" xfId="15935"/>
    <cellStyle name="Normal 2 12 6 6" xfId="15936"/>
    <cellStyle name="Normal 2 12 7" xfId="15937"/>
    <cellStyle name="Normál 2 12 7" xfId="15938"/>
    <cellStyle name="Normal 2 12 7 2" xfId="15939"/>
    <cellStyle name="Normál 2 12 7 2" xfId="15940"/>
    <cellStyle name="Normal 2 12 7 3" xfId="15941"/>
    <cellStyle name="Normál 2 12 7 3" xfId="15942"/>
    <cellStyle name="Normal 2 12 7 4" xfId="15943"/>
    <cellStyle name="Normal 2 12 7 5" xfId="15944"/>
    <cellStyle name="Normal 2 12 8" xfId="15945"/>
    <cellStyle name="Normál 2 12 8" xfId="15946"/>
    <cellStyle name="Normal 2 12 8 2" xfId="15947"/>
    <cellStyle name="Normál 2 12 8 2" xfId="15948"/>
    <cellStyle name="Normal 2 12 8 3" xfId="15949"/>
    <cellStyle name="Normál 2 12 8 3" xfId="15950"/>
    <cellStyle name="Normal 2 12 8 4" xfId="15951"/>
    <cellStyle name="Normal 2 12 9" xfId="15952"/>
    <cellStyle name="Normál 2 12 9" xfId="15953"/>
    <cellStyle name="Normal 2 12 9 2" xfId="15954"/>
    <cellStyle name="Normál 2 12 9 2" xfId="15955"/>
    <cellStyle name="Normal 2 12 9 3" xfId="15956"/>
    <cellStyle name="Normál 2 12 9 3" xfId="15957"/>
    <cellStyle name="Normal 2 12 9 4" xfId="15958"/>
    <cellStyle name="Normal 2 13" xfId="118"/>
    <cellStyle name="Normal 2 13 2" xfId="15960"/>
    <cellStyle name="Normal 2 13 2 2" xfId="15961"/>
    <cellStyle name="Normal 2 13 2 2 2" xfId="15962"/>
    <cellStyle name="Normal 2 13 2 2 2 2" xfId="15963"/>
    <cellStyle name="Normal 2 13 2 2 2 2 2" xfId="15964"/>
    <cellStyle name="Normal 2 13 2 2 2 3" xfId="15965"/>
    <cellStyle name="Normal 2 13 2 2 2 4" xfId="15966"/>
    <cellStyle name="Normal 2 13 2 2 3" xfId="15967"/>
    <cellStyle name="Normal 2 13 2 2 3 2" xfId="15968"/>
    <cellStyle name="Normal 2 13 2 2 3 3" xfId="15969"/>
    <cellStyle name="Normal 2 13 2 2 4" xfId="15970"/>
    <cellStyle name="Normal 2 13 2 2 4 2" xfId="15971"/>
    <cellStyle name="Normal 2 13 2 2 5" xfId="15972"/>
    <cellStyle name="Normal 2 13 2 3" xfId="15973"/>
    <cellStyle name="Normal 2 13 3" xfId="15974"/>
    <cellStyle name="Normal 2 13 3 2" xfId="15975"/>
    <cellStyle name="Normal 2 13 3 2 2" xfId="15976"/>
    <cellStyle name="Normal 2 13 3 2 2 2" xfId="15977"/>
    <cellStyle name="Normal 2 13 3 2 2 2 2" xfId="15978"/>
    <cellStyle name="Normal 2 13 3 2 2 3" xfId="15979"/>
    <cellStyle name="Normal 2 13 3 2 2 4" xfId="15980"/>
    <cellStyle name="Normal 2 13 3 2 3" xfId="15981"/>
    <cellStyle name="Normal 2 13 3 2 3 2" xfId="15982"/>
    <cellStyle name="Normal 2 13 3 2 4" xfId="15983"/>
    <cellStyle name="Normal 2 13 3 2 5" xfId="15984"/>
    <cellStyle name="Normal 2 13 3 3" xfId="15985"/>
    <cellStyle name="Normal 2 13 4" xfId="15986"/>
    <cellStyle name="Normal 2 13 4 2" xfId="15987"/>
    <cellStyle name="Normal 2 13 4 2 2" xfId="15988"/>
    <cellStyle name="Normal 2 13 4 2 2 2" xfId="15989"/>
    <cellStyle name="Normal 2 13 4 2 3" xfId="15990"/>
    <cellStyle name="Normal 2 13 4 2 4" xfId="15991"/>
    <cellStyle name="Normal 2 13 4 3" xfId="15992"/>
    <cellStyle name="Normal 2 13 4 3 2" xfId="15993"/>
    <cellStyle name="Normal 2 13 4 3 3" xfId="15994"/>
    <cellStyle name="Normal 2 13 4 4" xfId="15995"/>
    <cellStyle name="Normal 2 13 4 4 2" xfId="15996"/>
    <cellStyle name="Normal 2 13 4 5" xfId="15997"/>
    <cellStyle name="Normal 2 13 4 6" xfId="15998"/>
    <cellStyle name="Normal 2 13 5" xfId="15959"/>
    <cellStyle name="Normal 2 14" xfId="15999"/>
    <cellStyle name="Normal 2 14 2" xfId="16000"/>
    <cellStyle name="Normal 2 14 2 2" xfId="16001"/>
    <cellStyle name="Normal 2 14 2 2 2" xfId="16002"/>
    <cellStyle name="Normal 2 14 2 2 2 2" xfId="16003"/>
    <cellStyle name="Normal 2 14 2 2 2 2 2" xfId="16004"/>
    <cellStyle name="Normal 2 14 2 2 2 3" xfId="16005"/>
    <cellStyle name="Normal 2 14 2 2 2 4" xfId="16006"/>
    <cellStyle name="Normal 2 14 2 2 3" xfId="16007"/>
    <cellStyle name="Normal 2 14 2 2 3 2" xfId="16008"/>
    <cellStyle name="Normal 2 14 2 2 4" xfId="16009"/>
    <cellStyle name="Normal 2 14 2 2 5" xfId="16010"/>
    <cellStyle name="Normal 2 14 2 3" xfId="16011"/>
    <cellStyle name="Normal 2 14 3" xfId="16012"/>
    <cellStyle name="Normal 2 14 3 2" xfId="16013"/>
    <cellStyle name="Normal 2 14 3 2 2" xfId="16014"/>
    <cellStyle name="Normal 2 14 3 2 2 2" xfId="16015"/>
    <cellStyle name="Normal 2 14 3 2 2 2 2" xfId="16016"/>
    <cellStyle name="Normal 2 14 3 2 2 3" xfId="16017"/>
    <cellStyle name="Normal 2 14 3 2 2 4" xfId="16018"/>
    <cellStyle name="Normal 2 14 3 2 3" xfId="16019"/>
    <cellStyle name="Normal 2 14 3 2 3 2" xfId="16020"/>
    <cellStyle name="Normal 2 14 3 2 4" xfId="16021"/>
    <cellStyle name="Normal 2 14 3 2 5" xfId="16022"/>
    <cellStyle name="Normal 2 14 4" xfId="16023"/>
    <cellStyle name="Normal 2 14 4 2" xfId="16024"/>
    <cellStyle name="Normal 2 14 4 2 2" xfId="16025"/>
    <cellStyle name="Normal 2 14 4 2 2 2" xfId="16026"/>
    <cellStyle name="Normal 2 14 4 2 3" xfId="16027"/>
    <cellStyle name="Normal 2 14 4 2 4" xfId="16028"/>
    <cellStyle name="Normal 2 14 4 3" xfId="16029"/>
    <cellStyle name="Normal 2 14 4 3 2" xfId="16030"/>
    <cellStyle name="Normal 2 14 4 4" xfId="16031"/>
    <cellStyle name="Normal 2 14 4 5" xfId="16032"/>
    <cellStyle name="Normal 2 15" xfId="16033"/>
    <cellStyle name="Normal 2 15 2" xfId="16034"/>
    <cellStyle name="Normal 2 15 2 2" xfId="16035"/>
    <cellStyle name="Normal 2 15 2 2 2" xfId="16036"/>
    <cellStyle name="Normal 2 15 2 2 2 2" xfId="16037"/>
    <cellStyle name="Normal 2 15 2 2 2 2 2" xfId="16038"/>
    <cellStyle name="Normal 2 15 2 2 2 3" xfId="16039"/>
    <cellStyle name="Normal 2 15 2 2 2 4" xfId="16040"/>
    <cellStyle name="Normal 2 15 2 2 3" xfId="16041"/>
    <cellStyle name="Normal 2 15 2 2 3 2" xfId="16042"/>
    <cellStyle name="Normal 2 15 2 2 4" xfId="16043"/>
    <cellStyle name="Normal 2 15 2 2 5" xfId="16044"/>
    <cellStyle name="Normal 2 15 3" xfId="16045"/>
    <cellStyle name="Normal 2 15 3 2" xfId="16046"/>
    <cellStyle name="Normal 2 15 3 2 2" xfId="16047"/>
    <cellStyle name="Normal 2 15 3 2 2 2" xfId="16048"/>
    <cellStyle name="Normal 2 15 3 2 2 2 2" xfId="16049"/>
    <cellStyle name="Normal 2 15 3 2 2 3" xfId="16050"/>
    <cellStyle name="Normal 2 15 3 2 2 4" xfId="16051"/>
    <cellStyle name="Normal 2 15 3 2 3" xfId="16052"/>
    <cellStyle name="Normal 2 15 3 2 3 2" xfId="16053"/>
    <cellStyle name="Normal 2 15 3 2 4" xfId="16054"/>
    <cellStyle name="Normal 2 15 3 2 5" xfId="16055"/>
    <cellStyle name="Normal 2 15 4" xfId="16056"/>
    <cellStyle name="Normal 2 15 4 2" xfId="16057"/>
    <cellStyle name="Normal 2 15 4 2 2" xfId="16058"/>
    <cellStyle name="Normal 2 15 4 2 2 2" xfId="16059"/>
    <cellStyle name="Normal 2 15 4 2 2 2 2" xfId="16060"/>
    <cellStyle name="Normal 2 15 4 2 2 3" xfId="16061"/>
    <cellStyle name="Normal 2 15 4 2 2 4" xfId="16062"/>
    <cellStyle name="Normal 2 15 4 2 3" xfId="16063"/>
    <cellStyle name="Normal 2 15 4 2 3 2" xfId="16064"/>
    <cellStyle name="Normal 2 15 4 2 4" xfId="16065"/>
    <cellStyle name="Normal 2 15 4 2 5" xfId="16066"/>
    <cellStyle name="Normal 2 15 5" xfId="16067"/>
    <cellStyle name="Normal 2 15 5 2" xfId="16068"/>
    <cellStyle name="Normal 2 15 5 2 2" xfId="16069"/>
    <cellStyle name="Normal 2 15 5 2 2 2" xfId="16070"/>
    <cellStyle name="Normal 2 15 5 2 3" xfId="16071"/>
    <cellStyle name="Normal 2 15 5 2 4" xfId="16072"/>
    <cellStyle name="Normal 2 15 5 3" xfId="16073"/>
    <cellStyle name="Normal 2 15 5 3 2" xfId="16074"/>
    <cellStyle name="Normal 2 15 5 4" xfId="16075"/>
    <cellStyle name="Normal 2 15 5 5" xfId="16076"/>
    <cellStyle name="Normal 2 16" xfId="16077"/>
    <cellStyle name="Normal 2 16 2" xfId="16078"/>
    <cellStyle name="Normal 2 16 2 2" xfId="16079"/>
    <cellStyle name="Normal 2 16 2 2 2" xfId="16080"/>
    <cellStyle name="Normal 2 16 2 2 2 2" xfId="16081"/>
    <cellStyle name="Normal 2 16 2 2 2 2 2" xfId="16082"/>
    <cellStyle name="Normal 2 16 2 2 2 3" xfId="16083"/>
    <cellStyle name="Normal 2 16 2 2 2 4" xfId="16084"/>
    <cellStyle name="Normal 2 16 2 2 3" xfId="16085"/>
    <cellStyle name="Normal 2 16 2 2 3 2" xfId="16086"/>
    <cellStyle name="Normal 2 16 2 2 4" xfId="16087"/>
    <cellStyle name="Normal 2 16 2 2 5" xfId="16088"/>
    <cellStyle name="Normal 2 16 3" xfId="16089"/>
    <cellStyle name="Normal 2 16 3 2" xfId="16090"/>
    <cellStyle name="Normal 2 16 3 2 2" xfId="16091"/>
    <cellStyle name="Normal 2 16 3 2 2 2" xfId="16092"/>
    <cellStyle name="Normal 2 16 3 2 2 2 2" xfId="16093"/>
    <cellStyle name="Normal 2 16 3 2 2 3" xfId="16094"/>
    <cellStyle name="Normal 2 16 3 2 2 4" xfId="16095"/>
    <cellStyle name="Normal 2 16 3 2 3" xfId="16096"/>
    <cellStyle name="Normal 2 16 3 2 3 2" xfId="16097"/>
    <cellStyle name="Normal 2 16 3 2 4" xfId="16098"/>
    <cellStyle name="Normal 2 16 3 2 5" xfId="16099"/>
    <cellStyle name="Normal 2 16 4" xfId="16100"/>
    <cellStyle name="Normal 2 16 4 2" xfId="16101"/>
    <cellStyle name="Normal 2 16 4 2 2" xfId="16102"/>
    <cellStyle name="Normal 2 16 4 2 2 2" xfId="16103"/>
    <cellStyle name="Normal 2 16 4 2 3" xfId="16104"/>
    <cellStyle name="Normal 2 16 4 2 4" xfId="16105"/>
    <cellStyle name="Normal 2 16 4 3" xfId="16106"/>
    <cellStyle name="Normal 2 16 4 3 2" xfId="16107"/>
    <cellStyle name="Normal 2 16 4 4" xfId="16108"/>
    <cellStyle name="Normal 2 16 4 5" xfId="16109"/>
    <cellStyle name="Normal 2 17" xfId="16110"/>
    <cellStyle name="Normal 2 17 2" xfId="16111"/>
    <cellStyle name="Normal 2 17 2 2" xfId="16112"/>
    <cellStyle name="Normal 2 17 2 2 2" xfId="16113"/>
    <cellStyle name="Normal 2 17 2 2 2 2" xfId="16114"/>
    <cellStyle name="Normal 2 17 2 2 2 2 2" xfId="16115"/>
    <cellStyle name="Normal 2 17 2 2 2 3" xfId="16116"/>
    <cellStyle name="Normal 2 17 2 2 2 4" xfId="16117"/>
    <cellStyle name="Normal 2 17 2 2 3" xfId="16118"/>
    <cellStyle name="Normal 2 17 2 2 3 2" xfId="16119"/>
    <cellStyle name="Normal 2 17 2 2 4" xfId="16120"/>
    <cellStyle name="Normal 2 17 2 2 5" xfId="16121"/>
    <cellStyle name="Normal 2 17 3" xfId="16122"/>
    <cellStyle name="Normal 2 17 3 2" xfId="16123"/>
    <cellStyle name="Normal 2 17 3 2 2" xfId="16124"/>
    <cellStyle name="Normal 2 17 3 2 2 2" xfId="16125"/>
    <cellStyle name="Normal 2 17 3 2 2 2 2" xfId="16126"/>
    <cellStyle name="Normal 2 17 3 2 2 3" xfId="16127"/>
    <cellStyle name="Normal 2 17 3 2 2 4" xfId="16128"/>
    <cellStyle name="Normal 2 17 3 2 3" xfId="16129"/>
    <cellStyle name="Normal 2 17 3 2 3 2" xfId="16130"/>
    <cellStyle name="Normal 2 17 3 2 4" xfId="16131"/>
    <cellStyle name="Normal 2 17 3 2 5" xfId="16132"/>
    <cellStyle name="Normal 2 17 4" xfId="16133"/>
    <cellStyle name="Normal 2 17 4 2" xfId="16134"/>
    <cellStyle name="Normal 2 17 4 2 2" xfId="16135"/>
    <cellStyle name="Normal 2 17 4 2 2 2" xfId="16136"/>
    <cellStyle name="Normal 2 17 4 2 3" xfId="16137"/>
    <cellStyle name="Normal 2 17 4 2 4" xfId="16138"/>
    <cellStyle name="Normal 2 17 4 3" xfId="16139"/>
    <cellStyle name="Normal 2 17 4 3 2" xfId="16140"/>
    <cellStyle name="Normal 2 17 4 4" xfId="16141"/>
    <cellStyle name="Normal 2 17 4 5" xfId="16142"/>
    <cellStyle name="Normal 2 18" xfId="16143"/>
    <cellStyle name="Normal 2 18 2" xfId="16144"/>
    <cellStyle name="Normal 2 18 2 2" xfId="16145"/>
    <cellStyle name="Normal 2 18 2 2 2" xfId="16146"/>
    <cellStyle name="Normal 2 18 2 2 2 2" xfId="16147"/>
    <cellStyle name="Normal 2 18 2 2 2 2 2" xfId="16148"/>
    <cellStyle name="Normal 2 18 2 2 2 3" xfId="16149"/>
    <cellStyle name="Normal 2 18 2 2 2 4" xfId="16150"/>
    <cellStyle name="Normal 2 18 2 2 3" xfId="16151"/>
    <cellStyle name="Normal 2 18 2 2 3 2" xfId="16152"/>
    <cellStyle name="Normal 2 18 2 2 4" xfId="16153"/>
    <cellStyle name="Normal 2 18 2 2 5" xfId="16154"/>
    <cellStyle name="Normal 2 18 3" xfId="16155"/>
    <cellStyle name="Normal 2 18 3 2" xfId="16156"/>
    <cellStyle name="Normal 2 18 3 2 2" xfId="16157"/>
    <cellStyle name="Normal 2 18 3 2 2 2" xfId="16158"/>
    <cellStyle name="Normal 2 18 3 2 2 2 2" xfId="16159"/>
    <cellStyle name="Normal 2 18 3 2 2 3" xfId="16160"/>
    <cellStyle name="Normal 2 18 3 2 2 4" xfId="16161"/>
    <cellStyle name="Normal 2 18 3 2 3" xfId="16162"/>
    <cellStyle name="Normal 2 18 3 2 3 2" xfId="16163"/>
    <cellStyle name="Normal 2 18 3 2 4" xfId="16164"/>
    <cellStyle name="Normal 2 18 3 2 5" xfId="16165"/>
    <cellStyle name="Normal 2 18 4" xfId="16166"/>
    <cellStyle name="Normal 2 18 4 2" xfId="16167"/>
    <cellStyle name="Normal 2 18 4 2 2" xfId="16168"/>
    <cellStyle name="Normal 2 18 4 2 2 2" xfId="16169"/>
    <cellStyle name="Normal 2 18 4 2 3" xfId="16170"/>
    <cellStyle name="Normal 2 18 4 2 4" xfId="16171"/>
    <cellStyle name="Normal 2 18 4 3" xfId="16172"/>
    <cellStyle name="Normal 2 18 4 3 2" xfId="16173"/>
    <cellStyle name="Normal 2 18 4 4" xfId="16174"/>
    <cellStyle name="Normal 2 18 4 5" xfId="16175"/>
    <cellStyle name="Normal 2 19" xfId="16176"/>
    <cellStyle name="Normal 2 19 2" xfId="16177"/>
    <cellStyle name="Normal 2 19 2 2" xfId="16178"/>
    <cellStyle name="Normal 2 19 2 2 2" xfId="16179"/>
    <cellStyle name="Normal 2 19 2 2 2 2" xfId="16180"/>
    <cellStyle name="Normal 2 19 2 2 2 2 2" xfId="16181"/>
    <cellStyle name="Normal 2 19 2 2 2 3" xfId="16182"/>
    <cellStyle name="Normal 2 19 2 2 2 4" xfId="16183"/>
    <cellStyle name="Normal 2 19 2 2 3" xfId="16184"/>
    <cellStyle name="Normal 2 19 2 2 3 2" xfId="16185"/>
    <cellStyle name="Normal 2 19 2 2 4" xfId="16186"/>
    <cellStyle name="Normal 2 19 2 2 5" xfId="16187"/>
    <cellStyle name="Normal 2 19 3" xfId="16188"/>
    <cellStyle name="Normal 2 19 3 2" xfId="16189"/>
    <cellStyle name="Normal 2 19 3 2 2" xfId="16190"/>
    <cellStyle name="Normal 2 19 3 2 2 2" xfId="16191"/>
    <cellStyle name="Normal 2 19 3 2 2 2 2" xfId="16192"/>
    <cellStyle name="Normal 2 19 3 2 2 3" xfId="16193"/>
    <cellStyle name="Normal 2 19 3 2 2 4" xfId="16194"/>
    <cellStyle name="Normal 2 19 3 2 3" xfId="16195"/>
    <cellStyle name="Normal 2 19 3 2 3 2" xfId="16196"/>
    <cellStyle name="Normal 2 19 3 2 4" xfId="16197"/>
    <cellStyle name="Normal 2 19 3 2 5" xfId="16198"/>
    <cellStyle name="Normal 2 19 4" xfId="16199"/>
    <cellStyle name="Normal 2 19 4 2" xfId="16200"/>
    <cellStyle name="Normal 2 19 4 2 2" xfId="16201"/>
    <cellStyle name="Normal 2 19 4 2 2 2" xfId="16202"/>
    <cellStyle name="Normal 2 19 4 2 3" xfId="16203"/>
    <cellStyle name="Normal 2 19 4 2 4" xfId="16204"/>
    <cellStyle name="Normal 2 19 4 3" xfId="16205"/>
    <cellStyle name="Normal 2 19 4 3 2" xfId="16206"/>
    <cellStyle name="Normal 2 19 4 4" xfId="16207"/>
    <cellStyle name="Normal 2 19 4 5" xfId="16208"/>
    <cellStyle name="Normal 2 2" xfId="122"/>
    <cellStyle name="Normál 2 2" xfId="16209"/>
    <cellStyle name="Normal 2 2 10" xfId="16210"/>
    <cellStyle name="Normál 2 2 10" xfId="16211"/>
    <cellStyle name="Normal 2 2 10 2" xfId="16212"/>
    <cellStyle name="Normál 2 2 10 2" xfId="16213"/>
    <cellStyle name="Normal 2 2 10 2 2" xfId="16214"/>
    <cellStyle name="Normal 2 2 10 2 2 2" xfId="16215"/>
    <cellStyle name="Normal 2 2 10 2 2 2 2" xfId="16216"/>
    <cellStyle name="Normal 2 2 10 2 2 3" xfId="16217"/>
    <cellStyle name="Normal 2 2 10 2 2 4" xfId="16218"/>
    <cellStyle name="Normal 2 2 10 2 3" xfId="16219"/>
    <cellStyle name="Normal 2 2 10 2 3 2" xfId="16220"/>
    <cellStyle name="Normal 2 2 10 2 4" xfId="16221"/>
    <cellStyle name="Normal 2 2 10 2 5" xfId="16222"/>
    <cellStyle name="Normal 2 2 10 2 6" xfId="16223"/>
    <cellStyle name="Normal 2 2 10 2 7" xfId="16224"/>
    <cellStyle name="Normál 2 2 10 3" xfId="16225"/>
    <cellStyle name="Normal 2 2 11" xfId="16226"/>
    <cellStyle name="Normál 2 2 11" xfId="16227"/>
    <cellStyle name="Normal 2 2 11 2" xfId="16228"/>
    <cellStyle name="Normál 2 2 11 2" xfId="16229"/>
    <cellStyle name="Normal 2 2 11 2 2" xfId="16230"/>
    <cellStyle name="Normal 2 2 11 2 2 2" xfId="16231"/>
    <cellStyle name="Normal 2 2 11 2 2 2 2" xfId="16232"/>
    <cellStyle name="Normal 2 2 11 2 2 3" xfId="16233"/>
    <cellStyle name="Normal 2 2 11 2 2 4" xfId="16234"/>
    <cellStyle name="Normal 2 2 11 2 3" xfId="16235"/>
    <cellStyle name="Normal 2 2 11 2 3 2" xfId="16236"/>
    <cellStyle name="Normal 2 2 11 2 4" xfId="16237"/>
    <cellStyle name="Normal 2 2 11 2 5" xfId="16238"/>
    <cellStyle name="Normal 2 2 11 2 6" xfId="16239"/>
    <cellStyle name="Normal 2 2 11 2 7" xfId="16240"/>
    <cellStyle name="Normál 2 2 11 3" xfId="16241"/>
    <cellStyle name="Normal 2 2 12" xfId="16242"/>
    <cellStyle name="Normál 2 2 12" xfId="16243"/>
    <cellStyle name="Normal 2 2 12 2" xfId="16244"/>
    <cellStyle name="Normál 2 2 12 2" xfId="16245"/>
    <cellStyle name="Normal 2 2 12 2 2" xfId="16246"/>
    <cellStyle name="Normal 2 2 12 2 2 2" xfId="16247"/>
    <cellStyle name="Normal 2 2 12 2 2 2 2" xfId="16248"/>
    <cellStyle name="Normal 2 2 12 2 2 3" xfId="16249"/>
    <cellStyle name="Normal 2 2 12 2 2 4" xfId="16250"/>
    <cellStyle name="Normal 2 2 12 2 3" xfId="16251"/>
    <cellStyle name="Normal 2 2 12 2 3 2" xfId="16252"/>
    <cellStyle name="Normal 2 2 12 2 4" xfId="16253"/>
    <cellStyle name="Normal 2 2 12 2 5" xfId="16254"/>
    <cellStyle name="Normal 2 2 12 2 6" xfId="16255"/>
    <cellStyle name="Normal 2 2 12 2 7" xfId="16256"/>
    <cellStyle name="Normál 2 2 12 3" xfId="16257"/>
    <cellStyle name="Normal 2 2 13" xfId="16258"/>
    <cellStyle name="Normál 2 2 13" xfId="16259"/>
    <cellStyle name="Normal 2 2 13 2" xfId="16260"/>
    <cellStyle name="Normál 2 2 13 2" xfId="16261"/>
    <cellStyle name="Normal 2 2 13 2 2" xfId="16262"/>
    <cellStyle name="Normal 2 2 13 2 2 2" xfId="16263"/>
    <cellStyle name="Normal 2 2 13 2 2 2 2" xfId="16264"/>
    <cellStyle name="Normal 2 2 13 2 2 3" xfId="16265"/>
    <cellStyle name="Normal 2 2 13 2 2 4" xfId="16266"/>
    <cellStyle name="Normal 2 2 13 2 3" xfId="16267"/>
    <cellStyle name="Normal 2 2 13 2 3 2" xfId="16268"/>
    <cellStyle name="Normal 2 2 13 2 4" xfId="16269"/>
    <cellStyle name="Normal 2 2 13 2 5" xfId="16270"/>
    <cellStyle name="Normal 2 2 13 2 6" xfId="16271"/>
    <cellStyle name="Normal 2 2 13 2 7" xfId="16272"/>
    <cellStyle name="Normál 2 2 13 3" xfId="16273"/>
    <cellStyle name="Normal 2 2 14" xfId="16274"/>
    <cellStyle name="Normál 2 2 14" xfId="16275"/>
    <cellStyle name="Normal 2 2 14 2" xfId="16276"/>
    <cellStyle name="Normál 2 2 14 2" xfId="16277"/>
    <cellStyle name="Normal 2 2 14 2 2" xfId="16278"/>
    <cellStyle name="Normal 2 2 14 2 2 2" xfId="16279"/>
    <cellStyle name="Normal 2 2 14 2 2 2 2" xfId="16280"/>
    <cellStyle name="Normal 2 2 14 2 2 3" xfId="16281"/>
    <cellStyle name="Normal 2 2 14 2 2 4" xfId="16282"/>
    <cellStyle name="Normal 2 2 14 2 3" xfId="16283"/>
    <cellStyle name="Normal 2 2 14 2 3 2" xfId="16284"/>
    <cellStyle name="Normal 2 2 14 2 4" xfId="16285"/>
    <cellStyle name="Normal 2 2 14 2 5" xfId="16286"/>
    <cellStyle name="Normal 2 2 14 2 6" xfId="16287"/>
    <cellStyle name="Normal 2 2 14 2 7" xfId="16288"/>
    <cellStyle name="Normál 2 2 14 3" xfId="16289"/>
    <cellStyle name="Normal 2 2 15" xfId="16290"/>
    <cellStyle name="Normál 2 2 15" xfId="16291"/>
    <cellStyle name="Normal 2 2 15 2" xfId="16292"/>
    <cellStyle name="Normal 2 2 15 2 2" xfId="16293"/>
    <cellStyle name="Normal 2 2 15 2 2 2" xfId="16294"/>
    <cellStyle name="Normal 2 2 15 2 3" xfId="16295"/>
    <cellStyle name="Normal 2 2 15 2 4" xfId="16296"/>
    <cellStyle name="Normal 2 2 15 3" xfId="16297"/>
    <cellStyle name="Normal 2 2 15 3 2" xfId="16298"/>
    <cellStyle name="Normal 2 2 15 4" xfId="16299"/>
    <cellStyle name="Normal 2 2 15 5" xfId="16300"/>
    <cellStyle name="Normal 2 2 15 6" xfId="16301"/>
    <cellStyle name="Normal 2 2 15 7" xfId="16302"/>
    <cellStyle name="Normal 2 2 16" xfId="16303"/>
    <cellStyle name="Normál 2 2 16" xfId="16304"/>
    <cellStyle name="Normal 2 2 16 2" xfId="16305"/>
    <cellStyle name="Normal 2 2 16 2 2" xfId="16306"/>
    <cellStyle name="Normal 2 2 16 2 2 2" xfId="16307"/>
    <cellStyle name="Normal 2 2 16 2 3" xfId="16308"/>
    <cellStyle name="Normal 2 2 16 2 4" xfId="16309"/>
    <cellStyle name="Normal 2 2 16 3" xfId="16310"/>
    <cellStyle name="Normal 2 2 16 3 2" xfId="16311"/>
    <cellStyle name="Normal 2 2 16 4" xfId="16312"/>
    <cellStyle name="Normal 2 2 16 5" xfId="16313"/>
    <cellStyle name="Normal 2 2 17" xfId="16314"/>
    <cellStyle name="Normál 2 2 17" xfId="16315"/>
    <cellStyle name="Normal 2 2 17 2" xfId="16316"/>
    <cellStyle name="Normal 2 2 17 2 2" xfId="16317"/>
    <cellStyle name="Normal 2 2 17 2 2 2" xfId="16318"/>
    <cellStyle name="Normal 2 2 17 2 3" xfId="16319"/>
    <cellStyle name="Normal 2 2 17 2 4" xfId="16320"/>
    <cellStyle name="Normal 2 2 17 3" xfId="16321"/>
    <cellStyle name="Normal 2 2 17 3 2" xfId="16322"/>
    <cellStyle name="Normal 2 2 17 4" xfId="16323"/>
    <cellStyle name="Normal 2 2 17 5" xfId="16324"/>
    <cellStyle name="Normal 2 2 18" xfId="16325"/>
    <cellStyle name="Normal 2 2 18 2" xfId="16326"/>
    <cellStyle name="Normal 2 2 18 2 2" xfId="16327"/>
    <cellStyle name="Normal 2 2 18 2 2 2" xfId="16328"/>
    <cellStyle name="Normal 2 2 18 2 3" xfId="16329"/>
    <cellStyle name="Normal 2 2 18 2 4" xfId="16330"/>
    <cellStyle name="Normal 2 2 18 3" xfId="16331"/>
    <cellStyle name="Normal 2 2 18 3 2" xfId="16332"/>
    <cellStyle name="Normal 2 2 18 4" xfId="16333"/>
    <cellStyle name="Normal 2 2 18 5" xfId="16334"/>
    <cellStyle name="Normal 2 2 19" xfId="16335"/>
    <cellStyle name="Normal 2 2 19 2" xfId="16336"/>
    <cellStyle name="Normal 2 2 19 2 2" xfId="16337"/>
    <cellStyle name="Normal 2 2 19 2 2 2" xfId="16338"/>
    <cellStyle name="Normal 2 2 19 2 3" xfId="16339"/>
    <cellStyle name="Normal 2 2 19 2 4" xfId="16340"/>
    <cellStyle name="Normal 2 2 19 3" xfId="16341"/>
    <cellStyle name="Normal 2 2 19 3 2" xfId="16342"/>
    <cellStyle name="Normal 2 2 19 4" xfId="16343"/>
    <cellStyle name="Normal 2 2 19 5" xfId="16344"/>
    <cellStyle name="Normal 2 2 2" xfId="123"/>
    <cellStyle name="Normál 2 2 2" xfId="16345"/>
    <cellStyle name="Normal 2 2 2 10" xfId="16346"/>
    <cellStyle name="Normál 2 2 2 10" xfId="16347"/>
    <cellStyle name="Normál 2 2 2 10 2" xfId="16348"/>
    <cellStyle name="Normal 2 2 2 11" xfId="16349"/>
    <cellStyle name="Normál 2 2 2 11" xfId="16350"/>
    <cellStyle name="Normal 2 2 2 12" xfId="16351"/>
    <cellStyle name="Normál 2 2 2 12" xfId="16352"/>
    <cellStyle name="Normal 2 2 2 13" xfId="16353"/>
    <cellStyle name="Normal 2 2 2 14" xfId="16354"/>
    <cellStyle name="Normal 2 2 2 15" xfId="16355"/>
    <cellStyle name="Normal 2 2 2 16" xfId="16356"/>
    <cellStyle name="Normal 2 2 2 17" xfId="16357"/>
    <cellStyle name="Normal 2 2 2 18" xfId="16358"/>
    <cellStyle name="Normal 2 2 2 19" xfId="16359"/>
    <cellStyle name="Normal 2 2 2 2" xfId="223"/>
    <cellStyle name="Normál 2 2 2 2" xfId="16360"/>
    <cellStyle name="Normal 2 2 2 2 2" xfId="16361"/>
    <cellStyle name="Normál 2 2 2 2 2" xfId="16362"/>
    <cellStyle name="Normal 2 2 2 2 2 2" xfId="16363"/>
    <cellStyle name="Normal 2 2 2 2 2 2 2" xfId="16364"/>
    <cellStyle name="Normal 2 2 2 2 2 2 2 2" xfId="16365"/>
    <cellStyle name="Normal 2 2 2 2 2 2 2 2 2" xfId="16366"/>
    <cellStyle name="Normal 2 2 2 2 2 2 2 3" xfId="16367"/>
    <cellStyle name="Normal 2 2 2 2 2 2 2 4" xfId="16368"/>
    <cellStyle name="Normal 2 2 2 2 2 2 3" xfId="16369"/>
    <cellStyle name="Normal 2 2 2 2 2 2 3 2" xfId="16370"/>
    <cellStyle name="Normal 2 2 2 2 2 2 4" xfId="16371"/>
    <cellStyle name="Normal 2 2 2 2 2 2 5" xfId="16372"/>
    <cellStyle name="Normal 2 2 2 2 2 2 6" xfId="16373"/>
    <cellStyle name="Normal 2 2 2 2 3" xfId="16374"/>
    <cellStyle name="Normál 2 2 2 2 3" xfId="16375"/>
    <cellStyle name="Normal 2 2 2 2 3 2" xfId="16376"/>
    <cellStyle name="Normal 2 2 2 2 3 2 2" xfId="16377"/>
    <cellStyle name="Normal 2 2 2 2 3 2 2 2" xfId="16378"/>
    <cellStyle name="Normal 2 2 2 2 3 2 3" xfId="16379"/>
    <cellStyle name="Normal 2 2 2 2 3 2 4" xfId="16380"/>
    <cellStyle name="Normal 2 2 2 2 3 3" xfId="16381"/>
    <cellStyle name="Normal 2 2 2 2 3 3 2" xfId="16382"/>
    <cellStyle name="Normal 2 2 2 2 3 4" xfId="16383"/>
    <cellStyle name="Normal 2 2 2 2 3 5" xfId="16384"/>
    <cellStyle name="Normal 2 2 2 2 3 6" xfId="16385"/>
    <cellStyle name="Normal 2 2 2 20" xfId="16386"/>
    <cellStyle name="Normal 2 2 2 21" xfId="16387"/>
    <cellStyle name="Normal 2 2 2 22" xfId="16388"/>
    <cellStyle name="Normal 2 2 2 23" xfId="16389"/>
    <cellStyle name="Normal 2 2 2 24" xfId="16390"/>
    <cellStyle name="Normal 2 2 2 25" xfId="16391"/>
    <cellStyle name="Normal 2 2 2 26" xfId="16392"/>
    <cellStyle name="Normal 2 2 2 27" xfId="16393"/>
    <cellStyle name="Normal 2 2 2 28" xfId="16394"/>
    <cellStyle name="Normal 2 2 2 29" xfId="16395"/>
    <cellStyle name="Normal 2 2 2 3" xfId="16396"/>
    <cellStyle name="Normál 2 2 2 3" xfId="16397"/>
    <cellStyle name="Normal 2 2 2 3 2" xfId="16398"/>
    <cellStyle name="Normál 2 2 2 3 2" xfId="16399"/>
    <cellStyle name="Normal 2 2 2 3 2 2" xfId="16400"/>
    <cellStyle name="Normal 2 2 2 3 2 2 2" xfId="16401"/>
    <cellStyle name="Normal 2 2 2 3 2 2 2 2" xfId="16402"/>
    <cellStyle name="Normal 2 2 2 3 2 2 3" xfId="16403"/>
    <cellStyle name="Normal 2 2 2 3 2 2 4" xfId="16404"/>
    <cellStyle name="Normal 2 2 2 3 2 3" xfId="16405"/>
    <cellStyle name="Normal 2 2 2 3 2 3 2" xfId="16406"/>
    <cellStyle name="Normal 2 2 2 3 2 4" xfId="16407"/>
    <cellStyle name="Normal 2 2 2 3 2 5" xfId="16408"/>
    <cellStyle name="Normal 2 2 2 3 2 6" xfId="16409"/>
    <cellStyle name="Normal 2 2 2 3 2 7" xfId="16410"/>
    <cellStyle name="Normál 2 2 2 3 3" xfId="16411"/>
    <cellStyle name="Normal 2 2 2 30" xfId="16412"/>
    <cellStyle name="Normal 2 2 2 31" xfId="16413"/>
    <cellStyle name="Normal 2 2 2 32" xfId="16414"/>
    <cellStyle name="Normal 2 2 2 33" xfId="16415"/>
    <cellStyle name="Normal 2 2 2 4" xfId="16416"/>
    <cellStyle name="Normál 2 2 2 4" xfId="16417"/>
    <cellStyle name="Normal 2 2 2 4 10" xfId="16418"/>
    <cellStyle name="Normal 2 2 2 4 11" xfId="16419"/>
    <cellStyle name="Normal 2 2 2 4 12" xfId="16420"/>
    <cellStyle name="Normal 2 2 2 4 2" xfId="16421"/>
    <cellStyle name="Normál 2 2 2 4 2" xfId="16422"/>
    <cellStyle name="Normal 2 2 2 4 2 2" xfId="16423"/>
    <cellStyle name="Normal 2 2 2 4 2 2 2" xfId="16424"/>
    <cellStyle name="Normal 2 2 2 4 2 3" xfId="16425"/>
    <cellStyle name="Normal 2 2 2 4 2 4" xfId="16426"/>
    <cellStyle name="Normal 2 2 2 4 2 5" xfId="16427"/>
    <cellStyle name="Normal 2 2 2 4 3" xfId="16428"/>
    <cellStyle name="Normál 2 2 2 4 3" xfId="16429"/>
    <cellStyle name="Normal 2 2 2 4 3 2" xfId="16430"/>
    <cellStyle name="Normal 2 2 2 4 3 3" xfId="16431"/>
    <cellStyle name="Normal 2 2 2 4 4" xfId="16432"/>
    <cellStyle name="Normal 2 2 2 4 4 2" xfId="16433"/>
    <cellStyle name="Normal 2 2 2 4 4 3" xfId="16434"/>
    <cellStyle name="Normal 2 2 2 4 5" xfId="16435"/>
    <cellStyle name="Normal 2 2 2 4 5 2" xfId="16436"/>
    <cellStyle name="Normal 2 2 2 4 6" xfId="16437"/>
    <cellStyle name="Normal 2 2 2 4 6 2" xfId="16438"/>
    <cellStyle name="Normal 2 2 2 4 7" xfId="16439"/>
    <cellStyle name="Normal 2 2 2 4 7 2" xfId="16440"/>
    <cellStyle name="Normal 2 2 2 4 8" xfId="16441"/>
    <cellStyle name="Normal 2 2 2 4 8 2" xfId="16442"/>
    <cellStyle name="Normal 2 2 2 4 9" xfId="16443"/>
    <cellStyle name="Normal 2 2 2 4 9 2" xfId="16444"/>
    <cellStyle name="Normal 2 2 2 5" xfId="16445"/>
    <cellStyle name="Normál 2 2 2 5" xfId="16446"/>
    <cellStyle name="Normál 2 2 2 5 2" xfId="16447"/>
    <cellStyle name="Normal 2 2 2 6" xfId="16448"/>
    <cellStyle name="Normál 2 2 2 6" xfId="16449"/>
    <cellStyle name="Normál 2 2 2 6 2" xfId="16450"/>
    <cellStyle name="Normal 2 2 2 7" xfId="16451"/>
    <cellStyle name="Normál 2 2 2 7" xfId="16452"/>
    <cellStyle name="Normál 2 2 2 7 2" xfId="16453"/>
    <cellStyle name="Normal 2 2 2 8" xfId="16454"/>
    <cellStyle name="Normál 2 2 2 8" xfId="16455"/>
    <cellStyle name="Normál 2 2 2 8 2" xfId="16456"/>
    <cellStyle name="Normal 2 2 2 9" xfId="16457"/>
    <cellStyle name="Normál 2 2 2 9" xfId="16458"/>
    <cellStyle name="Normál 2 2 2 9 2" xfId="16459"/>
    <cellStyle name="Normal 2 2 20" xfId="16460"/>
    <cellStyle name="Normal 2 2 20 2" xfId="16461"/>
    <cellStyle name="Normal 2 2 20 2 2" xfId="16462"/>
    <cellStyle name="Normal 2 2 20 2 2 2" xfId="16463"/>
    <cellStyle name="Normal 2 2 20 2 3" xfId="16464"/>
    <cellStyle name="Normal 2 2 20 2 4" xfId="16465"/>
    <cellStyle name="Normal 2 2 20 3" xfId="16466"/>
    <cellStyle name="Normal 2 2 20 3 2" xfId="16467"/>
    <cellStyle name="Normal 2 2 20 4" xfId="16468"/>
    <cellStyle name="Normal 2 2 20 5" xfId="16469"/>
    <cellStyle name="Normal 2 2 21" xfId="16470"/>
    <cellStyle name="Normal 2 2 21 2" xfId="16471"/>
    <cellStyle name="Normal 2 2 21 2 2" xfId="16472"/>
    <cellStyle name="Normal 2 2 21 2 2 2" xfId="16473"/>
    <cellStyle name="Normal 2 2 21 2 3" xfId="16474"/>
    <cellStyle name="Normal 2 2 21 2 4" xfId="16475"/>
    <cellStyle name="Normal 2 2 21 3" xfId="16476"/>
    <cellStyle name="Normal 2 2 21 3 2" xfId="16477"/>
    <cellStyle name="Normal 2 2 21 4" xfId="16478"/>
    <cellStyle name="Normal 2 2 21 5" xfId="16479"/>
    <cellStyle name="Normal 2 2 22" xfId="16480"/>
    <cellStyle name="Normal 2 2 22 2" xfId="16481"/>
    <cellStyle name="Normal 2 2 22 2 2" xfId="16482"/>
    <cellStyle name="Normal 2 2 22 2 2 2" xfId="16483"/>
    <cellStyle name="Normal 2 2 22 2 3" xfId="16484"/>
    <cellStyle name="Normal 2 2 22 2 4" xfId="16485"/>
    <cellStyle name="Normal 2 2 22 3" xfId="16486"/>
    <cellStyle name="Normal 2 2 22 3 2" xfId="16487"/>
    <cellStyle name="Normal 2 2 22 4" xfId="16488"/>
    <cellStyle name="Normal 2 2 22 5" xfId="16489"/>
    <cellStyle name="Normal 2 2 23" xfId="16490"/>
    <cellStyle name="Normal 2 2 23 2" xfId="16491"/>
    <cellStyle name="Normal 2 2 23 2 2" xfId="16492"/>
    <cellStyle name="Normal 2 2 23 2 2 2" xfId="16493"/>
    <cellStyle name="Normal 2 2 23 2 3" xfId="16494"/>
    <cellStyle name="Normal 2 2 23 2 4" xfId="16495"/>
    <cellStyle name="Normal 2 2 23 3" xfId="16496"/>
    <cellStyle name="Normal 2 2 23 3 2" xfId="16497"/>
    <cellStyle name="Normal 2 2 23 4" xfId="16498"/>
    <cellStyle name="Normal 2 2 23 5" xfId="16499"/>
    <cellStyle name="Normal 2 2 24" xfId="16500"/>
    <cellStyle name="Normal 2 2 24 2" xfId="16501"/>
    <cellStyle name="Normal 2 2 24 2 2" xfId="16502"/>
    <cellStyle name="Normal 2 2 24 2 2 2" xfId="16503"/>
    <cellStyle name="Normal 2 2 24 2 3" xfId="16504"/>
    <cellStyle name="Normal 2 2 24 2 4" xfId="16505"/>
    <cellStyle name="Normal 2 2 24 3" xfId="16506"/>
    <cellStyle name="Normal 2 2 24 3 2" xfId="16507"/>
    <cellStyle name="Normal 2 2 24 4" xfId="16508"/>
    <cellStyle name="Normal 2 2 24 5" xfId="16509"/>
    <cellStyle name="Normal 2 2 25" xfId="16510"/>
    <cellStyle name="Normal 2 2 25 2" xfId="16511"/>
    <cellStyle name="Normal 2 2 25 2 2" xfId="16512"/>
    <cellStyle name="Normal 2 2 25 2 2 2" xfId="16513"/>
    <cellStyle name="Normal 2 2 25 2 3" xfId="16514"/>
    <cellStyle name="Normal 2 2 25 2 4" xfId="16515"/>
    <cellStyle name="Normal 2 2 25 3" xfId="16516"/>
    <cellStyle name="Normal 2 2 25 3 2" xfId="16517"/>
    <cellStyle name="Normal 2 2 25 4" xfId="16518"/>
    <cellStyle name="Normal 2 2 25 5" xfId="16519"/>
    <cellStyle name="Normal 2 2 26" xfId="16520"/>
    <cellStyle name="Normal 2 2 27" xfId="16521"/>
    <cellStyle name="Normal 2 2 28" xfId="16522"/>
    <cellStyle name="Normal 2 2 29" xfId="16523"/>
    <cellStyle name="Normal 2 2 3" xfId="224"/>
    <cellStyle name="Normál 2 2 3" xfId="16524"/>
    <cellStyle name="Normál 2 2 3 10" xfId="16525"/>
    <cellStyle name="Normál 2 2 3 10 2" xfId="16526"/>
    <cellStyle name="Normál 2 2 3 11" xfId="16527"/>
    <cellStyle name="Normál 2 2 3 12" xfId="16528"/>
    <cellStyle name="Normal 2 2 3 2" xfId="16529"/>
    <cellStyle name="Normál 2 2 3 2" xfId="16530"/>
    <cellStyle name="Normal 2 2 3 2 2" xfId="16531"/>
    <cellStyle name="Normál 2 2 3 2 2" xfId="16532"/>
    <cellStyle name="Normal 2 2 3 2 2 2" xfId="16533"/>
    <cellStyle name="Normal 2 2 3 2 2 2 2" xfId="16534"/>
    <cellStyle name="Normal 2 2 3 2 2 2 2 2" xfId="16535"/>
    <cellStyle name="Normal 2 2 3 2 2 2 3" xfId="16536"/>
    <cellStyle name="Normal 2 2 3 2 2 2 4" xfId="16537"/>
    <cellStyle name="Normal 2 2 3 2 2 3" xfId="16538"/>
    <cellStyle name="Normal 2 2 3 2 2 3 2" xfId="16539"/>
    <cellStyle name="Normal 2 2 3 2 2 4" xfId="16540"/>
    <cellStyle name="Normal 2 2 3 2 2 5" xfId="16541"/>
    <cellStyle name="Normal 2 2 3 2 2 6" xfId="16542"/>
    <cellStyle name="Normal 2 2 3 2 2 7" xfId="16543"/>
    <cellStyle name="Normál 2 2 3 2 3" xfId="16544"/>
    <cellStyle name="Normal 2 2 3 3" xfId="16545"/>
    <cellStyle name="Normál 2 2 3 3" xfId="16546"/>
    <cellStyle name="Normal 2 2 3 3 10" xfId="16547"/>
    <cellStyle name="Normal 2 2 3 3 10 2" xfId="16548"/>
    <cellStyle name="Normal 2 2 3 3 11" xfId="16549"/>
    <cellStyle name="Normal 2 2 3 3 12" xfId="16550"/>
    <cellStyle name="Normal 2 2 3 3 13" xfId="16551"/>
    <cellStyle name="Normal 2 2 3 3 14" xfId="16552"/>
    <cellStyle name="Normal 2 2 3 3 2" xfId="16553"/>
    <cellStyle name="Normál 2 2 3 3 2" xfId="16554"/>
    <cellStyle name="Normal 2 2 3 3 2 2" xfId="16555"/>
    <cellStyle name="Normal 2 2 3 3 2 2 2" xfId="16556"/>
    <cellStyle name="Normal 2 2 3 3 2 3" xfId="16557"/>
    <cellStyle name="Normal 2 2 3 3 2 4" xfId="16558"/>
    <cellStyle name="Normal 2 2 3 3 2 5" xfId="16559"/>
    <cellStyle name="Normal 2 2 3 3 3" xfId="16560"/>
    <cellStyle name="Normál 2 2 3 3 3" xfId="16561"/>
    <cellStyle name="Normal 2 2 3 3 3 2" xfId="16562"/>
    <cellStyle name="Normal 2 2 3 3 4" xfId="16563"/>
    <cellStyle name="Normal 2 2 3 3 4 2" xfId="16564"/>
    <cellStyle name="Normal 2 2 3 3 5" xfId="16565"/>
    <cellStyle name="Normal 2 2 3 3 5 2" xfId="16566"/>
    <cellStyle name="Normal 2 2 3 3 6" xfId="16567"/>
    <cellStyle name="Normal 2 2 3 3 6 2" xfId="16568"/>
    <cellStyle name="Normal 2 2 3 3 7" xfId="16569"/>
    <cellStyle name="Normal 2 2 3 3 7 2" xfId="16570"/>
    <cellStyle name="Normal 2 2 3 3 8" xfId="16571"/>
    <cellStyle name="Normal 2 2 3 3 8 2" xfId="16572"/>
    <cellStyle name="Normal 2 2 3 3 9" xfId="16573"/>
    <cellStyle name="Normal 2 2 3 3 9 2" xfId="16574"/>
    <cellStyle name="Normál 2 2 3 4" xfId="16575"/>
    <cellStyle name="Normál 2 2 3 4 2" xfId="16576"/>
    <cellStyle name="Normál 2 2 3 5" xfId="16577"/>
    <cellStyle name="Normál 2 2 3 5 2" xfId="16578"/>
    <cellStyle name="Normál 2 2 3 6" xfId="16579"/>
    <cellStyle name="Normál 2 2 3 6 2" xfId="16580"/>
    <cellStyle name="Normál 2 2 3 7" xfId="16581"/>
    <cellStyle name="Normál 2 2 3 7 2" xfId="16582"/>
    <cellStyle name="Normál 2 2 3 8" xfId="16583"/>
    <cellStyle name="Normál 2 2 3 8 2" xfId="16584"/>
    <cellStyle name="Normál 2 2 3 9" xfId="16585"/>
    <cellStyle name="Normál 2 2 3 9 2" xfId="16586"/>
    <cellStyle name="Normal 2 2 30" xfId="16587"/>
    <cellStyle name="Normal 2 2 31" xfId="16588"/>
    <cellStyle name="Normal 2 2 32" xfId="16589"/>
    <cellStyle name="Normal 2 2 33" xfId="16590"/>
    <cellStyle name="Normal 2 2 34" xfId="16591"/>
    <cellStyle name="Normal 2 2 35" xfId="16592"/>
    <cellStyle name="Normal 2 2 36" xfId="16593"/>
    <cellStyle name="Normal 2 2 37" xfId="16594"/>
    <cellStyle name="Normal 2 2 38" xfId="16595"/>
    <cellStyle name="Normal 2 2 39" xfId="16596"/>
    <cellStyle name="Normal 2 2 4" xfId="16597"/>
    <cellStyle name="Normál 2 2 4" xfId="16598"/>
    <cellStyle name="Normál 2 2 4 10" xfId="16599"/>
    <cellStyle name="Normál 2 2 4 10 2" xfId="16600"/>
    <cellStyle name="Normál 2 2 4 11" xfId="16601"/>
    <cellStyle name="Normál 2 2 4 12" xfId="16602"/>
    <cellStyle name="Normal 2 2 4 2" xfId="16603"/>
    <cellStyle name="Normál 2 2 4 2" xfId="16604"/>
    <cellStyle name="Normal 2 2 4 2 2" xfId="16605"/>
    <cellStyle name="Normál 2 2 4 2 2" xfId="16606"/>
    <cellStyle name="Normal 2 2 4 2 2 2" xfId="16607"/>
    <cellStyle name="Normal 2 2 4 2 2 2 2" xfId="16608"/>
    <cellStyle name="Normal 2 2 4 2 2 2 2 2" xfId="16609"/>
    <cellStyle name="Normal 2 2 4 2 2 2 3" xfId="16610"/>
    <cellStyle name="Normal 2 2 4 2 2 2 4" xfId="16611"/>
    <cellStyle name="Normal 2 2 4 2 2 3" xfId="16612"/>
    <cellStyle name="Normal 2 2 4 2 2 3 2" xfId="16613"/>
    <cellStyle name="Normal 2 2 4 2 2 4" xfId="16614"/>
    <cellStyle name="Normal 2 2 4 2 2 5" xfId="16615"/>
    <cellStyle name="Normal 2 2 4 2 2 6" xfId="16616"/>
    <cellStyle name="Normál 2 2 4 2 3" xfId="16617"/>
    <cellStyle name="Normal 2 2 4 3" xfId="16618"/>
    <cellStyle name="Normál 2 2 4 3" xfId="16619"/>
    <cellStyle name="Normal 2 2 4 3 10" xfId="16620"/>
    <cellStyle name="Normal 2 2 4 3 10 2" xfId="16621"/>
    <cellStyle name="Normal 2 2 4 3 11" xfId="16622"/>
    <cellStyle name="Normal 2 2 4 3 12" xfId="16623"/>
    <cellStyle name="Normal 2 2 4 3 13" xfId="16624"/>
    <cellStyle name="Normal 2 2 4 3 2" xfId="16625"/>
    <cellStyle name="Normál 2 2 4 3 2" xfId="16626"/>
    <cellStyle name="Normal 2 2 4 3 2 2" xfId="16627"/>
    <cellStyle name="Normal 2 2 4 3 2 2 2" xfId="16628"/>
    <cellStyle name="Normal 2 2 4 3 2 3" xfId="16629"/>
    <cellStyle name="Normal 2 2 4 3 2 4" xfId="16630"/>
    <cellStyle name="Normal 2 2 4 3 2 5" xfId="16631"/>
    <cellStyle name="Normal 2 2 4 3 3" xfId="16632"/>
    <cellStyle name="Normál 2 2 4 3 3" xfId="16633"/>
    <cellStyle name="Normal 2 2 4 3 3 2" xfId="16634"/>
    <cellStyle name="Normal 2 2 4 3 4" xfId="16635"/>
    <cellStyle name="Normal 2 2 4 3 4 2" xfId="16636"/>
    <cellStyle name="Normal 2 2 4 3 5" xfId="16637"/>
    <cellStyle name="Normal 2 2 4 3 5 2" xfId="16638"/>
    <cellStyle name="Normal 2 2 4 3 6" xfId="16639"/>
    <cellStyle name="Normal 2 2 4 3 6 2" xfId="16640"/>
    <cellStyle name="Normal 2 2 4 3 7" xfId="16641"/>
    <cellStyle name="Normal 2 2 4 3 7 2" xfId="16642"/>
    <cellStyle name="Normal 2 2 4 3 8" xfId="16643"/>
    <cellStyle name="Normal 2 2 4 3 8 2" xfId="16644"/>
    <cellStyle name="Normal 2 2 4 3 9" xfId="16645"/>
    <cellStyle name="Normal 2 2 4 3 9 2" xfId="16646"/>
    <cellStyle name="Normál 2 2 4 4" xfId="16647"/>
    <cellStyle name="Normál 2 2 4 4 2" xfId="16648"/>
    <cellStyle name="Normál 2 2 4 5" xfId="16649"/>
    <cellStyle name="Normál 2 2 4 5 2" xfId="16650"/>
    <cellStyle name="Normál 2 2 4 6" xfId="16651"/>
    <cellStyle name="Normál 2 2 4 6 2" xfId="16652"/>
    <cellStyle name="Normál 2 2 4 7" xfId="16653"/>
    <cellStyle name="Normál 2 2 4 7 2" xfId="16654"/>
    <cellStyle name="Normál 2 2 4 8" xfId="16655"/>
    <cellStyle name="Normál 2 2 4 8 2" xfId="16656"/>
    <cellStyle name="Normál 2 2 4 9" xfId="16657"/>
    <cellStyle name="Normál 2 2 4 9 2" xfId="16658"/>
    <cellStyle name="Normal 2 2 40" xfId="16659"/>
    <cellStyle name="Normal 2 2 41" xfId="16660"/>
    <cellStyle name="Normal 2 2 42" xfId="16661"/>
    <cellStyle name="Normal 2 2 43" xfId="16662"/>
    <cellStyle name="Normal 2 2 44" xfId="16663"/>
    <cellStyle name="Normal 2 2 45" xfId="16664"/>
    <cellStyle name="Normal 2 2 46" xfId="16665"/>
    <cellStyle name="Normal 2 2 47" xfId="16666"/>
    <cellStyle name="Normal 2 2 48" xfId="16667"/>
    <cellStyle name="Normal 2 2 49" xfId="16668"/>
    <cellStyle name="Normal 2 2 5" xfId="16669"/>
    <cellStyle name="Normál 2 2 5" xfId="16670"/>
    <cellStyle name="Normál 2 2 5 10" xfId="16671"/>
    <cellStyle name="Normál 2 2 5 10 2" xfId="16672"/>
    <cellStyle name="Normál 2 2 5 11" xfId="16673"/>
    <cellStyle name="Normál 2 2 5 12" xfId="16674"/>
    <cellStyle name="Normal 2 2 5 2" xfId="16675"/>
    <cellStyle name="Normál 2 2 5 2" xfId="16676"/>
    <cellStyle name="Normal 2 2 5 2 2" xfId="16677"/>
    <cellStyle name="Normál 2 2 5 2 2" xfId="16678"/>
    <cellStyle name="Normal 2 2 5 2 2 2" xfId="16679"/>
    <cellStyle name="Normal 2 2 5 2 2 2 2" xfId="16680"/>
    <cellStyle name="Normal 2 2 5 2 2 2 2 2" xfId="16681"/>
    <cellStyle name="Normal 2 2 5 2 2 2 3" xfId="16682"/>
    <cellStyle name="Normal 2 2 5 2 2 2 4" xfId="16683"/>
    <cellStyle name="Normal 2 2 5 2 2 3" xfId="16684"/>
    <cellStyle name="Normal 2 2 5 2 2 3 2" xfId="16685"/>
    <cellStyle name="Normal 2 2 5 2 2 4" xfId="16686"/>
    <cellStyle name="Normal 2 2 5 2 2 5" xfId="16687"/>
    <cellStyle name="Normal 2 2 5 2 2 6" xfId="16688"/>
    <cellStyle name="Normál 2 2 5 2 3" xfId="16689"/>
    <cellStyle name="Normal 2 2 5 3" xfId="16690"/>
    <cellStyle name="Normál 2 2 5 3" xfId="16691"/>
    <cellStyle name="Normal 2 2 5 3 10" xfId="16692"/>
    <cellStyle name="Normal 2 2 5 3 10 2" xfId="16693"/>
    <cellStyle name="Normal 2 2 5 3 11" xfId="16694"/>
    <cellStyle name="Normal 2 2 5 3 12" xfId="16695"/>
    <cellStyle name="Normal 2 2 5 3 13" xfId="16696"/>
    <cellStyle name="Normal 2 2 5 3 2" xfId="16697"/>
    <cellStyle name="Normál 2 2 5 3 2" xfId="16698"/>
    <cellStyle name="Normal 2 2 5 3 2 2" xfId="16699"/>
    <cellStyle name="Normal 2 2 5 3 2 2 2" xfId="16700"/>
    <cellStyle name="Normal 2 2 5 3 2 3" xfId="16701"/>
    <cellStyle name="Normal 2 2 5 3 2 4" xfId="16702"/>
    <cellStyle name="Normal 2 2 5 3 2 5" xfId="16703"/>
    <cellStyle name="Normal 2 2 5 3 3" xfId="16704"/>
    <cellStyle name="Normál 2 2 5 3 3" xfId="16705"/>
    <cellStyle name="Normal 2 2 5 3 3 2" xfId="16706"/>
    <cellStyle name="Normal 2 2 5 3 4" xfId="16707"/>
    <cellStyle name="Normal 2 2 5 3 4 2" xfId="16708"/>
    <cellStyle name="Normal 2 2 5 3 5" xfId="16709"/>
    <cellStyle name="Normal 2 2 5 3 5 2" xfId="16710"/>
    <cellStyle name="Normal 2 2 5 3 6" xfId="16711"/>
    <cellStyle name="Normal 2 2 5 3 6 2" xfId="16712"/>
    <cellStyle name="Normal 2 2 5 3 7" xfId="16713"/>
    <cellStyle name="Normal 2 2 5 3 7 2" xfId="16714"/>
    <cellStyle name="Normal 2 2 5 3 8" xfId="16715"/>
    <cellStyle name="Normal 2 2 5 3 8 2" xfId="16716"/>
    <cellStyle name="Normal 2 2 5 3 9" xfId="16717"/>
    <cellStyle name="Normal 2 2 5 3 9 2" xfId="16718"/>
    <cellStyle name="Normál 2 2 5 4" xfId="16719"/>
    <cellStyle name="Normál 2 2 5 4 2" xfId="16720"/>
    <cellStyle name="Normál 2 2 5 5" xfId="16721"/>
    <cellStyle name="Normál 2 2 5 5 2" xfId="16722"/>
    <cellStyle name="Normál 2 2 5 6" xfId="16723"/>
    <cellStyle name="Normál 2 2 5 6 2" xfId="16724"/>
    <cellStyle name="Normál 2 2 5 7" xfId="16725"/>
    <cellStyle name="Normál 2 2 5 7 2" xfId="16726"/>
    <cellStyle name="Normál 2 2 5 8" xfId="16727"/>
    <cellStyle name="Normál 2 2 5 8 2" xfId="16728"/>
    <cellStyle name="Normál 2 2 5 9" xfId="16729"/>
    <cellStyle name="Normál 2 2 5 9 2" xfId="16730"/>
    <cellStyle name="Normal 2 2 50" xfId="16731"/>
    <cellStyle name="Normal 2 2 51" xfId="16732"/>
    <cellStyle name="Normal 2 2 52" xfId="16733"/>
    <cellStyle name="Normal 2 2 6" xfId="16734"/>
    <cellStyle name="Normál 2 2 6" xfId="16735"/>
    <cellStyle name="Normal 2 2 6 2" xfId="16736"/>
    <cellStyle name="Normál 2 2 6 2" xfId="16737"/>
    <cellStyle name="Normal 2 2 6 2 2" xfId="16738"/>
    <cellStyle name="Normal 2 2 6 2 2 2" xfId="16739"/>
    <cellStyle name="Normal 2 2 6 2 2 2 2" xfId="16740"/>
    <cellStyle name="Normal 2 2 6 2 2 3" xfId="16741"/>
    <cellStyle name="Normal 2 2 6 2 2 4" xfId="16742"/>
    <cellStyle name="Normal 2 2 6 2 3" xfId="16743"/>
    <cellStyle name="Normal 2 2 6 2 3 2" xfId="16744"/>
    <cellStyle name="Normal 2 2 6 2 4" xfId="16745"/>
    <cellStyle name="Normal 2 2 6 2 5" xfId="16746"/>
    <cellStyle name="Normal 2 2 6 2 6" xfId="16747"/>
    <cellStyle name="Normal 2 2 6 2 7" xfId="16748"/>
    <cellStyle name="Normál 2 2 6 3" xfId="16749"/>
    <cellStyle name="Normal 2 2 7" xfId="16750"/>
    <cellStyle name="Normál 2 2 7" xfId="16751"/>
    <cellStyle name="Normal 2 2 7 2" xfId="16752"/>
    <cellStyle name="Normál 2 2 7 2" xfId="16753"/>
    <cellStyle name="Normal 2 2 7 2 2" xfId="16754"/>
    <cellStyle name="Normal 2 2 7 2 2 2" xfId="16755"/>
    <cellStyle name="Normal 2 2 7 2 2 2 2" xfId="16756"/>
    <cellStyle name="Normal 2 2 7 2 2 3" xfId="16757"/>
    <cellStyle name="Normal 2 2 7 2 2 4" xfId="16758"/>
    <cellStyle name="Normal 2 2 7 2 3" xfId="16759"/>
    <cellStyle name="Normal 2 2 7 2 3 2" xfId="16760"/>
    <cellStyle name="Normal 2 2 7 2 4" xfId="16761"/>
    <cellStyle name="Normal 2 2 7 2 5" xfId="16762"/>
    <cellStyle name="Normal 2 2 7 2 6" xfId="16763"/>
    <cellStyle name="Normal 2 2 7 2 7" xfId="16764"/>
    <cellStyle name="Normál 2 2 7 3" xfId="16765"/>
    <cellStyle name="Normal 2 2 8" xfId="16766"/>
    <cellStyle name="Normál 2 2 8" xfId="16767"/>
    <cellStyle name="Normal 2 2 8 2" xfId="16768"/>
    <cellStyle name="Normál 2 2 8 2" xfId="16769"/>
    <cellStyle name="Normal 2 2 8 2 2" xfId="16770"/>
    <cellStyle name="Normal 2 2 8 2 2 2" xfId="16771"/>
    <cellStyle name="Normal 2 2 8 2 2 2 2" xfId="16772"/>
    <cellStyle name="Normal 2 2 8 2 2 3" xfId="16773"/>
    <cellStyle name="Normal 2 2 8 2 2 4" xfId="16774"/>
    <cellStyle name="Normal 2 2 8 2 3" xfId="16775"/>
    <cellStyle name="Normal 2 2 8 2 3 2" xfId="16776"/>
    <cellStyle name="Normal 2 2 8 2 4" xfId="16777"/>
    <cellStyle name="Normal 2 2 8 2 5" xfId="16778"/>
    <cellStyle name="Normal 2 2 8 2 6" xfId="16779"/>
    <cellStyle name="Normal 2 2 8 2 7" xfId="16780"/>
    <cellStyle name="Normál 2 2 8 3" xfId="16781"/>
    <cellStyle name="Normal 2 2 9" xfId="16782"/>
    <cellStyle name="Normál 2 2 9" xfId="16783"/>
    <cellStyle name="Normal 2 2 9 2" xfId="16784"/>
    <cellStyle name="Normál 2 2 9 2" xfId="16785"/>
    <cellStyle name="Normal 2 2 9 2 2" xfId="16786"/>
    <cellStyle name="Normal 2 2 9 2 2 2" xfId="16787"/>
    <cellStyle name="Normal 2 2 9 2 2 2 2" xfId="16788"/>
    <cellStyle name="Normal 2 2 9 2 2 3" xfId="16789"/>
    <cellStyle name="Normal 2 2 9 2 2 4" xfId="16790"/>
    <cellStyle name="Normal 2 2 9 2 3" xfId="16791"/>
    <cellStyle name="Normal 2 2 9 2 3 2" xfId="16792"/>
    <cellStyle name="Normal 2 2 9 2 4" xfId="16793"/>
    <cellStyle name="Normal 2 2 9 2 5" xfId="16794"/>
    <cellStyle name="Normal 2 2 9 2 6" xfId="16795"/>
    <cellStyle name="Normal 2 2 9 2 7" xfId="16796"/>
    <cellStyle name="Normál 2 2 9 3" xfId="16797"/>
    <cellStyle name="Normal 2 2_inv-en-1.5.0-02 trame_fiche-emissions" xfId="16798"/>
    <cellStyle name="Normal 2 20" xfId="16799"/>
    <cellStyle name="Normal 2 20 2" xfId="16800"/>
    <cellStyle name="Normal 2 20 2 2" xfId="16801"/>
    <cellStyle name="Normal 2 20 2 2 2" xfId="16802"/>
    <cellStyle name="Normal 2 20 2 2 2 2" xfId="16803"/>
    <cellStyle name="Normal 2 20 2 2 2 2 2" xfId="16804"/>
    <cellStyle name="Normal 2 20 2 2 2 3" xfId="16805"/>
    <cellStyle name="Normal 2 20 2 2 2 4" xfId="16806"/>
    <cellStyle name="Normal 2 20 2 2 3" xfId="16807"/>
    <cellStyle name="Normal 2 20 2 2 3 2" xfId="16808"/>
    <cellStyle name="Normal 2 20 2 2 4" xfId="16809"/>
    <cellStyle name="Normal 2 20 2 2 5" xfId="16810"/>
    <cellStyle name="Normal 2 20 3" xfId="16811"/>
    <cellStyle name="Normal 2 20 3 2" xfId="16812"/>
    <cellStyle name="Normal 2 20 3 2 2" xfId="16813"/>
    <cellStyle name="Normal 2 20 3 2 2 2" xfId="16814"/>
    <cellStyle name="Normal 2 20 3 2 2 2 2" xfId="16815"/>
    <cellStyle name="Normal 2 20 3 2 2 3" xfId="16816"/>
    <cellStyle name="Normal 2 20 3 2 2 4" xfId="16817"/>
    <cellStyle name="Normal 2 20 3 2 3" xfId="16818"/>
    <cellStyle name="Normal 2 20 3 2 3 2" xfId="16819"/>
    <cellStyle name="Normal 2 20 3 2 4" xfId="16820"/>
    <cellStyle name="Normal 2 20 3 2 5" xfId="16821"/>
    <cellStyle name="Normal 2 20 4" xfId="16822"/>
    <cellStyle name="Normal 2 20 4 2" xfId="16823"/>
    <cellStyle name="Normal 2 20 4 2 2" xfId="16824"/>
    <cellStyle name="Normal 2 20 4 2 2 2" xfId="16825"/>
    <cellStyle name="Normal 2 20 4 2 3" xfId="16826"/>
    <cellStyle name="Normal 2 20 4 2 4" xfId="16827"/>
    <cellStyle name="Normal 2 20 4 3" xfId="16828"/>
    <cellStyle name="Normal 2 20 4 3 2" xfId="16829"/>
    <cellStyle name="Normal 2 20 4 4" xfId="16830"/>
    <cellStyle name="Normal 2 20 4 5" xfId="16831"/>
    <cellStyle name="Normal 2 21" xfId="16832"/>
    <cellStyle name="Normal 2 21 2" xfId="16833"/>
    <cellStyle name="Normal 2 21 2 2" xfId="16834"/>
    <cellStyle name="Normal 2 21 2 2 2" xfId="16835"/>
    <cellStyle name="Normal 2 21 2 2 2 2" xfId="16836"/>
    <cellStyle name="Normal 2 21 2 2 2 2 2" xfId="16837"/>
    <cellStyle name="Normal 2 21 2 2 2 3" xfId="16838"/>
    <cellStyle name="Normal 2 21 2 2 2 4" xfId="16839"/>
    <cellStyle name="Normal 2 21 2 2 3" xfId="16840"/>
    <cellStyle name="Normal 2 21 2 2 3 2" xfId="16841"/>
    <cellStyle name="Normal 2 21 2 2 4" xfId="16842"/>
    <cellStyle name="Normal 2 21 2 2 5" xfId="16843"/>
    <cellStyle name="Normal 2 21 3" xfId="16844"/>
    <cellStyle name="Normal 2 21 3 2" xfId="16845"/>
    <cellStyle name="Normal 2 21 3 2 2" xfId="16846"/>
    <cellStyle name="Normal 2 21 3 2 2 2" xfId="16847"/>
    <cellStyle name="Normal 2 21 3 2 2 2 2" xfId="16848"/>
    <cellStyle name="Normal 2 21 3 2 2 3" xfId="16849"/>
    <cellStyle name="Normal 2 21 3 2 2 4" xfId="16850"/>
    <cellStyle name="Normal 2 21 3 2 3" xfId="16851"/>
    <cellStyle name="Normal 2 21 3 2 3 2" xfId="16852"/>
    <cellStyle name="Normal 2 21 3 2 4" xfId="16853"/>
    <cellStyle name="Normal 2 21 3 2 5" xfId="16854"/>
    <cellStyle name="Normal 2 21 4" xfId="16855"/>
    <cellStyle name="Normal 2 21 4 2" xfId="16856"/>
    <cellStyle name="Normal 2 21 4 2 2" xfId="16857"/>
    <cellStyle name="Normal 2 21 4 2 2 2" xfId="16858"/>
    <cellStyle name="Normal 2 21 4 2 3" xfId="16859"/>
    <cellStyle name="Normal 2 21 4 2 4" xfId="16860"/>
    <cellStyle name="Normal 2 21 4 3" xfId="16861"/>
    <cellStyle name="Normal 2 21 4 3 2" xfId="16862"/>
    <cellStyle name="Normal 2 21 4 4" xfId="16863"/>
    <cellStyle name="Normal 2 21 4 5" xfId="16864"/>
    <cellStyle name="Normal 2 22" xfId="16865"/>
    <cellStyle name="Normal 2 22 2" xfId="16866"/>
    <cellStyle name="Normal 2 22 2 2" xfId="16867"/>
    <cellStyle name="Normal 2 22 2 2 2" xfId="16868"/>
    <cellStyle name="Normal 2 22 2 2 2 2" xfId="16869"/>
    <cellStyle name="Normal 2 22 2 2 2 2 2" xfId="16870"/>
    <cellStyle name="Normal 2 22 2 2 2 3" xfId="16871"/>
    <cellStyle name="Normal 2 22 2 2 2 4" xfId="16872"/>
    <cellStyle name="Normal 2 22 2 2 3" xfId="16873"/>
    <cellStyle name="Normal 2 22 2 2 3 2" xfId="16874"/>
    <cellStyle name="Normal 2 22 2 2 4" xfId="16875"/>
    <cellStyle name="Normal 2 22 2 2 5" xfId="16876"/>
    <cellStyle name="Normal 2 22 3" xfId="16877"/>
    <cellStyle name="Normal 2 22 3 2" xfId="16878"/>
    <cellStyle name="Normal 2 22 3 2 2" xfId="16879"/>
    <cellStyle name="Normal 2 22 3 2 2 2" xfId="16880"/>
    <cellStyle name="Normal 2 22 3 2 2 2 2" xfId="16881"/>
    <cellStyle name="Normal 2 22 3 2 2 3" xfId="16882"/>
    <cellStyle name="Normal 2 22 3 2 2 4" xfId="16883"/>
    <cellStyle name="Normal 2 22 3 2 3" xfId="16884"/>
    <cellStyle name="Normal 2 22 3 2 3 2" xfId="16885"/>
    <cellStyle name="Normal 2 22 3 2 4" xfId="16886"/>
    <cellStyle name="Normal 2 22 3 2 5" xfId="16887"/>
    <cellStyle name="Normal 2 22 4" xfId="16888"/>
    <cellStyle name="Normal 2 22 4 2" xfId="16889"/>
    <cellStyle name="Normal 2 22 4 2 2" xfId="16890"/>
    <cellStyle name="Normal 2 22 4 2 2 2" xfId="16891"/>
    <cellStyle name="Normal 2 22 4 2 3" xfId="16892"/>
    <cellStyle name="Normal 2 22 4 2 4" xfId="16893"/>
    <cellStyle name="Normal 2 22 4 3" xfId="16894"/>
    <cellStyle name="Normal 2 22 4 3 2" xfId="16895"/>
    <cellStyle name="Normal 2 22 4 4" xfId="16896"/>
    <cellStyle name="Normal 2 22 4 5" xfId="16897"/>
    <cellStyle name="Normal 2 22 5" xfId="16898"/>
    <cellStyle name="Normal 2 23" xfId="16899"/>
    <cellStyle name="Normal 2 23 2" xfId="16900"/>
    <cellStyle name="Normal 2 23 2 2" xfId="16901"/>
    <cellStyle name="Normal 2 23 2 2 2" xfId="16902"/>
    <cellStyle name="Normal 2 23 2 2 2 2" xfId="16903"/>
    <cellStyle name="Normal 2 23 2 2 2 2 2" xfId="16904"/>
    <cellStyle name="Normal 2 23 2 2 2 3" xfId="16905"/>
    <cellStyle name="Normal 2 23 2 2 2 4" xfId="16906"/>
    <cellStyle name="Normal 2 23 2 2 3" xfId="16907"/>
    <cellStyle name="Normal 2 23 2 2 3 2" xfId="16908"/>
    <cellStyle name="Normal 2 23 2 2 4" xfId="16909"/>
    <cellStyle name="Normal 2 23 2 2 5" xfId="16910"/>
    <cellStyle name="Normal 2 23 3" xfId="16911"/>
    <cellStyle name="Normal 2 23 3 2" xfId="16912"/>
    <cellStyle name="Normal 2 23 3 2 2" xfId="16913"/>
    <cellStyle name="Normal 2 23 3 2 2 2" xfId="16914"/>
    <cellStyle name="Normal 2 23 3 2 2 2 2" xfId="16915"/>
    <cellStyle name="Normal 2 23 3 2 2 3" xfId="16916"/>
    <cellStyle name="Normal 2 23 3 2 2 4" xfId="16917"/>
    <cellStyle name="Normal 2 23 3 2 3" xfId="16918"/>
    <cellStyle name="Normal 2 23 3 2 3 2" xfId="16919"/>
    <cellStyle name="Normal 2 23 3 2 4" xfId="16920"/>
    <cellStyle name="Normal 2 23 3 2 5" xfId="16921"/>
    <cellStyle name="Normal 2 23 4" xfId="16922"/>
    <cellStyle name="Normal 2 23 4 2" xfId="16923"/>
    <cellStyle name="Normal 2 23 4 2 2" xfId="16924"/>
    <cellStyle name="Normal 2 23 4 2 2 2" xfId="16925"/>
    <cellStyle name="Normal 2 23 4 2 3" xfId="16926"/>
    <cellStyle name="Normal 2 23 4 2 4" xfId="16927"/>
    <cellStyle name="Normal 2 23 4 3" xfId="16928"/>
    <cellStyle name="Normal 2 23 4 3 2" xfId="16929"/>
    <cellStyle name="Normal 2 23 4 4" xfId="16930"/>
    <cellStyle name="Normal 2 23 4 5" xfId="16931"/>
    <cellStyle name="Normal 2 23 5" xfId="16932"/>
    <cellStyle name="Normal 2 24" xfId="16933"/>
    <cellStyle name="Normal 2 24 2" xfId="16934"/>
    <cellStyle name="Normal 2 24 2 2" xfId="16935"/>
    <cellStyle name="Normal 2 24 2 2 2" xfId="16936"/>
    <cellStyle name="Normal 2 24 2 2 2 2" xfId="16937"/>
    <cellStyle name="Normal 2 24 2 2 2 2 2" xfId="16938"/>
    <cellStyle name="Normal 2 24 2 2 2 3" xfId="16939"/>
    <cellStyle name="Normal 2 24 2 2 2 4" xfId="16940"/>
    <cellStyle name="Normal 2 24 2 2 3" xfId="16941"/>
    <cellStyle name="Normal 2 24 2 2 3 2" xfId="16942"/>
    <cellStyle name="Normal 2 24 2 2 4" xfId="16943"/>
    <cellStyle name="Normal 2 24 2 2 5" xfId="16944"/>
    <cellStyle name="Normal 2 24 3" xfId="16945"/>
    <cellStyle name="Normal 2 24 3 2" xfId="16946"/>
    <cellStyle name="Normal 2 24 3 2 2" xfId="16947"/>
    <cellStyle name="Normal 2 24 3 2 2 2" xfId="16948"/>
    <cellStyle name="Normal 2 24 3 2 2 2 2" xfId="16949"/>
    <cellStyle name="Normal 2 24 3 2 2 3" xfId="16950"/>
    <cellStyle name="Normal 2 24 3 2 2 4" xfId="16951"/>
    <cellStyle name="Normal 2 24 3 2 3" xfId="16952"/>
    <cellStyle name="Normal 2 24 3 2 3 2" xfId="16953"/>
    <cellStyle name="Normal 2 24 3 2 4" xfId="16954"/>
    <cellStyle name="Normal 2 24 3 2 5" xfId="16955"/>
    <cellStyle name="Normal 2 24 4" xfId="16956"/>
    <cellStyle name="Normal 2 24 4 2" xfId="16957"/>
    <cellStyle name="Normal 2 24 4 2 2" xfId="16958"/>
    <cellStyle name="Normal 2 24 4 2 2 2" xfId="16959"/>
    <cellStyle name="Normal 2 24 4 2 3" xfId="16960"/>
    <cellStyle name="Normal 2 24 4 2 4" xfId="16961"/>
    <cellStyle name="Normal 2 24 4 3" xfId="16962"/>
    <cellStyle name="Normal 2 24 4 3 2" xfId="16963"/>
    <cellStyle name="Normal 2 24 4 4" xfId="16964"/>
    <cellStyle name="Normal 2 24 4 5" xfId="16965"/>
    <cellStyle name="Normal 2 24 5" xfId="16966"/>
    <cellStyle name="Normal 2 25" xfId="16967"/>
    <cellStyle name="Normal 2 25 2" xfId="16968"/>
    <cellStyle name="Normal 2 25 2 2" xfId="16969"/>
    <cellStyle name="Normal 2 25 2 2 2" xfId="16970"/>
    <cellStyle name="Normal 2 25 2 2 2 2" xfId="16971"/>
    <cellStyle name="Normal 2 25 2 2 2 2 2" xfId="16972"/>
    <cellStyle name="Normal 2 25 2 2 2 3" xfId="16973"/>
    <cellStyle name="Normal 2 25 2 2 2 4" xfId="16974"/>
    <cellStyle name="Normal 2 25 2 2 3" xfId="16975"/>
    <cellStyle name="Normal 2 25 2 2 3 2" xfId="16976"/>
    <cellStyle name="Normal 2 25 2 2 4" xfId="16977"/>
    <cellStyle name="Normal 2 25 2 2 5" xfId="16978"/>
    <cellStyle name="Normal 2 25 3" xfId="16979"/>
    <cellStyle name="Normal 2 25 3 2" xfId="16980"/>
    <cellStyle name="Normal 2 25 3 2 2" xfId="16981"/>
    <cellStyle name="Normal 2 25 3 2 2 2" xfId="16982"/>
    <cellStyle name="Normal 2 25 3 2 2 2 2" xfId="16983"/>
    <cellStyle name="Normal 2 25 3 2 2 3" xfId="16984"/>
    <cellStyle name="Normal 2 25 3 2 2 4" xfId="16985"/>
    <cellStyle name="Normal 2 25 3 2 3" xfId="16986"/>
    <cellStyle name="Normal 2 25 3 2 3 2" xfId="16987"/>
    <cellStyle name="Normal 2 25 3 2 4" xfId="16988"/>
    <cellStyle name="Normal 2 25 3 2 5" xfId="16989"/>
    <cellStyle name="Normal 2 25 4" xfId="16990"/>
    <cellStyle name="Normal 2 25 4 2" xfId="16991"/>
    <cellStyle name="Normal 2 25 4 2 2" xfId="16992"/>
    <cellStyle name="Normal 2 25 4 2 2 2" xfId="16993"/>
    <cellStyle name="Normal 2 25 4 2 3" xfId="16994"/>
    <cellStyle name="Normal 2 25 4 2 4" xfId="16995"/>
    <cellStyle name="Normal 2 25 4 3" xfId="16996"/>
    <cellStyle name="Normal 2 25 4 3 2" xfId="16997"/>
    <cellStyle name="Normal 2 25 4 4" xfId="16998"/>
    <cellStyle name="Normal 2 25 4 5" xfId="16999"/>
    <cellStyle name="Normal 2 25 5" xfId="17000"/>
    <cellStyle name="Normal 2 26" xfId="17001"/>
    <cellStyle name="Normal 2 26 2" xfId="17002"/>
    <cellStyle name="Normal 2 26 2 2" xfId="17003"/>
    <cellStyle name="Normal 2 26 2 2 2" xfId="17004"/>
    <cellStyle name="Normal 2 26 2 2 2 2" xfId="17005"/>
    <cellStyle name="Normal 2 26 2 2 2 2 2" xfId="17006"/>
    <cellStyle name="Normal 2 26 2 2 2 3" xfId="17007"/>
    <cellStyle name="Normal 2 26 2 2 2 4" xfId="17008"/>
    <cellStyle name="Normal 2 26 2 2 3" xfId="17009"/>
    <cellStyle name="Normal 2 26 2 2 3 2" xfId="17010"/>
    <cellStyle name="Normal 2 26 2 2 4" xfId="17011"/>
    <cellStyle name="Normal 2 26 2 2 5" xfId="17012"/>
    <cellStyle name="Normal 2 26 3" xfId="17013"/>
    <cellStyle name="Normal 2 26 3 2" xfId="17014"/>
    <cellStyle name="Normal 2 26 3 2 2" xfId="17015"/>
    <cellStyle name="Normal 2 26 3 2 2 2" xfId="17016"/>
    <cellStyle name="Normal 2 26 3 2 2 2 2" xfId="17017"/>
    <cellStyle name="Normal 2 26 3 2 2 3" xfId="17018"/>
    <cellStyle name="Normal 2 26 3 2 2 4" xfId="17019"/>
    <cellStyle name="Normal 2 26 3 2 3" xfId="17020"/>
    <cellStyle name="Normal 2 26 3 2 3 2" xfId="17021"/>
    <cellStyle name="Normal 2 26 3 2 4" xfId="17022"/>
    <cellStyle name="Normal 2 26 3 2 5" xfId="17023"/>
    <cellStyle name="Normal 2 26 4" xfId="17024"/>
    <cellStyle name="Normal 2 26 4 2" xfId="17025"/>
    <cellStyle name="Normal 2 26 4 2 2" xfId="17026"/>
    <cellStyle name="Normal 2 26 4 2 2 2" xfId="17027"/>
    <cellStyle name="Normal 2 26 4 2 3" xfId="17028"/>
    <cellStyle name="Normal 2 26 4 2 4" xfId="17029"/>
    <cellStyle name="Normal 2 26 4 3" xfId="17030"/>
    <cellStyle name="Normal 2 26 4 3 2" xfId="17031"/>
    <cellStyle name="Normal 2 26 4 4" xfId="17032"/>
    <cellStyle name="Normal 2 26 4 5" xfId="17033"/>
    <cellStyle name="Normal 2 26 5" xfId="17034"/>
    <cellStyle name="Normal 2 27" xfId="17035"/>
    <cellStyle name="Normal 2 27 2" xfId="17036"/>
    <cellStyle name="Normal 2 27 2 2" xfId="17037"/>
    <cellStyle name="Normal 2 27 2 2 2" xfId="17038"/>
    <cellStyle name="Normal 2 27 2 2 2 2" xfId="17039"/>
    <cellStyle name="Normal 2 27 2 2 2 2 2" xfId="17040"/>
    <cellStyle name="Normal 2 27 2 2 2 3" xfId="17041"/>
    <cellStyle name="Normal 2 27 2 2 2 4" xfId="17042"/>
    <cellStyle name="Normal 2 27 2 2 3" xfId="17043"/>
    <cellStyle name="Normal 2 27 2 2 3 2" xfId="17044"/>
    <cellStyle name="Normal 2 27 2 2 4" xfId="17045"/>
    <cellStyle name="Normal 2 27 2 2 5" xfId="17046"/>
    <cellStyle name="Normal 2 27 3" xfId="17047"/>
    <cellStyle name="Normal 2 27 3 2" xfId="17048"/>
    <cellStyle name="Normal 2 27 3 2 2" xfId="17049"/>
    <cellStyle name="Normal 2 27 3 2 2 2" xfId="17050"/>
    <cellStyle name="Normal 2 27 3 2 2 2 2" xfId="17051"/>
    <cellStyle name="Normal 2 27 3 2 2 3" xfId="17052"/>
    <cellStyle name="Normal 2 27 3 2 2 4" xfId="17053"/>
    <cellStyle name="Normal 2 27 3 2 3" xfId="17054"/>
    <cellStyle name="Normal 2 27 3 2 3 2" xfId="17055"/>
    <cellStyle name="Normal 2 27 3 2 4" xfId="17056"/>
    <cellStyle name="Normal 2 27 3 2 5" xfId="17057"/>
    <cellStyle name="Normal 2 27 4" xfId="17058"/>
    <cellStyle name="Normal 2 27 4 2" xfId="17059"/>
    <cellStyle name="Normal 2 27 4 2 2" xfId="17060"/>
    <cellStyle name="Normal 2 27 4 2 2 2" xfId="17061"/>
    <cellStyle name="Normal 2 27 4 2 3" xfId="17062"/>
    <cellStyle name="Normal 2 27 4 2 4" xfId="17063"/>
    <cellStyle name="Normal 2 27 4 3" xfId="17064"/>
    <cellStyle name="Normal 2 27 4 3 2" xfId="17065"/>
    <cellStyle name="Normal 2 27 4 4" xfId="17066"/>
    <cellStyle name="Normal 2 27 4 5" xfId="17067"/>
    <cellStyle name="Normal 2 27 5" xfId="17068"/>
    <cellStyle name="Normal 2 28" xfId="17069"/>
    <cellStyle name="Normal 2 28 2" xfId="17070"/>
    <cellStyle name="Normal 2 28 2 2" xfId="17071"/>
    <cellStyle name="Normal 2 28 2 2 2" xfId="17072"/>
    <cellStyle name="Normal 2 28 2 2 2 2" xfId="17073"/>
    <cellStyle name="Normal 2 28 2 2 2 2 2" xfId="17074"/>
    <cellStyle name="Normal 2 28 2 2 2 3" xfId="17075"/>
    <cellStyle name="Normal 2 28 2 2 2 4" xfId="17076"/>
    <cellStyle name="Normal 2 28 2 2 3" xfId="17077"/>
    <cellStyle name="Normal 2 28 2 2 3 2" xfId="17078"/>
    <cellStyle name="Normal 2 28 2 2 4" xfId="17079"/>
    <cellStyle name="Normal 2 28 2 2 5" xfId="17080"/>
    <cellStyle name="Normal 2 28 3" xfId="17081"/>
    <cellStyle name="Normal 2 28 3 2" xfId="17082"/>
    <cellStyle name="Normal 2 28 3 2 2" xfId="17083"/>
    <cellStyle name="Normal 2 28 3 2 2 2" xfId="17084"/>
    <cellStyle name="Normal 2 28 3 2 2 2 2" xfId="17085"/>
    <cellStyle name="Normal 2 28 3 2 2 3" xfId="17086"/>
    <cellStyle name="Normal 2 28 3 2 2 4" xfId="17087"/>
    <cellStyle name="Normal 2 28 3 2 3" xfId="17088"/>
    <cellStyle name="Normal 2 28 3 2 3 2" xfId="17089"/>
    <cellStyle name="Normal 2 28 3 2 4" xfId="17090"/>
    <cellStyle name="Normal 2 28 3 2 5" xfId="17091"/>
    <cellStyle name="Normal 2 28 4" xfId="17092"/>
    <cellStyle name="Normal 2 28 4 2" xfId="17093"/>
    <cellStyle name="Normal 2 28 4 2 2" xfId="17094"/>
    <cellStyle name="Normal 2 28 4 2 2 2" xfId="17095"/>
    <cellStyle name="Normal 2 28 4 2 3" xfId="17096"/>
    <cellStyle name="Normal 2 28 4 2 4" xfId="17097"/>
    <cellStyle name="Normal 2 28 4 3" xfId="17098"/>
    <cellStyle name="Normal 2 28 4 3 2" xfId="17099"/>
    <cellStyle name="Normal 2 28 4 4" xfId="17100"/>
    <cellStyle name="Normal 2 28 4 5" xfId="17101"/>
    <cellStyle name="Normal 2 28 5" xfId="17102"/>
    <cellStyle name="Normal 2 29" xfId="17103"/>
    <cellStyle name="Normal 2 29 2" xfId="17104"/>
    <cellStyle name="Normal 2 29 2 2" xfId="17105"/>
    <cellStyle name="Normal 2 29 2 2 2" xfId="17106"/>
    <cellStyle name="Normal 2 29 2 2 2 2" xfId="17107"/>
    <cellStyle name="Normal 2 29 2 2 2 2 2" xfId="17108"/>
    <cellStyle name="Normal 2 29 2 2 2 3" xfId="17109"/>
    <cellStyle name="Normal 2 29 2 2 2 4" xfId="17110"/>
    <cellStyle name="Normal 2 29 2 2 3" xfId="17111"/>
    <cellStyle name="Normal 2 29 2 2 3 2" xfId="17112"/>
    <cellStyle name="Normal 2 29 2 2 4" xfId="17113"/>
    <cellStyle name="Normal 2 29 2 2 5" xfId="17114"/>
    <cellStyle name="Normal 2 29 3" xfId="17115"/>
    <cellStyle name="Normal 2 29 3 2" xfId="17116"/>
    <cellStyle name="Normal 2 29 3 2 2" xfId="17117"/>
    <cellStyle name="Normal 2 29 3 2 2 2" xfId="17118"/>
    <cellStyle name="Normal 2 29 3 2 2 2 2" xfId="17119"/>
    <cellStyle name="Normal 2 29 3 2 2 3" xfId="17120"/>
    <cellStyle name="Normal 2 29 3 2 2 4" xfId="17121"/>
    <cellStyle name="Normal 2 29 3 2 3" xfId="17122"/>
    <cellStyle name="Normal 2 29 3 2 3 2" xfId="17123"/>
    <cellStyle name="Normal 2 29 3 2 4" xfId="17124"/>
    <cellStyle name="Normal 2 29 3 2 5" xfId="17125"/>
    <cellStyle name="Normal 2 29 4" xfId="17126"/>
    <cellStyle name="Normal 2 29 4 2" xfId="17127"/>
    <cellStyle name="Normal 2 29 4 2 2" xfId="17128"/>
    <cellStyle name="Normal 2 29 4 2 2 2" xfId="17129"/>
    <cellStyle name="Normal 2 29 4 2 3" xfId="17130"/>
    <cellStyle name="Normal 2 29 4 2 4" xfId="17131"/>
    <cellStyle name="Normal 2 29 4 3" xfId="17132"/>
    <cellStyle name="Normal 2 29 4 3 2" xfId="17133"/>
    <cellStyle name="Normal 2 29 4 4" xfId="17134"/>
    <cellStyle name="Normal 2 29 4 5" xfId="17135"/>
    <cellStyle name="Normal 2 29 5" xfId="17136"/>
    <cellStyle name="Normal 2 3" xfId="124"/>
    <cellStyle name="Normál 2 3" xfId="17137"/>
    <cellStyle name="Normal 2 3 10" xfId="17138"/>
    <cellStyle name="Normál 2 3 10" xfId="17139"/>
    <cellStyle name="Normal 2 3 10 2" xfId="17140"/>
    <cellStyle name="Normál 2 3 10 2" xfId="17141"/>
    <cellStyle name="Normal 2 3 10 2 2" xfId="17142"/>
    <cellStyle name="Normal 2 3 10 2 2 2" xfId="17143"/>
    <cellStyle name="Normal 2 3 10 2 2 2 2" xfId="17144"/>
    <cellStyle name="Normal 2 3 10 2 2 3" xfId="17145"/>
    <cellStyle name="Normal 2 3 10 2 2 4" xfId="17146"/>
    <cellStyle name="Normal 2 3 10 2 3" xfId="17147"/>
    <cellStyle name="Normal 2 3 10 2 3 2" xfId="17148"/>
    <cellStyle name="Normal 2 3 10 2 4" xfId="17149"/>
    <cellStyle name="Normal 2 3 10 2 5" xfId="17150"/>
    <cellStyle name="Normal 2 3 10 2 6" xfId="17151"/>
    <cellStyle name="Normal 2 3 10 2 7" xfId="17152"/>
    <cellStyle name="Normál 2 3 10 3" xfId="17153"/>
    <cellStyle name="Normal 2 3 11" xfId="17154"/>
    <cellStyle name="Normál 2 3 11" xfId="17155"/>
    <cellStyle name="Normal 2 3 11 2" xfId="17156"/>
    <cellStyle name="Normál 2 3 11 2" xfId="17157"/>
    <cellStyle name="Normal 2 3 11 2 2" xfId="17158"/>
    <cellStyle name="Normal 2 3 11 2 2 2" xfId="17159"/>
    <cellStyle name="Normal 2 3 11 2 2 2 2" xfId="17160"/>
    <cellStyle name="Normal 2 3 11 2 2 3" xfId="17161"/>
    <cellStyle name="Normal 2 3 11 2 2 4" xfId="17162"/>
    <cellStyle name="Normal 2 3 11 2 3" xfId="17163"/>
    <cellStyle name="Normal 2 3 11 2 3 2" xfId="17164"/>
    <cellStyle name="Normal 2 3 11 2 4" xfId="17165"/>
    <cellStyle name="Normal 2 3 11 2 5" xfId="17166"/>
    <cellStyle name="Normal 2 3 11 2 6" xfId="17167"/>
    <cellStyle name="Normal 2 3 11 2 7" xfId="17168"/>
    <cellStyle name="Normál 2 3 11 3" xfId="17169"/>
    <cellStyle name="Normal 2 3 12" xfId="17170"/>
    <cellStyle name="Normál 2 3 12" xfId="17171"/>
    <cellStyle name="Normal 2 3 12 2" xfId="17172"/>
    <cellStyle name="Normál 2 3 12 2" xfId="17173"/>
    <cellStyle name="Normal 2 3 12 2 2" xfId="17174"/>
    <cellStyle name="Normal 2 3 12 2 2 2" xfId="17175"/>
    <cellStyle name="Normal 2 3 12 2 2 2 2" xfId="17176"/>
    <cellStyle name="Normal 2 3 12 2 2 3" xfId="17177"/>
    <cellStyle name="Normal 2 3 12 2 2 4" xfId="17178"/>
    <cellStyle name="Normal 2 3 12 2 3" xfId="17179"/>
    <cellStyle name="Normal 2 3 12 2 3 2" xfId="17180"/>
    <cellStyle name="Normal 2 3 12 2 4" xfId="17181"/>
    <cellStyle name="Normal 2 3 12 2 5" xfId="17182"/>
    <cellStyle name="Normal 2 3 12 2 6" xfId="17183"/>
    <cellStyle name="Normal 2 3 12 2 7" xfId="17184"/>
    <cellStyle name="Normál 2 3 12 3" xfId="17185"/>
    <cellStyle name="Normal 2 3 13" xfId="17186"/>
    <cellStyle name="Normál 2 3 13" xfId="17187"/>
    <cellStyle name="Normal 2 3 13 2" xfId="17188"/>
    <cellStyle name="Normál 2 3 13 2" xfId="17189"/>
    <cellStyle name="Normal 2 3 13 2 2" xfId="17190"/>
    <cellStyle name="Normal 2 3 13 2 2 2" xfId="17191"/>
    <cellStyle name="Normal 2 3 13 2 2 2 2" xfId="17192"/>
    <cellStyle name="Normal 2 3 13 2 2 3" xfId="17193"/>
    <cellStyle name="Normal 2 3 13 2 2 4" xfId="17194"/>
    <cellStyle name="Normal 2 3 13 2 3" xfId="17195"/>
    <cellStyle name="Normal 2 3 13 2 3 2" xfId="17196"/>
    <cellStyle name="Normal 2 3 13 2 4" xfId="17197"/>
    <cellStyle name="Normal 2 3 13 2 5" xfId="17198"/>
    <cellStyle name="Normal 2 3 13 2 6" xfId="17199"/>
    <cellStyle name="Normal 2 3 13 2 7" xfId="17200"/>
    <cellStyle name="Normál 2 3 13 3" xfId="17201"/>
    <cellStyle name="Normal 2 3 14" xfId="17202"/>
    <cellStyle name="Normál 2 3 14" xfId="17203"/>
    <cellStyle name="Normal 2 3 14 2" xfId="17204"/>
    <cellStyle name="Normál 2 3 14 2" xfId="17205"/>
    <cellStyle name="Normal 2 3 14 2 2" xfId="17206"/>
    <cellStyle name="Normal 2 3 14 2 2 2" xfId="17207"/>
    <cellStyle name="Normal 2 3 14 2 2 2 2" xfId="17208"/>
    <cellStyle name="Normal 2 3 14 2 2 3" xfId="17209"/>
    <cellStyle name="Normal 2 3 14 2 2 4" xfId="17210"/>
    <cellStyle name="Normal 2 3 14 2 3" xfId="17211"/>
    <cellStyle name="Normal 2 3 14 2 3 2" xfId="17212"/>
    <cellStyle name="Normal 2 3 14 2 4" xfId="17213"/>
    <cellStyle name="Normal 2 3 14 2 5" xfId="17214"/>
    <cellStyle name="Normal 2 3 14 2 6" xfId="17215"/>
    <cellStyle name="Normal 2 3 14 2 7" xfId="17216"/>
    <cellStyle name="Normál 2 3 14 3" xfId="17217"/>
    <cellStyle name="Normal 2 3 15" xfId="17218"/>
    <cellStyle name="Normál 2 3 15" xfId="17219"/>
    <cellStyle name="Normal 2 3 15 2" xfId="17220"/>
    <cellStyle name="Normal 2 3 15 2 2" xfId="17221"/>
    <cellStyle name="Normal 2 3 15 2 2 2" xfId="17222"/>
    <cellStyle name="Normal 2 3 15 2 3" xfId="17223"/>
    <cellStyle name="Normal 2 3 15 2 4" xfId="17224"/>
    <cellStyle name="Normal 2 3 15 3" xfId="17225"/>
    <cellStyle name="Normal 2 3 15 3 2" xfId="17226"/>
    <cellStyle name="Normal 2 3 15 3 3" xfId="17227"/>
    <cellStyle name="Normal 2 3 15 4" xfId="17228"/>
    <cellStyle name="Normal 2 3 15 5" xfId="17229"/>
    <cellStyle name="Normal 2 3 15 6" xfId="17230"/>
    <cellStyle name="Normal 2 3 15 7" xfId="17231"/>
    <cellStyle name="Normal 2 3 16" xfId="17232"/>
    <cellStyle name="Normál 2 3 16" xfId="17233"/>
    <cellStyle name="Normal 2 3 16 2" xfId="17234"/>
    <cellStyle name="Normal 2 3 16 2 2" xfId="17235"/>
    <cellStyle name="Normal 2 3 16 2 2 2" xfId="17236"/>
    <cellStyle name="Normal 2 3 16 2 3" xfId="17237"/>
    <cellStyle name="Normal 2 3 16 2 4" xfId="17238"/>
    <cellStyle name="Normal 2 3 16 3" xfId="17239"/>
    <cellStyle name="Normal 2 3 16 3 2" xfId="17240"/>
    <cellStyle name="Normal 2 3 16 4" xfId="17241"/>
    <cellStyle name="Normal 2 3 16 5" xfId="17242"/>
    <cellStyle name="Normal 2 3 16 6" xfId="17243"/>
    <cellStyle name="Normal 2 3 17" xfId="5"/>
    <cellStyle name="Normál 2 3 17" xfId="17245"/>
    <cellStyle name="Normal 2 3 17 2" xfId="17246"/>
    <cellStyle name="Normal 2 3 17 2 2" xfId="17247"/>
    <cellStyle name="Normal 2 3 17 2 2 2" xfId="17248"/>
    <cellStyle name="Normal 2 3 17 2 3" xfId="17249"/>
    <cellStyle name="Normal 2 3 17 2 4" xfId="17250"/>
    <cellStyle name="Normal 2 3 17 3" xfId="17251"/>
    <cellStyle name="Normal 2 3 17 3 2" xfId="17252"/>
    <cellStyle name="Normal 2 3 17 4" xfId="17253"/>
    <cellStyle name="Normal 2 3 17 5" xfId="17254"/>
    <cellStyle name="Normal 2 3 17 6" xfId="17244"/>
    <cellStyle name="Normal 2 3 18" xfId="17255"/>
    <cellStyle name="Normal 2 3 18 2" xfId="17256"/>
    <cellStyle name="Normal 2 3 18 2 2" xfId="17257"/>
    <cellStyle name="Normal 2 3 18 2 2 2" xfId="17258"/>
    <cellStyle name="Normal 2 3 18 2 3" xfId="17259"/>
    <cellStyle name="Normal 2 3 18 2 4" xfId="17260"/>
    <cellStyle name="Normal 2 3 18 3" xfId="17261"/>
    <cellStyle name="Normal 2 3 18 3 2" xfId="17262"/>
    <cellStyle name="Normal 2 3 18 4" xfId="17263"/>
    <cellStyle name="Normal 2 3 18 5" xfId="17264"/>
    <cellStyle name="Normal 2 3 19" xfId="17265"/>
    <cellStyle name="Normal 2 3 19 2" xfId="17266"/>
    <cellStyle name="Normal 2 3 19 2 2" xfId="17267"/>
    <cellStyle name="Normal 2 3 19 2 2 2" xfId="17268"/>
    <cellStyle name="Normal 2 3 19 2 3" xfId="17269"/>
    <cellStyle name="Normal 2 3 19 2 4" xfId="17270"/>
    <cellStyle name="Normal 2 3 19 3" xfId="17271"/>
    <cellStyle name="Normal 2 3 19 3 2" xfId="17272"/>
    <cellStyle name="Normal 2 3 19 4" xfId="17273"/>
    <cellStyle name="Normal 2 3 19 5" xfId="17274"/>
    <cellStyle name="Normal 2 3 2" xfId="125"/>
    <cellStyle name="Normál 2 3 2" xfId="17275"/>
    <cellStyle name="Normal 2 3 2 10" xfId="17276"/>
    <cellStyle name="Normál 2 3 2 10" xfId="17277"/>
    <cellStyle name="Normál 2 3 2 10 2" xfId="17278"/>
    <cellStyle name="Normal 2 3 2 11" xfId="17279"/>
    <cellStyle name="Normál 2 3 2 11" xfId="17280"/>
    <cellStyle name="Normal 2 3 2 12" xfId="17281"/>
    <cellStyle name="Normál 2 3 2 12" xfId="17282"/>
    <cellStyle name="Normal 2 3 2 13" xfId="17283"/>
    <cellStyle name="Normal 2 3 2 14" xfId="17284"/>
    <cellStyle name="Normal 2 3 2 15" xfId="17285"/>
    <cellStyle name="Normal 2 3 2 16" xfId="17286"/>
    <cellStyle name="Normal 2 3 2 17" xfId="17287"/>
    <cellStyle name="Normal 2 3 2 18" xfId="17288"/>
    <cellStyle name="Normal 2 3 2 19" xfId="17289"/>
    <cellStyle name="Normal 2 3 2 2" xfId="225"/>
    <cellStyle name="Normál 2 3 2 2" xfId="17290"/>
    <cellStyle name="Normal 2 3 2 2 2" xfId="17291"/>
    <cellStyle name="Normál 2 3 2 2 2" xfId="17292"/>
    <cellStyle name="Normal 2 3 2 2 2 2" xfId="17293"/>
    <cellStyle name="Normal 2 3 2 2 2 2 2" xfId="17294"/>
    <cellStyle name="Normal 2 3 2 2 2 2 2 2" xfId="17295"/>
    <cellStyle name="Normal 2 3 2 2 2 2 2 2 2" xfId="17296"/>
    <cellStyle name="Normal 2 3 2 2 2 2 2 3" xfId="17297"/>
    <cellStyle name="Normal 2 3 2 2 2 2 2 4" xfId="17298"/>
    <cellStyle name="Normal 2 3 2 2 2 2 3" xfId="17299"/>
    <cellStyle name="Normal 2 3 2 2 2 2 3 2" xfId="17300"/>
    <cellStyle name="Normal 2 3 2 2 2 2 4" xfId="17301"/>
    <cellStyle name="Normal 2 3 2 2 2 2 5" xfId="17302"/>
    <cellStyle name="Normal 2 3 2 2 2 2 6" xfId="17303"/>
    <cellStyle name="Normal 2 3 2 2 3" xfId="17304"/>
    <cellStyle name="Normál 2 3 2 2 3" xfId="17305"/>
    <cellStyle name="Normal 2 3 2 2 3 2" xfId="17306"/>
    <cellStyle name="Normal 2 3 2 2 3 2 2" xfId="17307"/>
    <cellStyle name="Normal 2 3 2 2 3 2 2 2" xfId="17308"/>
    <cellStyle name="Normal 2 3 2 2 3 2 3" xfId="17309"/>
    <cellStyle name="Normal 2 3 2 2 3 2 4" xfId="17310"/>
    <cellStyle name="Normal 2 3 2 2 3 3" xfId="17311"/>
    <cellStyle name="Normal 2 3 2 2 3 3 2" xfId="17312"/>
    <cellStyle name="Normal 2 3 2 2 3 4" xfId="17313"/>
    <cellStyle name="Normal 2 3 2 2 3 5" xfId="17314"/>
    <cellStyle name="Normal 2 3 2 2 3 6" xfId="17315"/>
    <cellStyle name="Normal 2 3 2 20" xfId="17316"/>
    <cellStyle name="Normal 2 3 2 21" xfId="17317"/>
    <cellStyle name="Normal 2 3 2 22" xfId="17318"/>
    <cellStyle name="Normal 2 3 2 23" xfId="17319"/>
    <cellStyle name="Normal 2 3 2 24" xfId="17320"/>
    <cellStyle name="Normal 2 3 2 25" xfId="17321"/>
    <cellStyle name="Normal 2 3 2 26" xfId="17322"/>
    <cellStyle name="Normal 2 3 2 27" xfId="17323"/>
    <cellStyle name="Normal 2 3 2 28" xfId="17324"/>
    <cellStyle name="Normal 2 3 2 29" xfId="17325"/>
    <cellStyle name="Normal 2 3 2 3" xfId="17326"/>
    <cellStyle name="Normál 2 3 2 3" xfId="17327"/>
    <cellStyle name="Normal 2 3 2 3 2" xfId="17328"/>
    <cellStyle name="Normál 2 3 2 3 2" xfId="17329"/>
    <cellStyle name="Normal 2 3 2 3 2 2" xfId="17330"/>
    <cellStyle name="Normal 2 3 2 3 2 2 2" xfId="17331"/>
    <cellStyle name="Normal 2 3 2 3 2 2 2 2" xfId="17332"/>
    <cellStyle name="Normal 2 3 2 3 2 2 3" xfId="17333"/>
    <cellStyle name="Normal 2 3 2 3 2 2 4" xfId="17334"/>
    <cellStyle name="Normal 2 3 2 3 2 3" xfId="17335"/>
    <cellStyle name="Normal 2 3 2 3 2 3 2" xfId="17336"/>
    <cellStyle name="Normal 2 3 2 3 2 4" xfId="17337"/>
    <cellStyle name="Normal 2 3 2 3 2 5" xfId="17338"/>
    <cellStyle name="Normal 2 3 2 3 2 6" xfId="17339"/>
    <cellStyle name="Normal 2 3 2 3 2 7" xfId="17340"/>
    <cellStyle name="Normál 2 3 2 3 3" xfId="17341"/>
    <cellStyle name="Normal 2 3 2 30" xfId="17342"/>
    <cellStyle name="Normal 2 3 2 31" xfId="17343"/>
    <cellStyle name="Normal 2 3 2 32" xfId="17344"/>
    <cellStyle name="Normal 2 3 2 33" xfId="17345"/>
    <cellStyle name="Normal 2 3 2 4" xfId="17346"/>
    <cellStyle name="Normál 2 3 2 4" xfId="17347"/>
    <cellStyle name="Normal 2 3 2 4 10" xfId="17348"/>
    <cellStyle name="Normal 2 3 2 4 11" xfId="17349"/>
    <cellStyle name="Normal 2 3 2 4 12" xfId="17350"/>
    <cellStyle name="Normal 2 3 2 4 2" xfId="17351"/>
    <cellStyle name="Normál 2 3 2 4 2" xfId="17352"/>
    <cellStyle name="Normal 2 3 2 4 2 2" xfId="17353"/>
    <cellStyle name="Normal 2 3 2 4 2 2 2" xfId="17354"/>
    <cellStyle name="Normal 2 3 2 4 2 3" xfId="17355"/>
    <cellStyle name="Normal 2 3 2 4 2 4" xfId="17356"/>
    <cellStyle name="Normal 2 3 2 4 2 5" xfId="17357"/>
    <cellStyle name="Normal 2 3 2 4 3" xfId="17358"/>
    <cellStyle name="Normál 2 3 2 4 3" xfId="17359"/>
    <cellStyle name="Normal 2 3 2 4 3 2" xfId="17360"/>
    <cellStyle name="Normal 2 3 2 4 3 3" xfId="17361"/>
    <cellStyle name="Normal 2 3 2 4 4" xfId="17362"/>
    <cellStyle name="Normal 2 3 2 4 4 2" xfId="17363"/>
    <cellStyle name="Normal 2 3 2 4 4 3" xfId="17364"/>
    <cellStyle name="Normal 2 3 2 4 5" xfId="17365"/>
    <cellStyle name="Normal 2 3 2 4 5 2" xfId="17366"/>
    <cellStyle name="Normal 2 3 2 4 6" xfId="17367"/>
    <cellStyle name="Normal 2 3 2 4 6 2" xfId="17368"/>
    <cellStyle name="Normal 2 3 2 4 7" xfId="17369"/>
    <cellStyle name="Normal 2 3 2 4 7 2" xfId="17370"/>
    <cellStyle name="Normal 2 3 2 4 8" xfId="17371"/>
    <cellStyle name="Normal 2 3 2 4 8 2" xfId="17372"/>
    <cellStyle name="Normal 2 3 2 4 9" xfId="17373"/>
    <cellStyle name="Normal 2 3 2 4 9 2" xfId="17374"/>
    <cellStyle name="Normal 2 3 2 5" xfId="17375"/>
    <cellStyle name="Normál 2 3 2 5" xfId="17376"/>
    <cellStyle name="Normal 2 3 2 5 2" xfId="17377"/>
    <cellStyle name="Normál 2 3 2 5 2" xfId="17378"/>
    <cellStyle name="Normal 2 3 2 6" xfId="17379"/>
    <cellStyle name="Normál 2 3 2 6" xfId="17380"/>
    <cellStyle name="Normal 2 3 2 6 2" xfId="17381"/>
    <cellStyle name="Normál 2 3 2 6 2" xfId="17382"/>
    <cellStyle name="Normal 2 3 2 7" xfId="17383"/>
    <cellStyle name="Normál 2 3 2 7" xfId="17384"/>
    <cellStyle name="Normal 2 3 2 7 2" xfId="17385"/>
    <cellStyle name="Normál 2 3 2 7 2" xfId="17386"/>
    <cellStyle name="Normal 2 3 2 8" xfId="17387"/>
    <cellStyle name="Normál 2 3 2 8" xfId="17388"/>
    <cellStyle name="Normal 2 3 2 8 2" xfId="17389"/>
    <cellStyle name="Normál 2 3 2 8 2" xfId="17390"/>
    <cellStyle name="Normal 2 3 2 9" xfId="17391"/>
    <cellStyle name="Normál 2 3 2 9" xfId="17392"/>
    <cellStyle name="Normál 2 3 2 9 2" xfId="17393"/>
    <cellStyle name="Normal 2 3 20" xfId="17394"/>
    <cellStyle name="Normal 2 3 20 2" xfId="17395"/>
    <cellStyle name="Normal 2 3 20 2 2" xfId="17396"/>
    <cellStyle name="Normal 2 3 20 2 2 2" xfId="17397"/>
    <cellStyle name="Normal 2 3 20 2 3" xfId="17398"/>
    <cellStyle name="Normal 2 3 20 2 4" xfId="17399"/>
    <cellStyle name="Normal 2 3 20 3" xfId="17400"/>
    <cellStyle name="Normal 2 3 20 3 2" xfId="17401"/>
    <cellStyle name="Normal 2 3 20 4" xfId="17402"/>
    <cellStyle name="Normal 2 3 20 5" xfId="17403"/>
    <cellStyle name="Normal 2 3 21" xfId="17404"/>
    <cellStyle name="Normal 2 3 21 2" xfId="17405"/>
    <cellStyle name="Normal 2 3 21 2 2" xfId="17406"/>
    <cellStyle name="Normal 2 3 21 2 2 2" xfId="17407"/>
    <cellStyle name="Normal 2 3 21 2 3" xfId="17408"/>
    <cellStyle name="Normal 2 3 21 2 4" xfId="17409"/>
    <cellStyle name="Normal 2 3 21 3" xfId="17410"/>
    <cellStyle name="Normal 2 3 21 3 2" xfId="17411"/>
    <cellStyle name="Normal 2 3 21 4" xfId="17412"/>
    <cellStyle name="Normal 2 3 21 5" xfId="17413"/>
    <cellStyle name="Normal 2 3 22" xfId="17414"/>
    <cellStyle name="Normal 2 3 22 2" xfId="17415"/>
    <cellStyle name="Normal 2 3 22 2 2" xfId="17416"/>
    <cellStyle name="Normal 2 3 22 2 2 2" xfId="17417"/>
    <cellStyle name="Normal 2 3 22 2 3" xfId="17418"/>
    <cellStyle name="Normal 2 3 22 2 4" xfId="17419"/>
    <cellStyle name="Normal 2 3 22 3" xfId="17420"/>
    <cellStyle name="Normal 2 3 22 3 2" xfId="17421"/>
    <cellStyle name="Normal 2 3 22 4" xfId="17422"/>
    <cellStyle name="Normal 2 3 22 5" xfId="17423"/>
    <cellStyle name="Normal 2 3 23" xfId="17424"/>
    <cellStyle name="Normal 2 3 23 2" xfId="17425"/>
    <cellStyle name="Normal 2 3 23 2 2" xfId="17426"/>
    <cellStyle name="Normal 2 3 23 2 2 2" xfId="17427"/>
    <cellStyle name="Normal 2 3 23 2 3" xfId="17428"/>
    <cellStyle name="Normal 2 3 23 2 4" xfId="17429"/>
    <cellStyle name="Normal 2 3 23 3" xfId="17430"/>
    <cellStyle name="Normal 2 3 23 3 2" xfId="17431"/>
    <cellStyle name="Normal 2 3 23 4" xfId="17432"/>
    <cellStyle name="Normal 2 3 23 5" xfId="17433"/>
    <cellStyle name="Normal 2 3 24" xfId="17434"/>
    <cellStyle name="Normal 2 3 24 2" xfId="17435"/>
    <cellStyle name="Normal 2 3 24 2 2" xfId="17436"/>
    <cellStyle name="Normal 2 3 24 2 2 2" xfId="17437"/>
    <cellStyle name="Normal 2 3 24 2 3" xfId="17438"/>
    <cellStyle name="Normal 2 3 24 2 4" xfId="17439"/>
    <cellStyle name="Normal 2 3 24 3" xfId="17440"/>
    <cellStyle name="Normal 2 3 24 3 2" xfId="17441"/>
    <cellStyle name="Normal 2 3 24 4" xfId="17442"/>
    <cellStyle name="Normal 2 3 24 5" xfId="17443"/>
    <cellStyle name="Normal 2 3 25" xfId="17444"/>
    <cellStyle name="Normal 2 3 26" xfId="17445"/>
    <cellStyle name="Normal 2 3 27" xfId="17446"/>
    <cellStyle name="Normal 2 3 28" xfId="17447"/>
    <cellStyle name="Normal 2 3 29" xfId="17448"/>
    <cellStyle name="Normal 2 3 3" xfId="226"/>
    <cellStyle name="Normál 2 3 3" xfId="17449"/>
    <cellStyle name="Normál 2 3 3 10" xfId="17450"/>
    <cellStyle name="Normál 2 3 3 10 2" xfId="17451"/>
    <cellStyle name="Normál 2 3 3 11" xfId="17452"/>
    <cellStyle name="Normál 2 3 3 12" xfId="17453"/>
    <cellStyle name="Normal 2 3 3 2" xfId="17454"/>
    <cellStyle name="Normál 2 3 3 2" xfId="17455"/>
    <cellStyle name="Normal 2 3 3 2 2" xfId="17456"/>
    <cellStyle name="Normál 2 3 3 2 2" xfId="17457"/>
    <cellStyle name="Normal 2 3 3 2 2 2" xfId="17458"/>
    <cellStyle name="Normal 2 3 3 2 2 2 2" xfId="17459"/>
    <cellStyle name="Normal 2 3 3 2 2 2 2 2" xfId="17460"/>
    <cellStyle name="Normal 2 3 3 2 2 2 3" xfId="17461"/>
    <cellStyle name="Normal 2 3 3 2 2 2 4" xfId="17462"/>
    <cellStyle name="Normal 2 3 3 2 2 3" xfId="17463"/>
    <cellStyle name="Normal 2 3 3 2 2 3 2" xfId="17464"/>
    <cellStyle name="Normal 2 3 3 2 2 4" xfId="17465"/>
    <cellStyle name="Normal 2 3 3 2 2 5" xfId="17466"/>
    <cellStyle name="Normal 2 3 3 2 2 6" xfId="17467"/>
    <cellStyle name="Normal 2 3 3 2 2 7" xfId="17468"/>
    <cellStyle name="Normál 2 3 3 2 3" xfId="17469"/>
    <cellStyle name="Normal 2 3 3 3" xfId="17470"/>
    <cellStyle name="Normál 2 3 3 3" xfId="17471"/>
    <cellStyle name="Normal 2 3 3 3 10" xfId="17472"/>
    <cellStyle name="Normal 2 3 3 3 10 2" xfId="17473"/>
    <cellStyle name="Normal 2 3 3 3 11" xfId="17474"/>
    <cellStyle name="Normal 2 3 3 3 12" xfId="17475"/>
    <cellStyle name="Normal 2 3 3 3 13" xfId="17476"/>
    <cellStyle name="Normal 2 3 3 3 14" xfId="17477"/>
    <cellStyle name="Normal 2 3 3 3 2" xfId="17478"/>
    <cellStyle name="Normál 2 3 3 3 2" xfId="17479"/>
    <cellStyle name="Normal 2 3 3 3 2 2" xfId="17480"/>
    <cellStyle name="Normal 2 3 3 3 2 2 2" xfId="17481"/>
    <cellStyle name="Normal 2 3 3 3 2 3" xfId="17482"/>
    <cellStyle name="Normal 2 3 3 3 2 4" xfId="17483"/>
    <cellStyle name="Normal 2 3 3 3 2 5" xfId="17484"/>
    <cellStyle name="Normal 2 3 3 3 3" xfId="17485"/>
    <cellStyle name="Normál 2 3 3 3 3" xfId="17486"/>
    <cellStyle name="Normal 2 3 3 3 3 2" xfId="17487"/>
    <cellStyle name="Normal 2 3 3 3 4" xfId="17488"/>
    <cellStyle name="Normal 2 3 3 3 4 2" xfId="17489"/>
    <cellStyle name="Normal 2 3 3 3 5" xfId="17490"/>
    <cellStyle name="Normal 2 3 3 3 5 2" xfId="17491"/>
    <cellStyle name="Normal 2 3 3 3 6" xfId="17492"/>
    <cellStyle name="Normal 2 3 3 3 6 2" xfId="17493"/>
    <cellStyle name="Normal 2 3 3 3 7" xfId="17494"/>
    <cellStyle name="Normal 2 3 3 3 7 2" xfId="17495"/>
    <cellStyle name="Normal 2 3 3 3 8" xfId="17496"/>
    <cellStyle name="Normal 2 3 3 3 8 2" xfId="17497"/>
    <cellStyle name="Normal 2 3 3 3 9" xfId="17498"/>
    <cellStyle name="Normal 2 3 3 3 9 2" xfId="17499"/>
    <cellStyle name="Normal 2 3 3 4" xfId="17500"/>
    <cellStyle name="Normál 2 3 3 4" xfId="17501"/>
    <cellStyle name="Normál 2 3 3 4 2" xfId="17502"/>
    <cellStyle name="Normal 2 3 3 5" xfId="17503"/>
    <cellStyle name="Normál 2 3 3 5" xfId="17504"/>
    <cellStyle name="Normál 2 3 3 5 2" xfId="17505"/>
    <cellStyle name="Normal 2 3 3 6" xfId="17506"/>
    <cellStyle name="Normál 2 3 3 6" xfId="17507"/>
    <cellStyle name="Normál 2 3 3 6 2" xfId="17508"/>
    <cellStyle name="Normal 2 3 3 7" xfId="17509"/>
    <cellStyle name="Normál 2 3 3 7" xfId="17510"/>
    <cellStyle name="Normál 2 3 3 7 2" xfId="17511"/>
    <cellStyle name="Normál 2 3 3 8" xfId="17512"/>
    <cellStyle name="Normál 2 3 3 8 2" xfId="17513"/>
    <cellStyle name="Normál 2 3 3 9" xfId="17514"/>
    <cellStyle name="Normál 2 3 3 9 2" xfId="17515"/>
    <cellStyle name="Normal 2 3 30" xfId="17516"/>
    <cellStyle name="Normal 2 3 31" xfId="17517"/>
    <cellStyle name="Normal 2 3 32" xfId="17518"/>
    <cellStyle name="Normal 2 3 33" xfId="17519"/>
    <cellStyle name="Normal 2 3 34" xfId="17520"/>
    <cellStyle name="Normal 2 3 35" xfId="17521"/>
    <cellStyle name="Normal 2 3 36" xfId="17522"/>
    <cellStyle name="Normal 2 3 37" xfId="17523"/>
    <cellStyle name="Normal 2 3 38" xfId="17524"/>
    <cellStyle name="Normal 2 3 39" xfId="17525"/>
    <cellStyle name="Normal 2 3 4" xfId="17526"/>
    <cellStyle name="Normál 2 3 4" xfId="17527"/>
    <cellStyle name="Normál 2 3 4 10" xfId="17528"/>
    <cellStyle name="Normál 2 3 4 10 2" xfId="17529"/>
    <cellStyle name="Normál 2 3 4 11" xfId="17530"/>
    <cellStyle name="Normál 2 3 4 12" xfId="17531"/>
    <cellStyle name="Normal 2 3 4 2" xfId="17532"/>
    <cellStyle name="Normál 2 3 4 2" xfId="17533"/>
    <cellStyle name="Normal 2 3 4 2 2" xfId="17534"/>
    <cellStyle name="Normál 2 3 4 2 2" xfId="17535"/>
    <cellStyle name="Normal 2 3 4 2 2 2" xfId="17536"/>
    <cellStyle name="Normal 2 3 4 2 2 2 2" xfId="17537"/>
    <cellStyle name="Normal 2 3 4 2 2 2 2 2" xfId="17538"/>
    <cellStyle name="Normal 2 3 4 2 2 2 3" xfId="17539"/>
    <cellStyle name="Normal 2 3 4 2 2 2 4" xfId="17540"/>
    <cellStyle name="Normal 2 3 4 2 2 3" xfId="17541"/>
    <cellStyle name="Normal 2 3 4 2 2 3 2" xfId="17542"/>
    <cellStyle name="Normal 2 3 4 2 2 4" xfId="17543"/>
    <cellStyle name="Normal 2 3 4 2 2 5" xfId="17544"/>
    <cellStyle name="Normal 2 3 4 2 2 6" xfId="17545"/>
    <cellStyle name="Normál 2 3 4 2 3" xfId="17546"/>
    <cellStyle name="Normal 2 3 4 3" xfId="17547"/>
    <cellStyle name="Normál 2 3 4 3" xfId="17548"/>
    <cellStyle name="Normal 2 3 4 3 10" xfId="17549"/>
    <cellStyle name="Normal 2 3 4 3 10 2" xfId="17550"/>
    <cellStyle name="Normal 2 3 4 3 11" xfId="17551"/>
    <cellStyle name="Normal 2 3 4 3 12" xfId="17552"/>
    <cellStyle name="Normal 2 3 4 3 13" xfId="17553"/>
    <cellStyle name="Normal 2 3 4 3 2" xfId="17554"/>
    <cellStyle name="Normál 2 3 4 3 2" xfId="17555"/>
    <cellStyle name="Normal 2 3 4 3 2 2" xfId="17556"/>
    <cellStyle name="Normal 2 3 4 3 2 2 2" xfId="17557"/>
    <cellStyle name="Normal 2 3 4 3 2 3" xfId="17558"/>
    <cellStyle name="Normal 2 3 4 3 2 4" xfId="17559"/>
    <cellStyle name="Normal 2 3 4 3 2 5" xfId="17560"/>
    <cellStyle name="Normal 2 3 4 3 3" xfId="17561"/>
    <cellStyle name="Normál 2 3 4 3 3" xfId="17562"/>
    <cellStyle name="Normal 2 3 4 3 3 2" xfId="17563"/>
    <cellStyle name="Normal 2 3 4 3 4" xfId="17564"/>
    <cellStyle name="Normal 2 3 4 3 4 2" xfId="17565"/>
    <cellStyle name="Normal 2 3 4 3 5" xfId="17566"/>
    <cellStyle name="Normal 2 3 4 3 5 2" xfId="17567"/>
    <cellStyle name="Normal 2 3 4 3 6" xfId="17568"/>
    <cellStyle name="Normal 2 3 4 3 6 2" xfId="17569"/>
    <cellStyle name="Normal 2 3 4 3 7" xfId="17570"/>
    <cellStyle name="Normal 2 3 4 3 7 2" xfId="17571"/>
    <cellStyle name="Normal 2 3 4 3 8" xfId="17572"/>
    <cellStyle name="Normal 2 3 4 3 8 2" xfId="17573"/>
    <cellStyle name="Normal 2 3 4 3 9" xfId="17574"/>
    <cellStyle name="Normal 2 3 4 3 9 2" xfId="17575"/>
    <cellStyle name="Normál 2 3 4 4" xfId="17576"/>
    <cellStyle name="Normál 2 3 4 4 2" xfId="17577"/>
    <cellStyle name="Normál 2 3 4 5" xfId="17578"/>
    <cellStyle name="Normál 2 3 4 5 2" xfId="17579"/>
    <cellStyle name="Normál 2 3 4 6" xfId="17580"/>
    <cellStyle name="Normál 2 3 4 6 2" xfId="17581"/>
    <cellStyle name="Normál 2 3 4 7" xfId="17582"/>
    <cellStyle name="Normál 2 3 4 7 2" xfId="17583"/>
    <cellStyle name="Normál 2 3 4 8" xfId="17584"/>
    <cellStyle name="Normál 2 3 4 8 2" xfId="17585"/>
    <cellStyle name="Normál 2 3 4 9" xfId="17586"/>
    <cellStyle name="Normál 2 3 4 9 2" xfId="17587"/>
    <cellStyle name="Normal 2 3 40" xfId="17588"/>
    <cellStyle name="Normal 2 3 41" xfId="17589"/>
    <cellStyle name="Normal 2 3 42" xfId="17590"/>
    <cellStyle name="Normal 2 3 43" xfId="17591"/>
    <cellStyle name="Normal 2 3 44" xfId="17592"/>
    <cellStyle name="Normal 2 3 45" xfId="17593"/>
    <cellStyle name="Normal 2 3 46" xfId="17594"/>
    <cellStyle name="Normal 2 3 47" xfId="17595"/>
    <cellStyle name="Normal 2 3 48" xfId="17596"/>
    <cellStyle name="Normal 2 3 49" xfId="17597"/>
    <cellStyle name="Normal 2 3 5" xfId="17598"/>
    <cellStyle name="Normál 2 3 5" xfId="17599"/>
    <cellStyle name="Normál 2 3 5 10" xfId="17600"/>
    <cellStyle name="Normál 2 3 5 10 2" xfId="17601"/>
    <cellStyle name="Normál 2 3 5 11" xfId="17602"/>
    <cellStyle name="Normál 2 3 5 12" xfId="17603"/>
    <cellStyle name="Normal 2 3 5 2" xfId="17604"/>
    <cellStyle name="Normál 2 3 5 2" xfId="17605"/>
    <cellStyle name="Normal 2 3 5 2 2" xfId="17606"/>
    <cellStyle name="Normál 2 3 5 2 2" xfId="17607"/>
    <cellStyle name="Normal 2 3 5 2 2 2" xfId="17608"/>
    <cellStyle name="Normal 2 3 5 2 2 2 2" xfId="17609"/>
    <cellStyle name="Normal 2 3 5 2 2 2 2 2" xfId="17610"/>
    <cellStyle name="Normal 2 3 5 2 2 2 3" xfId="17611"/>
    <cellStyle name="Normal 2 3 5 2 2 2 4" xfId="17612"/>
    <cellStyle name="Normal 2 3 5 2 2 3" xfId="17613"/>
    <cellStyle name="Normal 2 3 5 2 2 3 2" xfId="17614"/>
    <cellStyle name="Normal 2 3 5 2 2 4" xfId="17615"/>
    <cellStyle name="Normal 2 3 5 2 2 5" xfId="17616"/>
    <cellStyle name="Normal 2 3 5 2 2 6" xfId="17617"/>
    <cellStyle name="Normál 2 3 5 2 3" xfId="17618"/>
    <cellStyle name="Normal 2 3 5 3" xfId="17619"/>
    <cellStyle name="Normál 2 3 5 3" xfId="17620"/>
    <cellStyle name="Normal 2 3 5 3 10" xfId="17621"/>
    <cellStyle name="Normal 2 3 5 3 10 2" xfId="17622"/>
    <cellStyle name="Normal 2 3 5 3 11" xfId="17623"/>
    <cellStyle name="Normal 2 3 5 3 12" xfId="17624"/>
    <cellStyle name="Normal 2 3 5 3 13" xfId="17625"/>
    <cellStyle name="Normal 2 3 5 3 2" xfId="17626"/>
    <cellStyle name="Normál 2 3 5 3 2" xfId="17627"/>
    <cellStyle name="Normal 2 3 5 3 2 2" xfId="17628"/>
    <cellStyle name="Normal 2 3 5 3 2 2 2" xfId="17629"/>
    <cellStyle name="Normal 2 3 5 3 2 3" xfId="17630"/>
    <cellStyle name="Normal 2 3 5 3 2 4" xfId="17631"/>
    <cellStyle name="Normal 2 3 5 3 2 5" xfId="17632"/>
    <cellStyle name="Normal 2 3 5 3 3" xfId="17633"/>
    <cellStyle name="Normál 2 3 5 3 3" xfId="17634"/>
    <cellStyle name="Normal 2 3 5 3 3 2" xfId="17635"/>
    <cellStyle name="Normal 2 3 5 3 4" xfId="17636"/>
    <cellStyle name="Normal 2 3 5 3 4 2" xfId="17637"/>
    <cellStyle name="Normal 2 3 5 3 5" xfId="17638"/>
    <cellStyle name="Normal 2 3 5 3 5 2" xfId="17639"/>
    <cellStyle name="Normal 2 3 5 3 6" xfId="17640"/>
    <cellStyle name="Normal 2 3 5 3 6 2" xfId="17641"/>
    <cellStyle name="Normal 2 3 5 3 7" xfId="17642"/>
    <cellStyle name="Normal 2 3 5 3 7 2" xfId="17643"/>
    <cellStyle name="Normal 2 3 5 3 8" xfId="17644"/>
    <cellStyle name="Normal 2 3 5 3 8 2" xfId="17645"/>
    <cellStyle name="Normal 2 3 5 3 9" xfId="17646"/>
    <cellStyle name="Normal 2 3 5 3 9 2" xfId="17647"/>
    <cellStyle name="Normál 2 3 5 4" xfId="17648"/>
    <cellStyle name="Normál 2 3 5 4 2" xfId="17649"/>
    <cellStyle name="Normál 2 3 5 5" xfId="17650"/>
    <cellStyle name="Normál 2 3 5 5 2" xfId="17651"/>
    <cellStyle name="Normál 2 3 5 6" xfId="17652"/>
    <cellStyle name="Normál 2 3 5 6 2" xfId="17653"/>
    <cellStyle name="Normál 2 3 5 7" xfId="17654"/>
    <cellStyle name="Normál 2 3 5 7 2" xfId="17655"/>
    <cellStyle name="Normál 2 3 5 8" xfId="17656"/>
    <cellStyle name="Normál 2 3 5 8 2" xfId="17657"/>
    <cellStyle name="Normál 2 3 5 9" xfId="17658"/>
    <cellStyle name="Normál 2 3 5 9 2" xfId="17659"/>
    <cellStyle name="Normal 2 3 50" xfId="17660"/>
    <cellStyle name="Normal 2 3 51" xfId="17661"/>
    <cellStyle name="Normal 2 3 6" xfId="17662"/>
    <cellStyle name="Normál 2 3 6" xfId="17663"/>
    <cellStyle name="Normal 2 3 6 2" xfId="17664"/>
    <cellStyle name="Normál 2 3 6 2" xfId="17665"/>
    <cellStyle name="Normal 2 3 6 2 2" xfId="17666"/>
    <cellStyle name="Normal 2 3 6 2 2 2" xfId="17667"/>
    <cellStyle name="Normal 2 3 6 2 2 2 2" xfId="17668"/>
    <cellStyle name="Normal 2 3 6 2 2 3" xfId="17669"/>
    <cellStyle name="Normal 2 3 6 2 2 4" xfId="17670"/>
    <cellStyle name="Normal 2 3 6 2 3" xfId="17671"/>
    <cellStyle name="Normal 2 3 6 2 3 2" xfId="17672"/>
    <cellStyle name="Normal 2 3 6 2 4" xfId="17673"/>
    <cellStyle name="Normal 2 3 6 2 5" xfId="17674"/>
    <cellStyle name="Normal 2 3 6 2 6" xfId="17675"/>
    <cellStyle name="Normal 2 3 6 2 7" xfId="17676"/>
    <cellStyle name="Normál 2 3 6 3" xfId="17677"/>
    <cellStyle name="Normal 2 3 7" xfId="17678"/>
    <cellStyle name="Normál 2 3 7" xfId="17679"/>
    <cellStyle name="Normal 2 3 7 2" xfId="17680"/>
    <cellStyle name="Normál 2 3 7 2" xfId="17681"/>
    <cellStyle name="Normal 2 3 7 2 2" xfId="17682"/>
    <cellStyle name="Normal 2 3 7 2 2 2" xfId="17683"/>
    <cellStyle name="Normal 2 3 7 2 2 2 2" xfId="17684"/>
    <cellStyle name="Normal 2 3 7 2 2 3" xfId="17685"/>
    <cellStyle name="Normal 2 3 7 2 2 4" xfId="17686"/>
    <cellStyle name="Normal 2 3 7 2 3" xfId="17687"/>
    <cellStyle name="Normal 2 3 7 2 3 2" xfId="17688"/>
    <cellStyle name="Normal 2 3 7 2 4" xfId="17689"/>
    <cellStyle name="Normal 2 3 7 2 5" xfId="17690"/>
    <cellStyle name="Normal 2 3 7 2 6" xfId="17691"/>
    <cellStyle name="Normal 2 3 7 2 7" xfId="17692"/>
    <cellStyle name="Normál 2 3 7 3" xfId="17693"/>
    <cellStyle name="Normal 2 3 8" xfId="17694"/>
    <cellStyle name="Normál 2 3 8" xfId="17695"/>
    <cellStyle name="Normal 2 3 8 2" xfId="17696"/>
    <cellStyle name="Normál 2 3 8 2" xfId="17697"/>
    <cellStyle name="Normal 2 3 8 2 2" xfId="17698"/>
    <cellStyle name="Normal 2 3 8 2 2 2" xfId="17699"/>
    <cellStyle name="Normal 2 3 8 2 2 2 2" xfId="17700"/>
    <cellStyle name="Normal 2 3 8 2 2 3" xfId="17701"/>
    <cellStyle name="Normal 2 3 8 2 2 4" xfId="17702"/>
    <cellStyle name="Normal 2 3 8 2 3" xfId="17703"/>
    <cellStyle name="Normal 2 3 8 2 3 2" xfId="17704"/>
    <cellStyle name="Normal 2 3 8 2 4" xfId="17705"/>
    <cellStyle name="Normal 2 3 8 2 5" xfId="17706"/>
    <cellStyle name="Normal 2 3 8 2 6" xfId="17707"/>
    <cellStyle name="Normal 2 3 8 2 7" xfId="17708"/>
    <cellStyle name="Normal 2 3 8 3" xfId="17709"/>
    <cellStyle name="Normál 2 3 8 3" xfId="17710"/>
    <cellStyle name="Normal 2 3 8 4" xfId="17711"/>
    <cellStyle name="Normal 2 3 9" xfId="17712"/>
    <cellStyle name="Normál 2 3 9" xfId="17713"/>
    <cellStyle name="Normal 2 3 9 2" xfId="17714"/>
    <cellStyle name="Normál 2 3 9 2" xfId="17715"/>
    <cellStyle name="Normal 2 3 9 2 2" xfId="17716"/>
    <cellStyle name="Normal 2 3 9 2 2 2" xfId="17717"/>
    <cellStyle name="Normal 2 3 9 2 2 2 2" xfId="17718"/>
    <cellStyle name="Normal 2 3 9 2 2 3" xfId="17719"/>
    <cellStyle name="Normal 2 3 9 2 2 4" xfId="17720"/>
    <cellStyle name="Normal 2 3 9 2 3" xfId="17721"/>
    <cellStyle name="Normal 2 3 9 2 3 2" xfId="17722"/>
    <cellStyle name="Normal 2 3 9 2 4" xfId="17723"/>
    <cellStyle name="Normal 2 3 9 2 5" xfId="17724"/>
    <cellStyle name="Normal 2 3 9 2 6" xfId="17725"/>
    <cellStyle name="Normal 2 3 9 2 7" xfId="17726"/>
    <cellStyle name="Normál 2 3 9 3" xfId="17727"/>
    <cellStyle name="Normal 2 3_inv-en-1.5.0-02 trame_fiche-emissions" xfId="17728"/>
    <cellStyle name="Normal 2 30" xfId="17729"/>
    <cellStyle name="Normal 2 30 2" xfId="17730"/>
    <cellStyle name="Normal 2 30 2 2" xfId="17731"/>
    <cellStyle name="Normal 2 30 2 2 2" xfId="17732"/>
    <cellStyle name="Normal 2 30 2 2 2 2" xfId="17733"/>
    <cellStyle name="Normal 2 30 2 2 2 2 2" xfId="17734"/>
    <cellStyle name="Normal 2 30 2 2 2 3" xfId="17735"/>
    <cellStyle name="Normal 2 30 2 2 2 4" xfId="17736"/>
    <cellStyle name="Normal 2 30 2 2 3" xfId="17737"/>
    <cellStyle name="Normal 2 30 2 2 3 2" xfId="17738"/>
    <cellStyle name="Normal 2 30 2 2 4" xfId="17739"/>
    <cellStyle name="Normal 2 30 2 2 5" xfId="17740"/>
    <cellStyle name="Normal 2 30 3" xfId="17741"/>
    <cellStyle name="Normal 2 30 3 2" xfId="17742"/>
    <cellStyle name="Normal 2 30 3 2 2" xfId="17743"/>
    <cellStyle name="Normal 2 30 3 2 2 2" xfId="17744"/>
    <cellStyle name="Normal 2 30 3 2 2 2 2" xfId="17745"/>
    <cellStyle name="Normal 2 30 3 2 2 3" xfId="17746"/>
    <cellStyle name="Normal 2 30 3 2 2 4" xfId="17747"/>
    <cellStyle name="Normal 2 30 3 2 3" xfId="17748"/>
    <cellStyle name="Normal 2 30 3 2 3 2" xfId="17749"/>
    <cellStyle name="Normal 2 30 3 2 4" xfId="17750"/>
    <cellStyle name="Normal 2 30 3 2 5" xfId="17751"/>
    <cellStyle name="Normal 2 30 4" xfId="17752"/>
    <cellStyle name="Normal 2 30 4 2" xfId="17753"/>
    <cellStyle name="Normal 2 30 4 2 2" xfId="17754"/>
    <cellStyle name="Normal 2 30 4 2 2 2" xfId="17755"/>
    <cellStyle name="Normal 2 30 4 2 3" xfId="17756"/>
    <cellStyle name="Normal 2 30 4 2 4" xfId="17757"/>
    <cellStyle name="Normal 2 30 4 3" xfId="17758"/>
    <cellStyle name="Normal 2 30 4 3 2" xfId="17759"/>
    <cellStyle name="Normal 2 30 4 4" xfId="17760"/>
    <cellStyle name="Normal 2 30 4 5" xfId="17761"/>
    <cellStyle name="Normal 2 30 5" xfId="17762"/>
    <cellStyle name="Normal 2 31" xfId="17763"/>
    <cellStyle name="Normal 2 31 2" xfId="17764"/>
    <cellStyle name="Normal 2 31 2 2" xfId="17765"/>
    <cellStyle name="Normal 2 31 2 2 2" xfId="17766"/>
    <cellStyle name="Normal 2 31 2 2 2 2" xfId="17767"/>
    <cellStyle name="Normal 2 31 2 2 2 2 2" xfId="17768"/>
    <cellStyle name="Normal 2 31 2 2 2 3" xfId="17769"/>
    <cellStyle name="Normal 2 31 2 2 2 4" xfId="17770"/>
    <cellStyle name="Normal 2 31 2 2 3" xfId="17771"/>
    <cellStyle name="Normal 2 31 2 2 3 2" xfId="17772"/>
    <cellStyle name="Normal 2 31 2 2 4" xfId="17773"/>
    <cellStyle name="Normal 2 31 2 2 5" xfId="17774"/>
    <cellStyle name="Normal 2 31 3" xfId="17775"/>
    <cellStyle name="Normal 2 31 3 2" xfId="17776"/>
    <cellStyle name="Normal 2 31 3 2 2" xfId="17777"/>
    <cellStyle name="Normal 2 31 3 2 2 2" xfId="17778"/>
    <cellStyle name="Normal 2 31 3 2 2 2 2" xfId="17779"/>
    <cellStyle name="Normal 2 31 3 2 2 3" xfId="17780"/>
    <cellStyle name="Normal 2 31 3 2 2 4" xfId="17781"/>
    <cellStyle name="Normal 2 31 3 2 3" xfId="17782"/>
    <cellStyle name="Normal 2 31 3 2 3 2" xfId="17783"/>
    <cellStyle name="Normal 2 31 3 2 4" xfId="17784"/>
    <cellStyle name="Normal 2 31 3 2 5" xfId="17785"/>
    <cellStyle name="Normal 2 31 4" xfId="17786"/>
    <cellStyle name="Normal 2 31 4 2" xfId="17787"/>
    <cellStyle name="Normal 2 31 4 2 2" xfId="17788"/>
    <cellStyle name="Normal 2 31 4 2 2 2" xfId="17789"/>
    <cellStyle name="Normal 2 31 4 2 3" xfId="17790"/>
    <cellStyle name="Normal 2 31 4 2 4" xfId="17791"/>
    <cellStyle name="Normal 2 31 4 3" xfId="17792"/>
    <cellStyle name="Normal 2 31 4 3 2" xfId="17793"/>
    <cellStyle name="Normal 2 31 4 4" xfId="17794"/>
    <cellStyle name="Normal 2 31 4 5" xfId="17795"/>
    <cellStyle name="Normal 2 31 5" xfId="17796"/>
    <cellStyle name="Normal 2 32" xfId="17797"/>
    <cellStyle name="Normal 2 32 2" xfId="17798"/>
    <cellStyle name="Normal 2 32 2 2" xfId="17799"/>
    <cellStyle name="Normal 2 32 2 2 2" xfId="17800"/>
    <cellStyle name="Normal 2 32 2 2 2 2" xfId="17801"/>
    <cellStyle name="Normal 2 32 2 2 2 2 2" xfId="17802"/>
    <cellStyle name="Normal 2 32 2 2 2 3" xfId="17803"/>
    <cellStyle name="Normal 2 32 2 2 2 4" xfId="17804"/>
    <cellStyle name="Normal 2 32 2 2 3" xfId="17805"/>
    <cellStyle name="Normal 2 32 2 2 3 2" xfId="17806"/>
    <cellStyle name="Normal 2 32 2 2 4" xfId="17807"/>
    <cellStyle name="Normal 2 32 2 2 5" xfId="17808"/>
    <cellStyle name="Normal 2 32 3" xfId="17809"/>
    <cellStyle name="Normal 2 32 3 2" xfId="17810"/>
    <cellStyle name="Normal 2 32 3 2 2" xfId="17811"/>
    <cellStyle name="Normal 2 32 3 2 2 2" xfId="17812"/>
    <cellStyle name="Normal 2 32 3 2 2 2 2" xfId="17813"/>
    <cellStyle name="Normal 2 32 3 2 2 3" xfId="17814"/>
    <cellStyle name="Normal 2 32 3 2 2 4" xfId="17815"/>
    <cellStyle name="Normal 2 32 3 2 3" xfId="17816"/>
    <cellStyle name="Normal 2 32 3 2 3 2" xfId="17817"/>
    <cellStyle name="Normal 2 32 3 2 4" xfId="17818"/>
    <cellStyle name="Normal 2 32 3 2 5" xfId="17819"/>
    <cellStyle name="Normal 2 32 4" xfId="17820"/>
    <cellStyle name="Normal 2 32 4 2" xfId="17821"/>
    <cellStyle name="Normal 2 32 4 2 2" xfId="17822"/>
    <cellStyle name="Normal 2 32 4 2 2 2" xfId="17823"/>
    <cellStyle name="Normal 2 32 4 2 3" xfId="17824"/>
    <cellStyle name="Normal 2 32 4 2 4" xfId="17825"/>
    <cellStyle name="Normal 2 32 4 3" xfId="17826"/>
    <cellStyle name="Normal 2 32 4 3 2" xfId="17827"/>
    <cellStyle name="Normal 2 32 4 4" xfId="17828"/>
    <cellStyle name="Normal 2 32 4 5" xfId="17829"/>
    <cellStyle name="Normal 2 32 5" xfId="17830"/>
    <cellStyle name="Normal 2 33" xfId="17831"/>
    <cellStyle name="Normal 2 33 2" xfId="17832"/>
    <cellStyle name="Normal 2 33 2 2" xfId="17833"/>
    <cellStyle name="Normal 2 33 2 2 2" xfId="17834"/>
    <cellStyle name="Normal 2 33 2 2 2 2" xfId="17835"/>
    <cellStyle name="Normal 2 33 2 2 2 2 2" xfId="17836"/>
    <cellStyle name="Normal 2 33 2 2 2 3" xfId="17837"/>
    <cellStyle name="Normal 2 33 2 2 2 4" xfId="17838"/>
    <cellStyle name="Normal 2 33 2 2 3" xfId="17839"/>
    <cellStyle name="Normal 2 33 2 2 3 2" xfId="17840"/>
    <cellStyle name="Normal 2 33 2 2 4" xfId="17841"/>
    <cellStyle name="Normal 2 33 2 2 5" xfId="17842"/>
    <cellStyle name="Normal 2 33 3" xfId="17843"/>
    <cellStyle name="Normal 2 33 3 2" xfId="17844"/>
    <cellStyle name="Normal 2 33 3 2 2" xfId="17845"/>
    <cellStyle name="Normal 2 33 3 2 2 2" xfId="17846"/>
    <cellStyle name="Normal 2 33 3 2 2 2 2" xfId="17847"/>
    <cellStyle name="Normal 2 33 3 2 2 3" xfId="17848"/>
    <cellStyle name="Normal 2 33 3 2 2 4" xfId="17849"/>
    <cellStyle name="Normal 2 33 3 2 3" xfId="17850"/>
    <cellStyle name="Normal 2 33 3 2 3 2" xfId="17851"/>
    <cellStyle name="Normal 2 33 3 2 4" xfId="17852"/>
    <cellStyle name="Normal 2 33 3 2 5" xfId="17853"/>
    <cellStyle name="Normal 2 33 4" xfId="17854"/>
    <cellStyle name="Normal 2 33 4 2" xfId="17855"/>
    <cellStyle name="Normal 2 33 4 2 2" xfId="17856"/>
    <cellStyle name="Normal 2 33 4 3" xfId="17857"/>
    <cellStyle name="Normal 2 33 4 4" xfId="17858"/>
    <cellStyle name="Normal 2 33 5" xfId="17859"/>
    <cellStyle name="Normal 2 33 5 2" xfId="17860"/>
    <cellStyle name="Normal 2 33 5 2 2" xfId="17861"/>
    <cellStyle name="Normal 2 33 5 3" xfId="17862"/>
    <cellStyle name="Normal 2 33 5 4" xfId="17863"/>
    <cellStyle name="Normal 2 33 6" xfId="17864"/>
    <cellStyle name="Normal 2 33 6 2" xfId="17865"/>
    <cellStyle name="Normal 2 33 6 3" xfId="17866"/>
    <cellStyle name="Normal 2 33 7" xfId="17867"/>
    <cellStyle name="Normal 2 33 8" xfId="17868"/>
    <cellStyle name="Normal 2 34" xfId="17869"/>
    <cellStyle name="Normal 2 34 2" xfId="17870"/>
    <cellStyle name="Normal 2 34 2 2" xfId="17871"/>
    <cellStyle name="Normal 2 34 2 2 2" xfId="17872"/>
    <cellStyle name="Normal 2 34 2 2 2 2" xfId="17873"/>
    <cellStyle name="Normal 2 34 2 2 2 2 2" xfId="17874"/>
    <cellStyle name="Normal 2 34 2 2 2 3" xfId="17875"/>
    <cellStyle name="Normal 2 34 2 2 2 4" xfId="17876"/>
    <cellStyle name="Normal 2 34 2 2 3" xfId="17877"/>
    <cellStyle name="Normal 2 34 2 2 3 2" xfId="17878"/>
    <cellStyle name="Normal 2 34 2 2 4" xfId="17879"/>
    <cellStyle name="Normal 2 34 2 2 5" xfId="17880"/>
    <cellStyle name="Normal 2 34 3" xfId="17881"/>
    <cellStyle name="Normal 2 34 3 2" xfId="17882"/>
    <cellStyle name="Normal 2 34 3 2 2" xfId="17883"/>
    <cellStyle name="Normal 2 34 3 2 2 2" xfId="17884"/>
    <cellStyle name="Normal 2 34 3 2 2 2 2" xfId="17885"/>
    <cellStyle name="Normal 2 34 3 2 2 3" xfId="17886"/>
    <cellStyle name="Normal 2 34 3 2 2 4" xfId="17887"/>
    <cellStyle name="Normal 2 34 3 2 3" xfId="17888"/>
    <cellStyle name="Normal 2 34 3 2 3 2" xfId="17889"/>
    <cellStyle name="Normal 2 34 3 2 4" xfId="17890"/>
    <cellStyle name="Normal 2 34 3 2 5" xfId="17891"/>
    <cellStyle name="Normal 2 34 4" xfId="17892"/>
    <cellStyle name="Normal 2 34 4 2" xfId="17893"/>
    <cellStyle name="Normal 2 34 4 2 2" xfId="17894"/>
    <cellStyle name="Normal 2 34 4 3" xfId="17895"/>
    <cellStyle name="Normal 2 34 4 4" xfId="17896"/>
    <cellStyle name="Normal 2 34 5" xfId="17897"/>
    <cellStyle name="Normal 2 34 5 2" xfId="17898"/>
    <cellStyle name="Normal 2 34 5 2 2" xfId="17899"/>
    <cellStyle name="Normal 2 34 5 3" xfId="17900"/>
    <cellStyle name="Normal 2 34 5 4" xfId="17901"/>
    <cellStyle name="Normal 2 34 6" xfId="17902"/>
    <cellStyle name="Normal 2 34 6 2" xfId="17903"/>
    <cellStyle name="Normal 2 34 6 3" xfId="17904"/>
    <cellStyle name="Normal 2 34 7" xfId="17905"/>
    <cellStyle name="Normal 2 34 8" xfId="17906"/>
    <cellStyle name="Normal 2 35" xfId="17907"/>
    <cellStyle name="Normal 2 35 2" xfId="17908"/>
    <cellStyle name="Normal 2 35 2 2" xfId="17909"/>
    <cellStyle name="Normal 2 35 2 2 2" xfId="17910"/>
    <cellStyle name="Normal 2 35 2 2 2 2" xfId="17911"/>
    <cellStyle name="Normal 2 35 2 2 2 2 2" xfId="17912"/>
    <cellStyle name="Normal 2 35 2 2 2 3" xfId="17913"/>
    <cellStyle name="Normal 2 35 2 2 2 4" xfId="17914"/>
    <cellStyle name="Normal 2 35 2 2 3" xfId="17915"/>
    <cellStyle name="Normal 2 35 2 2 3 2" xfId="17916"/>
    <cellStyle name="Normal 2 35 2 2 4" xfId="17917"/>
    <cellStyle name="Normal 2 35 2 2 5" xfId="17918"/>
    <cellStyle name="Normal 2 35 3" xfId="17919"/>
    <cellStyle name="Normal 2 35 3 2" xfId="17920"/>
    <cellStyle name="Normal 2 35 3 2 2" xfId="17921"/>
    <cellStyle name="Normal 2 35 3 2 2 2" xfId="17922"/>
    <cellStyle name="Normal 2 35 3 2 2 2 2" xfId="17923"/>
    <cellStyle name="Normal 2 35 3 2 2 3" xfId="17924"/>
    <cellStyle name="Normal 2 35 3 2 2 4" xfId="17925"/>
    <cellStyle name="Normal 2 35 3 2 3" xfId="17926"/>
    <cellStyle name="Normal 2 35 3 2 3 2" xfId="17927"/>
    <cellStyle name="Normal 2 35 3 2 4" xfId="17928"/>
    <cellStyle name="Normal 2 35 3 2 5" xfId="17929"/>
    <cellStyle name="Normal 2 35 4" xfId="17930"/>
    <cellStyle name="Normal 2 35 4 2" xfId="17931"/>
    <cellStyle name="Normal 2 35 4 2 2" xfId="17932"/>
    <cellStyle name="Normal 2 35 4 3" xfId="17933"/>
    <cellStyle name="Normal 2 35 4 4" xfId="17934"/>
    <cellStyle name="Normal 2 35 5" xfId="17935"/>
    <cellStyle name="Normal 2 35 5 2" xfId="17936"/>
    <cellStyle name="Normal 2 35 5 2 2" xfId="17937"/>
    <cellStyle name="Normal 2 35 5 3" xfId="17938"/>
    <cellStyle name="Normal 2 35 5 4" xfId="17939"/>
    <cellStyle name="Normal 2 35 6" xfId="17940"/>
    <cellStyle name="Normal 2 35 6 2" xfId="17941"/>
    <cellStyle name="Normal 2 35 6 3" xfId="17942"/>
    <cellStyle name="Normal 2 35 7" xfId="17943"/>
    <cellStyle name="Normal 2 35 8" xfId="17944"/>
    <cellStyle name="Normal 2 36" xfId="17945"/>
    <cellStyle name="Normal 2 36 2" xfId="17946"/>
    <cellStyle name="Normal 2 36 2 2" xfId="17947"/>
    <cellStyle name="Normal 2 36 2 2 2" xfId="17948"/>
    <cellStyle name="Normal 2 36 2 2 2 2" xfId="17949"/>
    <cellStyle name="Normal 2 36 2 2 2 2 2" xfId="17950"/>
    <cellStyle name="Normal 2 36 2 2 2 3" xfId="17951"/>
    <cellStyle name="Normal 2 36 2 2 2 4" xfId="17952"/>
    <cellStyle name="Normal 2 36 2 2 3" xfId="17953"/>
    <cellStyle name="Normal 2 36 2 2 3 2" xfId="17954"/>
    <cellStyle name="Normal 2 36 2 2 4" xfId="17955"/>
    <cellStyle name="Normal 2 36 2 2 5" xfId="17956"/>
    <cellStyle name="Normal 2 36 3" xfId="17957"/>
    <cellStyle name="Normal 2 36 3 2" xfId="17958"/>
    <cellStyle name="Normal 2 36 3 2 2" xfId="17959"/>
    <cellStyle name="Normal 2 36 3 2 2 2" xfId="17960"/>
    <cellStyle name="Normal 2 36 3 2 2 2 2" xfId="17961"/>
    <cellStyle name="Normal 2 36 3 2 2 3" xfId="17962"/>
    <cellStyle name="Normal 2 36 3 2 2 4" xfId="17963"/>
    <cellStyle name="Normal 2 36 3 2 3" xfId="17964"/>
    <cellStyle name="Normal 2 36 3 2 3 2" xfId="17965"/>
    <cellStyle name="Normal 2 36 3 2 4" xfId="17966"/>
    <cellStyle name="Normal 2 36 3 2 5" xfId="17967"/>
    <cellStyle name="Normal 2 36 4" xfId="17968"/>
    <cellStyle name="Normal 2 36 4 2" xfId="17969"/>
    <cellStyle name="Normal 2 36 4 2 2" xfId="17970"/>
    <cellStyle name="Normal 2 36 4 3" xfId="17971"/>
    <cellStyle name="Normal 2 36 4 4" xfId="17972"/>
    <cellStyle name="Normal 2 36 5" xfId="17973"/>
    <cellStyle name="Normal 2 36 5 2" xfId="17974"/>
    <cellStyle name="Normal 2 36 5 2 2" xfId="17975"/>
    <cellStyle name="Normal 2 36 5 3" xfId="17976"/>
    <cellStyle name="Normal 2 36 5 4" xfId="17977"/>
    <cellStyle name="Normal 2 36 6" xfId="17978"/>
    <cellStyle name="Normal 2 36 6 2" xfId="17979"/>
    <cellStyle name="Normal 2 36 6 3" xfId="17980"/>
    <cellStyle name="Normal 2 36 7" xfId="17981"/>
    <cellStyle name="Normal 2 36 8" xfId="17982"/>
    <cellStyle name="Normal 2 37" xfId="17983"/>
    <cellStyle name="Normal 2 37 2" xfId="17984"/>
    <cellStyle name="Normal 2 37 2 2" xfId="17985"/>
    <cellStyle name="Normal 2 37 2 2 2" xfId="17986"/>
    <cellStyle name="Normal 2 37 2 2 2 2" xfId="17987"/>
    <cellStyle name="Normal 2 37 2 2 2 2 2" xfId="17988"/>
    <cellStyle name="Normal 2 37 2 2 2 3" xfId="17989"/>
    <cellStyle name="Normal 2 37 2 2 2 4" xfId="17990"/>
    <cellStyle name="Normal 2 37 2 2 3" xfId="17991"/>
    <cellStyle name="Normal 2 37 2 2 3 2" xfId="17992"/>
    <cellStyle name="Normal 2 37 2 2 4" xfId="17993"/>
    <cellStyle name="Normal 2 37 2 2 5" xfId="17994"/>
    <cellStyle name="Normal 2 37 3" xfId="17995"/>
    <cellStyle name="Normal 2 37 3 2" xfId="17996"/>
    <cellStyle name="Normal 2 37 3 2 2" xfId="17997"/>
    <cellStyle name="Normal 2 37 3 2 2 2" xfId="17998"/>
    <cellStyle name="Normal 2 37 3 2 2 2 2" xfId="17999"/>
    <cellStyle name="Normal 2 37 3 2 2 3" xfId="18000"/>
    <cellStyle name="Normal 2 37 3 2 2 4" xfId="18001"/>
    <cellStyle name="Normal 2 37 3 2 3" xfId="18002"/>
    <cellStyle name="Normal 2 37 3 2 3 2" xfId="18003"/>
    <cellStyle name="Normal 2 37 3 2 4" xfId="18004"/>
    <cellStyle name="Normal 2 37 3 2 5" xfId="18005"/>
    <cellStyle name="Normal 2 37 4" xfId="18006"/>
    <cellStyle name="Normal 2 37 4 2" xfId="18007"/>
    <cellStyle name="Normal 2 37 4 2 2" xfId="18008"/>
    <cellStyle name="Normal 2 37 4 3" xfId="18009"/>
    <cellStyle name="Normal 2 37 4 4" xfId="18010"/>
    <cellStyle name="Normal 2 37 5" xfId="18011"/>
    <cellStyle name="Normal 2 37 5 2" xfId="18012"/>
    <cellStyle name="Normal 2 37 5 2 2" xfId="18013"/>
    <cellStyle name="Normal 2 37 5 3" xfId="18014"/>
    <cellStyle name="Normal 2 37 5 4" xfId="18015"/>
    <cellStyle name="Normal 2 37 6" xfId="18016"/>
    <cellStyle name="Normal 2 37 6 2" xfId="18017"/>
    <cellStyle name="Normal 2 37 6 3" xfId="18018"/>
    <cellStyle name="Normal 2 37 7" xfId="18019"/>
    <cellStyle name="Normal 2 37 8" xfId="18020"/>
    <cellStyle name="Normal 2 38" xfId="18021"/>
    <cellStyle name="Normal 2 38 2" xfId="18022"/>
    <cellStyle name="Normal 2 38 2 2" xfId="18023"/>
    <cellStyle name="Normal 2 38 2 2 2" xfId="18024"/>
    <cellStyle name="Normal 2 38 2 2 2 2" xfId="18025"/>
    <cellStyle name="Normal 2 38 2 2 2 2 2" xfId="18026"/>
    <cellStyle name="Normal 2 38 2 2 2 3" xfId="18027"/>
    <cellStyle name="Normal 2 38 2 2 2 4" xfId="18028"/>
    <cellStyle name="Normal 2 38 2 2 3" xfId="18029"/>
    <cellStyle name="Normal 2 38 2 2 3 2" xfId="18030"/>
    <cellStyle name="Normal 2 38 2 2 4" xfId="18031"/>
    <cellStyle name="Normal 2 38 2 2 5" xfId="18032"/>
    <cellStyle name="Normal 2 38 3" xfId="18033"/>
    <cellStyle name="Normal 2 38 3 2" xfId="18034"/>
    <cellStyle name="Normal 2 38 3 2 2" xfId="18035"/>
    <cellStyle name="Normal 2 38 3 2 2 2" xfId="18036"/>
    <cellStyle name="Normal 2 38 3 2 2 2 2" xfId="18037"/>
    <cellStyle name="Normal 2 38 3 2 2 3" xfId="18038"/>
    <cellStyle name="Normal 2 38 3 2 2 4" xfId="18039"/>
    <cellStyle name="Normal 2 38 3 2 3" xfId="18040"/>
    <cellStyle name="Normal 2 38 3 2 3 2" xfId="18041"/>
    <cellStyle name="Normal 2 38 3 2 4" xfId="18042"/>
    <cellStyle name="Normal 2 38 3 2 5" xfId="18043"/>
    <cellStyle name="Normal 2 38 4" xfId="18044"/>
    <cellStyle name="Normal 2 38 4 2" xfId="18045"/>
    <cellStyle name="Normal 2 38 4 2 2" xfId="18046"/>
    <cellStyle name="Normal 2 38 4 2 2 2" xfId="18047"/>
    <cellStyle name="Normal 2 38 4 2 3" xfId="18048"/>
    <cellStyle name="Normal 2 38 4 2 4" xfId="18049"/>
    <cellStyle name="Normal 2 38 4 3" xfId="18050"/>
    <cellStyle name="Normal 2 38 4 3 2" xfId="18051"/>
    <cellStyle name="Normal 2 38 4 4" xfId="18052"/>
    <cellStyle name="Normal 2 38 4 5" xfId="18053"/>
    <cellStyle name="Normal 2 39" xfId="18054"/>
    <cellStyle name="Normal 2 39 2" xfId="18055"/>
    <cellStyle name="Normal 2 39 2 2" xfId="18056"/>
    <cellStyle name="Normal 2 39 2 2 2" xfId="18057"/>
    <cellStyle name="Normal 2 39 2 2 2 2" xfId="18058"/>
    <cellStyle name="Normal 2 39 2 2 2 2 2" xfId="18059"/>
    <cellStyle name="Normal 2 39 2 2 2 3" xfId="18060"/>
    <cellStyle name="Normal 2 39 2 2 2 4" xfId="18061"/>
    <cellStyle name="Normal 2 39 2 2 3" xfId="18062"/>
    <cellStyle name="Normal 2 39 2 2 3 2" xfId="18063"/>
    <cellStyle name="Normal 2 39 2 2 4" xfId="18064"/>
    <cellStyle name="Normal 2 39 2 2 5" xfId="18065"/>
    <cellStyle name="Normal 2 39 3" xfId="18066"/>
    <cellStyle name="Normal 2 39 3 2" xfId="18067"/>
    <cellStyle name="Normal 2 39 3 2 2" xfId="18068"/>
    <cellStyle name="Normal 2 39 3 2 2 2" xfId="18069"/>
    <cellStyle name="Normal 2 39 3 2 2 2 2" xfId="18070"/>
    <cellStyle name="Normal 2 39 3 2 2 3" xfId="18071"/>
    <cellStyle name="Normal 2 39 3 2 2 4" xfId="18072"/>
    <cellStyle name="Normal 2 39 3 2 3" xfId="18073"/>
    <cellStyle name="Normal 2 39 3 2 3 2" xfId="18074"/>
    <cellStyle name="Normal 2 39 3 2 4" xfId="18075"/>
    <cellStyle name="Normal 2 39 3 2 5" xfId="18076"/>
    <cellStyle name="Normal 2 39 4" xfId="18077"/>
    <cellStyle name="Normal 2 39 4 2" xfId="18078"/>
    <cellStyle name="Normal 2 39 4 2 2" xfId="18079"/>
    <cellStyle name="Normal 2 39 4 2 2 2" xfId="18080"/>
    <cellStyle name="Normal 2 39 4 2 3" xfId="18081"/>
    <cellStyle name="Normal 2 39 4 2 4" xfId="18082"/>
    <cellStyle name="Normal 2 39 4 3" xfId="18083"/>
    <cellStyle name="Normal 2 39 4 3 2" xfId="18084"/>
    <cellStyle name="Normal 2 39 4 4" xfId="18085"/>
    <cellStyle name="Normal 2 39 4 5" xfId="18086"/>
    <cellStyle name="Normal 2 4" xfId="126"/>
    <cellStyle name="Normál 2 4" xfId="18087"/>
    <cellStyle name="Normal 2 4 10" xfId="18088"/>
    <cellStyle name="Normál 2 4 10" xfId="18089"/>
    <cellStyle name="Normal 2 4 10 2" xfId="18090"/>
    <cellStyle name="Normál 2 4 10 2" xfId="18091"/>
    <cellStyle name="Normal 2 4 10 2 2" xfId="18092"/>
    <cellStyle name="Normal 2 4 10 2 2 2" xfId="18093"/>
    <cellStyle name="Normal 2 4 10 2 2 2 2" xfId="18094"/>
    <cellStyle name="Normal 2 4 10 2 2 3" xfId="18095"/>
    <cellStyle name="Normal 2 4 10 2 2 4" xfId="18096"/>
    <cellStyle name="Normal 2 4 10 2 3" xfId="18097"/>
    <cellStyle name="Normal 2 4 10 2 3 2" xfId="18098"/>
    <cellStyle name="Normal 2 4 10 2 4" xfId="18099"/>
    <cellStyle name="Normal 2 4 10 2 5" xfId="18100"/>
    <cellStyle name="Normal 2 4 10 2 6" xfId="18101"/>
    <cellStyle name="Normal 2 4 10 2 7" xfId="18102"/>
    <cellStyle name="Normál 2 4 10 3" xfId="18103"/>
    <cellStyle name="Normal 2 4 11" xfId="18104"/>
    <cellStyle name="Normál 2 4 11" xfId="18105"/>
    <cellStyle name="Normal 2 4 11 2" xfId="18106"/>
    <cellStyle name="Normál 2 4 11 2" xfId="18107"/>
    <cellStyle name="Normal 2 4 11 2 2" xfId="18108"/>
    <cellStyle name="Normal 2 4 11 2 2 2" xfId="18109"/>
    <cellStyle name="Normal 2 4 11 2 2 2 2" xfId="18110"/>
    <cellStyle name="Normal 2 4 11 2 2 3" xfId="18111"/>
    <cellStyle name="Normal 2 4 11 2 2 4" xfId="18112"/>
    <cellStyle name="Normal 2 4 11 2 3" xfId="18113"/>
    <cellStyle name="Normal 2 4 11 2 3 2" xfId="18114"/>
    <cellStyle name="Normal 2 4 11 2 4" xfId="18115"/>
    <cellStyle name="Normal 2 4 11 2 5" xfId="18116"/>
    <cellStyle name="Normal 2 4 11 2 6" xfId="18117"/>
    <cellStyle name="Normal 2 4 11 2 7" xfId="18118"/>
    <cellStyle name="Normál 2 4 11 3" xfId="18119"/>
    <cellStyle name="Normal 2 4 12" xfId="18120"/>
    <cellStyle name="Normál 2 4 12" xfId="18121"/>
    <cellStyle name="Normal 2 4 12 2" xfId="18122"/>
    <cellStyle name="Normál 2 4 12 2" xfId="18123"/>
    <cellStyle name="Normal 2 4 12 2 2" xfId="18124"/>
    <cellStyle name="Normal 2 4 12 2 2 2" xfId="18125"/>
    <cellStyle name="Normal 2 4 12 2 2 2 2" xfId="18126"/>
    <cellStyle name="Normal 2 4 12 2 2 3" xfId="18127"/>
    <cellStyle name="Normal 2 4 12 2 2 4" xfId="18128"/>
    <cellStyle name="Normal 2 4 12 2 3" xfId="18129"/>
    <cellStyle name="Normal 2 4 12 2 3 2" xfId="18130"/>
    <cellStyle name="Normal 2 4 12 2 4" xfId="18131"/>
    <cellStyle name="Normal 2 4 12 2 5" xfId="18132"/>
    <cellStyle name="Normal 2 4 12 2 6" xfId="18133"/>
    <cellStyle name="Normal 2 4 12 2 7" xfId="18134"/>
    <cellStyle name="Normál 2 4 12 3" xfId="18135"/>
    <cellStyle name="Normal 2 4 13" xfId="18136"/>
    <cellStyle name="Normál 2 4 13" xfId="18137"/>
    <cellStyle name="Normal 2 4 13 2" xfId="18138"/>
    <cellStyle name="Normál 2 4 13 2" xfId="18139"/>
    <cellStyle name="Normal 2 4 13 2 2" xfId="18140"/>
    <cellStyle name="Normal 2 4 13 2 2 2" xfId="18141"/>
    <cellStyle name="Normal 2 4 13 2 2 2 2" xfId="18142"/>
    <cellStyle name="Normal 2 4 13 2 2 3" xfId="18143"/>
    <cellStyle name="Normal 2 4 13 2 2 4" xfId="18144"/>
    <cellStyle name="Normal 2 4 13 2 3" xfId="18145"/>
    <cellStyle name="Normal 2 4 13 2 3 2" xfId="18146"/>
    <cellStyle name="Normal 2 4 13 2 4" xfId="18147"/>
    <cellStyle name="Normal 2 4 13 2 5" xfId="18148"/>
    <cellStyle name="Normal 2 4 13 2 6" xfId="18149"/>
    <cellStyle name="Normal 2 4 13 2 7" xfId="18150"/>
    <cellStyle name="Normál 2 4 13 3" xfId="18151"/>
    <cellStyle name="Normal 2 4 14" xfId="18152"/>
    <cellStyle name="Normál 2 4 14" xfId="18153"/>
    <cellStyle name="Normal 2 4 14 2" xfId="18154"/>
    <cellStyle name="Normál 2 4 14 2" xfId="18155"/>
    <cellStyle name="Normal 2 4 14 2 2" xfId="18156"/>
    <cellStyle name="Normal 2 4 14 2 2 2" xfId="18157"/>
    <cellStyle name="Normal 2 4 14 2 3" xfId="18158"/>
    <cellStyle name="Normal 2 4 14 2 4" xfId="18159"/>
    <cellStyle name="Normal 2 4 14 2 5" xfId="18160"/>
    <cellStyle name="Normal 2 4 14 3" xfId="18161"/>
    <cellStyle name="Normál 2 4 14 3" xfId="18162"/>
    <cellStyle name="Normal 2 4 14 3 2" xfId="18163"/>
    <cellStyle name="Normal 2 4 14 4" xfId="18164"/>
    <cellStyle name="Normal 2 4 14 5" xfId="18165"/>
    <cellStyle name="Normal 2 4 14 6" xfId="18166"/>
    <cellStyle name="Normal 2 4 14 7" xfId="18167"/>
    <cellStyle name="Normal 2 4 15" xfId="18168"/>
    <cellStyle name="Normál 2 4 15" xfId="18169"/>
    <cellStyle name="Normal 2 4 15 2" xfId="18170"/>
    <cellStyle name="Normal 2 4 15 2 2" xfId="18171"/>
    <cellStyle name="Normal 2 4 15 2 2 2" xfId="18172"/>
    <cellStyle name="Normal 2 4 15 2 3" xfId="18173"/>
    <cellStyle name="Normal 2 4 15 2 4" xfId="18174"/>
    <cellStyle name="Normal 2 4 15 3" xfId="18175"/>
    <cellStyle name="Normal 2 4 15 3 2" xfId="18176"/>
    <cellStyle name="Normal 2 4 15 4" xfId="18177"/>
    <cellStyle name="Normal 2 4 15 5" xfId="18178"/>
    <cellStyle name="Normal 2 4 15 6" xfId="18179"/>
    <cellStyle name="Normal 2 4 16" xfId="18180"/>
    <cellStyle name="Normál 2 4 16" xfId="18181"/>
    <cellStyle name="Normal 2 4 16 2" xfId="18182"/>
    <cellStyle name="Normal 2 4 16 2 2" xfId="18183"/>
    <cellStyle name="Normal 2 4 16 2 2 2" xfId="18184"/>
    <cellStyle name="Normal 2 4 16 2 3" xfId="18185"/>
    <cellStyle name="Normal 2 4 16 2 4" xfId="18186"/>
    <cellStyle name="Normal 2 4 16 3" xfId="18187"/>
    <cellStyle name="Normal 2 4 16 3 2" xfId="18188"/>
    <cellStyle name="Normal 2 4 16 4" xfId="18189"/>
    <cellStyle name="Normal 2 4 16 5" xfId="18190"/>
    <cellStyle name="Normal 2 4 17" xfId="18191"/>
    <cellStyle name="Normál 2 4 17" xfId="18192"/>
    <cellStyle name="Normal 2 4 17 2" xfId="18193"/>
    <cellStyle name="Normal 2 4 17 2 2" xfId="18194"/>
    <cellStyle name="Normal 2 4 17 2 2 2" xfId="18195"/>
    <cellStyle name="Normal 2 4 17 2 3" xfId="18196"/>
    <cellStyle name="Normal 2 4 17 2 4" xfId="18197"/>
    <cellStyle name="Normal 2 4 17 3" xfId="18198"/>
    <cellStyle name="Normal 2 4 17 3 2" xfId="18199"/>
    <cellStyle name="Normal 2 4 17 4" xfId="18200"/>
    <cellStyle name="Normal 2 4 17 5" xfId="18201"/>
    <cellStyle name="Normal 2 4 18" xfId="18202"/>
    <cellStyle name="Normal 2 4 18 2" xfId="18203"/>
    <cellStyle name="Normal 2 4 18 2 2" xfId="18204"/>
    <cellStyle name="Normal 2 4 18 2 2 2" xfId="18205"/>
    <cellStyle name="Normal 2 4 18 2 3" xfId="18206"/>
    <cellStyle name="Normal 2 4 18 2 4" xfId="18207"/>
    <cellStyle name="Normal 2 4 18 3" xfId="18208"/>
    <cellStyle name="Normal 2 4 18 3 2" xfId="18209"/>
    <cellStyle name="Normal 2 4 18 4" xfId="18210"/>
    <cellStyle name="Normal 2 4 18 5" xfId="18211"/>
    <cellStyle name="Normal 2 4 19" xfId="18212"/>
    <cellStyle name="Normal 2 4 19 2" xfId="18213"/>
    <cellStyle name="Normal 2 4 19 2 2" xfId="18214"/>
    <cellStyle name="Normal 2 4 19 2 2 2" xfId="18215"/>
    <cellStyle name="Normal 2 4 19 2 3" xfId="18216"/>
    <cellStyle name="Normal 2 4 19 2 4" xfId="18217"/>
    <cellStyle name="Normal 2 4 19 3" xfId="18218"/>
    <cellStyle name="Normal 2 4 19 3 2" xfId="18219"/>
    <cellStyle name="Normal 2 4 19 4" xfId="18220"/>
    <cellStyle name="Normal 2 4 19 5" xfId="18221"/>
    <cellStyle name="Normal 2 4 2" xfId="227"/>
    <cellStyle name="Normál 2 4 2" xfId="18222"/>
    <cellStyle name="Normál 2 4 2 10" xfId="18223"/>
    <cellStyle name="Normál 2 4 2 10 2" xfId="18224"/>
    <cellStyle name="Normál 2 4 2 11" xfId="18225"/>
    <cellStyle name="Normál 2 4 2 12" xfId="18226"/>
    <cellStyle name="Normal 2 4 2 2" xfId="18227"/>
    <cellStyle name="Normál 2 4 2 2" xfId="18228"/>
    <cellStyle name="Normal 2 4 2 2 2" xfId="18229"/>
    <cellStyle name="Normál 2 4 2 2 2" xfId="18230"/>
    <cellStyle name="Normal 2 4 2 2 2 2" xfId="18231"/>
    <cellStyle name="Normal 2 4 2 2 2 2 2" xfId="18232"/>
    <cellStyle name="Normal 2 4 2 2 2 2 2 2" xfId="18233"/>
    <cellStyle name="Normal 2 4 2 2 2 2 3" xfId="18234"/>
    <cellStyle name="Normal 2 4 2 2 2 2 4" xfId="18235"/>
    <cellStyle name="Normal 2 4 2 2 2 3" xfId="18236"/>
    <cellStyle name="Normal 2 4 2 2 2 3 2" xfId="18237"/>
    <cellStyle name="Normal 2 4 2 2 2 4" xfId="18238"/>
    <cellStyle name="Normal 2 4 2 2 2 5" xfId="18239"/>
    <cellStyle name="Normal 2 4 2 2 2 6" xfId="18240"/>
    <cellStyle name="Normal 2 4 2 2 2 7" xfId="18241"/>
    <cellStyle name="Normál 2 4 2 2 3" xfId="18242"/>
    <cellStyle name="Normal 2 4 2 3" xfId="18243"/>
    <cellStyle name="Normál 2 4 2 3" xfId="18244"/>
    <cellStyle name="Normal 2 4 2 3 10" xfId="18245"/>
    <cellStyle name="Normal 2 4 2 3 10 2" xfId="18246"/>
    <cellStyle name="Normal 2 4 2 3 11" xfId="18247"/>
    <cellStyle name="Normal 2 4 2 3 12" xfId="18248"/>
    <cellStyle name="Normal 2 4 2 3 13" xfId="18249"/>
    <cellStyle name="Normal 2 4 2 3 14" xfId="18250"/>
    <cellStyle name="Normal 2 4 2 3 2" xfId="18251"/>
    <cellStyle name="Normál 2 4 2 3 2" xfId="18252"/>
    <cellStyle name="Normal 2 4 2 3 2 2" xfId="18253"/>
    <cellStyle name="Normal 2 4 2 3 2 2 2" xfId="18254"/>
    <cellStyle name="Normal 2 4 2 3 2 3" xfId="18255"/>
    <cellStyle name="Normal 2 4 2 3 2 4" xfId="18256"/>
    <cellStyle name="Normal 2 4 2 3 2 5" xfId="18257"/>
    <cellStyle name="Normal 2 4 2 3 3" xfId="18258"/>
    <cellStyle name="Normál 2 4 2 3 3" xfId="18259"/>
    <cellStyle name="Normal 2 4 2 3 3 2" xfId="18260"/>
    <cellStyle name="Normal 2 4 2 3 4" xfId="18261"/>
    <cellStyle name="Normal 2 4 2 3 4 2" xfId="18262"/>
    <cellStyle name="Normal 2 4 2 3 5" xfId="18263"/>
    <cellStyle name="Normal 2 4 2 3 5 2" xfId="18264"/>
    <cellStyle name="Normal 2 4 2 3 6" xfId="18265"/>
    <cellStyle name="Normal 2 4 2 3 6 2" xfId="18266"/>
    <cellStyle name="Normal 2 4 2 3 7" xfId="18267"/>
    <cellStyle name="Normal 2 4 2 3 7 2" xfId="18268"/>
    <cellStyle name="Normal 2 4 2 3 8" xfId="18269"/>
    <cellStyle name="Normal 2 4 2 3 8 2" xfId="18270"/>
    <cellStyle name="Normal 2 4 2 3 9" xfId="18271"/>
    <cellStyle name="Normal 2 4 2 3 9 2" xfId="18272"/>
    <cellStyle name="Normál 2 4 2 4" xfId="18273"/>
    <cellStyle name="Normál 2 4 2 4 2" xfId="18274"/>
    <cellStyle name="Normál 2 4 2 5" xfId="18275"/>
    <cellStyle name="Normál 2 4 2 5 2" xfId="18276"/>
    <cellStyle name="Normál 2 4 2 6" xfId="18277"/>
    <cellStyle name="Normál 2 4 2 6 2" xfId="18278"/>
    <cellStyle name="Normál 2 4 2 7" xfId="18279"/>
    <cellStyle name="Normál 2 4 2 7 2" xfId="18280"/>
    <cellStyle name="Normál 2 4 2 8" xfId="18281"/>
    <cellStyle name="Normál 2 4 2 8 2" xfId="18282"/>
    <cellStyle name="Normál 2 4 2 9" xfId="18283"/>
    <cellStyle name="Normál 2 4 2 9 2" xfId="18284"/>
    <cellStyle name="Normal 2 4 20" xfId="18285"/>
    <cellStyle name="Normal 2 4 20 2" xfId="18286"/>
    <cellStyle name="Normal 2 4 20 2 2" xfId="18287"/>
    <cellStyle name="Normal 2 4 20 2 2 2" xfId="18288"/>
    <cellStyle name="Normal 2 4 20 2 3" xfId="18289"/>
    <cellStyle name="Normal 2 4 20 2 4" xfId="18290"/>
    <cellStyle name="Normal 2 4 20 3" xfId="18291"/>
    <cellStyle name="Normal 2 4 20 3 2" xfId="18292"/>
    <cellStyle name="Normal 2 4 20 4" xfId="18293"/>
    <cellStyle name="Normal 2 4 20 5" xfId="18294"/>
    <cellStyle name="Normal 2 4 21" xfId="18295"/>
    <cellStyle name="Normal 2 4 21 2" xfId="18296"/>
    <cellStyle name="Normal 2 4 21 2 2" xfId="18297"/>
    <cellStyle name="Normal 2 4 21 2 2 2" xfId="18298"/>
    <cellStyle name="Normal 2 4 21 2 3" xfId="18299"/>
    <cellStyle name="Normal 2 4 21 2 4" xfId="18300"/>
    <cellStyle name="Normal 2 4 21 3" xfId="18301"/>
    <cellStyle name="Normal 2 4 21 3 2" xfId="18302"/>
    <cellStyle name="Normal 2 4 21 4" xfId="18303"/>
    <cellStyle name="Normal 2 4 21 5" xfId="18304"/>
    <cellStyle name="Normal 2 4 22" xfId="18305"/>
    <cellStyle name="Normal 2 4 22 2" xfId="18306"/>
    <cellStyle name="Normal 2 4 22 2 2" xfId="18307"/>
    <cellStyle name="Normal 2 4 22 2 2 2" xfId="18308"/>
    <cellStyle name="Normal 2 4 22 2 3" xfId="18309"/>
    <cellStyle name="Normal 2 4 22 2 4" xfId="18310"/>
    <cellStyle name="Normal 2 4 22 3" xfId="18311"/>
    <cellStyle name="Normal 2 4 22 3 2" xfId="18312"/>
    <cellStyle name="Normal 2 4 22 4" xfId="18313"/>
    <cellStyle name="Normal 2 4 22 5" xfId="18314"/>
    <cellStyle name="Normal 2 4 23" xfId="18315"/>
    <cellStyle name="Normal 2 4 23 2" xfId="18316"/>
    <cellStyle name="Normal 2 4 24" xfId="18317"/>
    <cellStyle name="Normal 2 4 24 2" xfId="18318"/>
    <cellStyle name="Normal 2 4 25" xfId="18319"/>
    <cellStyle name="Normal 2 4 25 2" xfId="18320"/>
    <cellStyle name="Normal 2 4 26" xfId="18321"/>
    <cellStyle name="Normal 2 4 26 2" xfId="18322"/>
    <cellStyle name="Normal 2 4 27" xfId="18323"/>
    <cellStyle name="Normal 2 4 28" xfId="18324"/>
    <cellStyle name="Normal 2 4 29" xfId="18325"/>
    <cellStyle name="Normal 2 4 3" xfId="18326"/>
    <cellStyle name="Normál 2 4 3" xfId="18327"/>
    <cellStyle name="Normál 2 4 3 10" xfId="18328"/>
    <cellStyle name="Normál 2 4 3 10 2" xfId="18329"/>
    <cellStyle name="Normál 2 4 3 11" xfId="18330"/>
    <cellStyle name="Normál 2 4 3 12" xfId="18331"/>
    <cellStyle name="Normal 2 4 3 2" xfId="18332"/>
    <cellStyle name="Normál 2 4 3 2" xfId="18333"/>
    <cellStyle name="Normal 2 4 3 2 2" xfId="18334"/>
    <cellStyle name="Normál 2 4 3 2 2" xfId="18335"/>
    <cellStyle name="Normal 2 4 3 2 2 2" xfId="18336"/>
    <cellStyle name="Normal 2 4 3 2 2 2 2" xfId="18337"/>
    <cellStyle name="Normal 2 4 3 2 2 2 2 2" xfId="18338"/>
    <cellStyle name="Normal 2 4 3 2 2 2 3" xfId="18339"/>
    <cellStyle name="Normal 2 4 3 2 2 2 4" xfId="18340"/>
    <cellStyle name="Normal 2 4 3 2 2 3" xfId="18341"/>
    <cellStyle name="Normal 2 4 3 2 2 3 2" xfId="18342"/>
    <cellStyle name="Normal 2 4 3 2 2 4" xfId="18343"/>
    <cellStyle name="Normal 2 4 3 2 2 5" xfId="18344"/>
    <cellStyle name="Normal 2 4 3 2 2 6" xfId="18345"/>
    <cellStyle name="Normál 2 4 3 2 3" xfId="18346"/>
    <cellStyle name="Normal 2 4 3 3" xfId="18347"/>
    <cellStyle name="Normál 2 4 3 3" xfId="18348"/>
    <cellStyle name="Normal 2 4 3 3 10" xfId="18349"/>
    <cellStyle name="Normal 2 4 3 3 10 2" xfId="18350"/>
    <cellStyle name="Normal 2 4 3 3 11" xfId="18351"/>
    <cellStyle name="Normal 2 4 3 3 12" xfId="18352"/>
    <cellStyle name="Normal 2 4 3 3 13" xfId="18353"/>
    <cellStyle name="Normal 2 4 3 3 2" xfId="18354"/>
    <cellStyle name="Normál 2 4 3 3 2" xfId="18355"/>
    <cellStyle name="Normal 2 4 3 3 2 2" xfId="18356"/>
    <cellStyle name="Normal 2 4 3 3 2 2 2" xfId="18357"/>
    <cellStyle name="Normal 2 4 3 3 2 3" xfId="18358"/>
    <cellStyle name="Normal 2 4 3 3 2 4" xfId="18359"/>
    <cellStyle name="Normal 2 4 3 3 2 5" xfId="18360"/>
    <cellStyle name="Normal 2 4 3 3 3" xfId="18361"/>
    <cellStyle name="Normál 2 4 3 3 3" xfId="18362"/>
    <cellStyle name="Normal 2 4 3 3 3 2" xfId="18363"/>
    <cellStyle name="Normal 2 4 3 3 4" xfId="18364"/>
    <cellStyle name="Normal 2 4 3 3 4 2" xfId="18365"/>
    <cellStyle name="Normal 2 4 3 3 5" xfId="18366"/>
    <cellStyle name="Normal 2 4 3 3 5 2" xfId="18367"/>
    <cellStyle name="Normal 2 4 3 3 6" xfId="18368"/>
    <cellStyle name="Normal 2 4 3 3 6 2" xfId="18369"/>
    <cellStyle name="Normal 2 4 3 3 7" xfId="18370"/>
    <cellStyle name="Normal 2 4 3 3 7 2" xfId="18371"/>
    <cellStyle name="Normal 2 4 3 3 8" xfId="18372"/>
    <cellStyle name="Normal 2 4 3 3 8 2" xfId="18373"/>
    <cellStyle name="Normal 2 4 3 3 9" xfId="18374"/>
    <cellStyle name="Normal 2 4 3 3 9 2" xfId="18375"/>
    <cellStyle name="Normál 2 4 3 4" xfId="18376"/>
    <cellStyle name="Normál 2 4 3 4 2" xfId="18377"/>
    <cellStyle name="Normál 2 4 3 5" xfId="18378"/>
    <cellStyle name="Normál 2 4 3 5 2" xfId="18379"/>
    <cellStyle name="Normál 2 4 3 6" xfId="18380"/>
    <cellStyle name="Normál 2 4 3 6 2" xfId="18381"/>
    <cellStyle name="Normál 2 4 3 7" xfId="18382"/>
    <cellStyle name="Normál 2 4 3 7 2" xfId="18383"/>
    <cellStyle name="Normál 2 4 3 8" xfId="18384"/>
    <cellStyle name="Normál 2 4 3 8 2" xfId="18385"/>
    <cellStyle name="Normál 2 4 3 9" xfId="18386"/>
    <cellStyle name="Normál 2 4 3 9 2" xfId="18387"/>
    <cellStyle name="Normal 2 4 30" xfId="18388"/>
    <cellStyle name="Normal 2 4 31" xfId="18389"/>
    <cellStyle name="Normal 2 4 32" xfId="18390"/>
    <cellStyle name="Normal 2 4 33" xfId="18391"/>
    <cellStyle name="Normal 2 4 34" xfId="18392"/>
    <cellStyle name="Normal 2 4 35" xfId="18393"/>
    <cellStyle name="Normal 2 4 36" xfId="18394"/>
    <cellStyle name="Normal 2 4 37" xfId="18395"/>
    <cellStyle name="Normal 2 4 38" xfId="18396"/>
    <cellStyle name="Normal 2 4 39" xfId="18397"/>
    <cellStyle name="Normal 2 4 4" xfId="18398"/>
    <cellStyle name="Normál 2 4 4" xfId="18399"/>
    <cellStyle name="Normál 2 4 4 10" xfId="18400"/>
    <cellStyle name="Normál 2 4 4 10 2" xfId="18401"/>
    <cellStyle name="Normál 2 4 4 11" xfId="18402"/>
    <cellStyle name="Normál 2 4 4 12" xfId="18403"/>
    <cellStyle name="Normal 2 4 4 2" xfId="18404"/>
    <cellStyle name="Normál 2 4 4 2" xfId="18405"/>
    <cellStyle name="Normal 2 4 4 2 2" xfId="18406"/>
    <cellStyle name="Normál 2 4 4 2 2" xfId="18407"/>
    <cellStyle name="Normal 2 4 4 2 2 2" xfId="18408"/>
    <cellStyle name="Normal 2 4 4 2 2 2 2" xfId="18409"/>
    <cellStyle name="Normal 2 4 4 2 2 2 2 2" xfId="18410"/>
    <cellStyle name="Normal 2 4 4 2 2 2 3" xfId="18411"/>
    <cellStyle name="Normal 2 4 4 2 2 2 4" xfId="18412"/>
    <cellStyle name="Normal 2 4 4 2 2 3" xfId="18413"/>
    <cellStyle name="Normal 2 4 4 2 2 3 2" xfId="18414"/>
    <cellStyle name="Normal 2 4 4 2 2 4" xfId="18415"/>
    <cellStyle name="Normal 2 4 4 2 2 5" xfId="18416"/>
    <cellStyle name="Normal 2 4 4 2 2 6" xfId="18417"/>
    <cellStyle name="Normál 2 4 4 2 3" xfId="18418"/>
    <cellStyle name="Normal 2 4 4 3" xfId="18419"/>
    <cellStyle name="Normál 2 4 4 3" xfId="18420"/>
    <cellStyle name="Normal 2 4 4 3 10" xfId="18421"/>
    <cellStyle name="Normal 2 4 4 3 10 2" xfId="18422"/>
    <cellStyle name="Normal 2 4 4 3 11" xfId="18423"/>
    <cellStyle name="Normal 2 4 4 3 12" xfId="18424"/>
    <cellStyle name="Normal 2 4 4 3 13" xfId="18425"/>
    <cellStyle name="Normal 2 4 4 3 2" xfId="18426"/>
    <cellStyle name="Normál 2 4 4 3 2" xfId="18427"/>
    <cellStyle name="Normal 2 4 4 3 2 2" xfId="18428"/>
    <cellStyle name="Normal 2 4 4 3 2 2 2" xfId="18429"/>
    <cellStyle name="Normal 2 4 4 3 2 3" xfId="18430"/>
    <cellStyle name="Normal 2 4 4 3 2 4" xfId="18431"/>
    <cellStyle name="Normal 2 4 4 3 2 5" xfId="18432"/>
    <cellStyle name="Normal 2 4 4 3 3" xfId="18433"/>
    <cellStyle name="Normál 2 4 4 3 3" xfId="18434"/>
    <cellStyle name="Normal 2 4 4 3 3 2" xfId="18435"/>
    <cellStyle name="Normal 2 4 4 3 4" xfId="18436"/>
    <cellStyle name="Normal 2 4 4 3 4 2" xfId="18437"/>
    <cellStyle name="Normal 2 4 4 3 5" xfId="18438"/>
    <cellStyle name="Normal 2 4 4 3 5 2" xfId="18439"/>
    <cellStyle name="Normal 2 4 4 3 6" xfId="18440"/>
    <cellStyle name="Normal 2 4 4 3 6 2" xfId="18441"/>
    <cellStyle name="Normal 2 4 4 3 7" xfId="18442"/>
    <cellStyle name="Normal 2 4 4 3 7 2" xfId="18443"/>
    <cellStyle name="Normal 2 4 4 3 8" xfId="18444"/>
    <cellStyle name="Normal 2 4 4 3 8 2" xfId="18445"/>
    <cellStyle name="Normal 2 4 4 3 9" xfId="18446"/>
    <cellStyle name="Normal 2 4 4 3 9 2" xfId="18447"/>
    <cellStyle name="Normál 2 4 4 4" xfId="18448"/>
    <cellStyle name="Normál 2 4 4 4 2" xfId="18449"/>
    <cellStyle name="Normál 2 4 4 5" xfId="18450"/>
    <cellStyle name="Normál 2 4 4 5 2" xfId="18451"/>
    <cellStyle name="Normál 2 4 4 6" xfId="18452"/>
    <cellStyle name="Normál 2 4 4 6 2" xfId="18453"/>
    <cellStyle name="Normál 2 4 4 7" xfId="18454"/>
    <cellStyle name="Normál 2 4 4 7 2" xfId="18455"/>
    <cellStyle name="Normál 2 4 4 8" xfId="18456"/>
    <cellStyle name="Normál 2 4 4 8 2" xfId="18457"/>
    <cellStyle name="Normál 2 4 4 9" xfId="18458"/>
    <cellStyle name="Normál 2 4 4 9 2" xfId="18459"/>
    <cellStyle name="Normal 2 4 40" xfId="18460"/>
    <cellStyle name="Normal 2 4 41" xfId="18461"/>
    <cellStyle name="Normal 2 4 42" xfId="18462"/>
    <cellStyle name="Normal 2 4 43" xfId="18463"/>
    <cellStyle name="Normal 2 4 44" xfId="18464"/>
    <cellStyle name="Normal 2 4 45" xfId="18465"/>
    <cellStyle name="Normal 2 4 46" xfId="18466"/>
    <cellStyle name="Normal 2 4 47" xfId="18467"/>
    <cellStyle name="Normal 2 4 48" xfId="18468"/>
    <cellStyle name="Normal 2 4 49" xfId="18469"/>
    <cellStyle name="Normal 2 4 5" xfId="18470"/>
    <cellStyle name="Normál 2 4 5" xfId="18471"/>
    <cellStyle name="Normál 2 4 5 10" xfId="18472"/>
    <cellStyle name="Normál 2 4 5 10 2" xfId="18473"/>
    <cellStyle name="Normál 2 4 5 11" xfId="18474"/>
    <cellStyle name="Normál 2 4 5 12" xfId="18475"/>
    <cellStyle name="Normal 2 4 5 2" xfId="18476"/>
    <cellStyle name="Normál 2 4 5 2" xfId="18477"/>
    <cellStyle name="Normal 2 4 5 2 10" xfId="18478"/>
    <cellStyle name="Normal 2 4 5 2 10 2" xfId="18479"/>
    <cellStyle name="Normal 2 4 5 2 11" xfId="18480"/>
    <cellStyle name="Normal 2 4 5 2 11 2" xfId="18481"/>
    <cellStyle name="Normal 2 4 5 2 12" xfId="18482"/>
    <cellStyle name="Normal 2 4 5 2 13" xfId="18483"/>
    <cellStyle name="Normal 2 4 5 2 14" xfId="18484"/>
    <cellStyle name="Normal 2 4 5 2 15" xfId="18485"/>
    <cellStyle name="Normal 2 4 5 2 2" xfId="18486"/>
    <cellStyle name="Normál 2 4 5 2 2" xfId="18487"/>
    <cellStyle name="Normal 2 4 5 2 2 2" xfId="18488"/>
    <cellStyle name="Normal 2 4 5 2 2 2 2" xfId="18489"/>
    <cellStyle name="Normal 2 4 5 2 2 3" xfId="18490"/>
    <cellStyle name="Normal 2 4 5 2 2 4" xfId="18491"/>
    <cellStyle name="Normal 2 4 5 2 2 5" xfId="18492"/>
    <cellStyle name="Normal 2 4 5 2 3" xfId="18493"/>
    <cellStyle name="Normál 2 4 5 2 3" xfId="18494"/>
    <cellStyle name="Normal 2 4 5 2 3 2" xfId="18495"/>
    <cellStyle name="Normal 2 4 5 2 4" xfId="18496"/>
    <cellStyle name="Normal 2 4 5 2 4 2" xfId="18497"/>
    <cellStyle name="Normal 2 4 5 2 5" xfId="18498"/>
    <cellStyle name="Normal 2 4 5 2 5 2" xfId="18499"/>
    <cellStyle name="Normal 2 4 5 2 6" xfId="18500"/>
    <cellStyle name="Normal 2 4 5 2 6 2" xfId="18501"/>
    <cellStyle name="Normal 2 4 5 2 7" xfId="18502"/>
    <cellStyle name="Normal 2 4 5 2 7 2" xfId="18503"/>
    <cellStyle name="Normal 2 4 5 2 8" xfId="18504"/>
    <cellStyle name="Normal 2 4 5 2 8 2" xfId="18505"/>
    <cellStyle name="Normal 2 4 5 2 9" xfId="18506"/>
    <cellStyle name="Normal 2 4 5 2 9 2" xfId="18507"/>
    <cellStyle name="Normál 2 4 5 3" xfId="18508"/>
    <cellStyle name="Normál 2 4 5 3 2" xfId="18509"/>
    <cellStyle name="Normál 2 4 5 4" xfId="18510"/>
    <cellStyle name="Normál 2 4 5 4 2" xfId="18511"/>
    <cellStyle name="Normál 2 4 5 5" xfId="18512"/>
    <cellStyle name="Normál 2 4 5 5 2" xfId="18513"/>
    <cellStyle name="Normál 2 4 5 6" xfId="18514"/>
    <cellStyle name="Normál 2 4 5 6 2" xfId="18515"/>
    <cellStyle name="Normál 2 4 5 7" xfId="18516"/>
    <cellStyle name="Normál 2 4 5 7 2" xfId="18517"/>
    <cellStyle name="Normál 2 4 5 8" xfId="18518"/>
    <cellStyle name="Normál 2 4 5 8 2" xfId="18519"/>
    <cellStyle name="Normál 2 4 5 9" xfId="18520"/>
    <cellStyle name="Normál 2 4 5 9 2" xfId="18521"/>
    <cellStyle name="Normal 2 4 6" xfId="18522"/>
    <cellStyle name="Normál 2 4 6" xfId="18523"/>
    <cellStyle name="Normal 2 4 6 2" xfId="18524"/>
    <cellStyle name="Normál 2 4 6 2" xfId="18525"/>
    <cellStyle name="Normal 2 4 6 2 2" xfId="18526"/>
    <cellStyle name="Normal 2 4 6 2 2 2" xfId="18527"/>
    <cellStyle name="Normal 2 4 6 2 2 2 2" xfId="18528"/>
    <cellStyle name="Normal 2 4 6 2 2 3" xfId="18529"/>
    <cellStyle name="Normal 2 4 6 2 2 4" xfId="18530"/>
    <cellStyle name="Normal 2 4 6 2 3" xfId="18531"/>
    <cellStyle name="Normal 2 4 6 2 3 2" xfId="18532"/>
    <cellStyle name="Normal 2 4 6 2 4" xfId="18533"/>
    <cellStyle name="Normal 2 4 6 2 5" xfId="18534"/>
    <cellStyle name="Normal 2 4 6 2 6" xfId="18535"/>
    <cellStyle name="Normal 2 4 6 2 7" xfId="18536"/>
    <cellStyle name="Normál 2 4 6 3" xfId="18537"/>
    <cellStyle name="Normal 2 4 7" xfId="18538"/>
    <cellStyle name="Normál 2 4 7" xfId="18539"/>
    <cellStyle name="Normal 2 4 7 2" xfId="18540"/>
    <cellStyle name="Normál 2 4 7 2" xfId="18541"/>
    <cellStyle name="Normal 2 4 7 2 2" xfId="18542"/>
    <cellStyle name="Normal 2 4 7 2 2 2" xfId="18543"/>
    <cellStyle name="Normal 2 4 7 2 2 2 2" xfId="18544"/>
    <cellStyle name="Normal 2 4 7 2 2 3" xfId="18545"/>
    <cellStyle name="Normal 2 4 7 2 2 4" xfId="18546"/>
    <cellStyle name="Normal 2 4 7 2 3" xfId="18547"/>
    <cellStyle name="Normal 2 4 7 2 3 2" xfId="18548"/>
    <cellStyle name="Normal 2 4 7 2 4" xfId="18549"/>
    <cellStyle name="Normal 2 4 7 2 5" xfId="18550"/>
    <cellStyle name="Normal 2 4 7 2 6" xfId="18551"/>
    <cellStyle name="Normal 2 4 7 2 7" xfId="18552"/>
    <cellStyle name="Normál 2 4 7 3" xfId="18553"/>
    <cellStyle name="Normal 2 4 8" xfId="18554"/>
    <cellStyle name="Normál 2 4 8" xfId="18555"/>
    <cellStyle name="Normal 2 4 8 2" xfId="18556"/>
    <cellStyle name="Normál 2 4 8 2" xfId="18557"/>
    <cellStyle name="Normal 2 4 8 2 2" xfId="18558"/>
    <cellStyle name="Normal 2 4 8 2 2 2" xfId="18559"/>
    <cellStyle name="Normal 2 4 8 2 2 2 2" xfId="18560"/>
    <cellStyle name="Normal 2 4 8 2 2 3" xfId="18561"/>
    <cellStyle name="Normal 2 4 8 2 2 4" xfId="18562"/>
    <cellStyle name="Normal 2 4 8 2 3" xfId="18563"/>
    <cellStyle name="Normal 2 4 8 2 3 2" xfId="18564"/>
    <cellStyle name="Normal 2 4 8 2 4" xfId="18565"/>
    <cellStyle name="Normal 2 4 8 2 5" xfId="18566"/>
    <cellStyle name="Normal 2 4 8 2 6" xfId="18567"/>
    <cellStyle name="Normal 2 4 8 2 7" xfId="18568"/>
    <cellStyle name="Normál 2 4 8 3" xfId="18569"/>
    <cellStyle name="Normal 2 4 9" xfId="18570"/>
    <cellStyle name="Normál 2 4 9" xfId="18571"/>
    <cellStyle name="Normal 2 4 9 2" xfId="18572"/>
    <cellStyle name="Normál 2 4 9 2" xfId="18573"/>
    <cellStyle name="Normal 2 4 9 2 2" xfId="18574"/>
    <cellStyle name="Normal 2 4 9 2 2 2" xfId="18575"/>
    <cellStyle name="Normal 2 4 9 2 2 2 2" xfId="18576"/>
    <cellStyle name="Normal 2 4 9 2 2 3" xfId="18577"/>
    <cellStyle name="Normal 2 4 9 2 2 4" xfId="18578"/>
    <cellStyle name="Normal 2 4 9 2 3" xfId="18579"/>
    <cellStyle name="Normal 2 4 9 2 3 2" xfId="18580"/>
    <cellStyle name="Normal 2 4 9 2 4" xfId="18581"/>
    <cellStyle name="Normal 2 4 9 2 5" xfId="18582"/>
    <cellStyle name="Normal 2 4 9 2 6" xfId="18583"/>
    <cellStyle name="Normal 2 4 9 2 7" xfId="18584"/>
    <cellStyle name="Normál 2 4 9 3" xfId="18585"/>
    <cellStyle name="Normal 2 4_inv-en-1.5.0-02 trame_fiche-emissions" xfId="18586"/>
    <cellStyle name="Normal 2 40" xfId="18587"/>
    <cellStyle name="Normal 2 40 2" xfId="18588"/>
    <cellStyle name="Normal 2 40 2 2" xfId="18589"/>
    <cellStyle name="Normal 2 40 2 2 2" xfId="18590"/>
    <cellStyle name="Normal 2 40 2 2 2 2" xfId="18591"/>
    <cellStyle name="Normal 2 40 2 2 2 2 2" xfId="18592"/>
    <cellStyle name="Normal 2 40 2 2 2 3" xfId="18593"/>
    <cellStyle name="Normal 2 40 2 2 2 4" xfId="18594"/>
    <cellStyle name="Normal 2 40 2 2 3" xfId="18595"/>
    <cellStyle name="Normal 2 40 2 2 3 2" xfId="18596"/>
    <cellStyle name="Normal 2 40 2 2 4" xfId="18597"/>
    <cellStyle name="Normal 2 40 2 2 5" xfId="18598"/>
    <cellStyle name="Normal 2 40 3" xfId="18599"/>
    <cellStyle name="Normal 2 40 3 2" xfId="18600"/>
    <cellStyle name="Normal 2 40 3 2 2" xfId="18601"/>
    <cellStyle name="Normal 2 40 3 2 2 2" xfId="18602"/>
    <cellStyle name="Normal 2 40 3 2 2 2 2" xfId="18603"/>
    <cellStyle name="Normal 2 40 3 2 2 3" xfId="18604"/>
    <cellStyle name="Normal 2 40 3 2 2 4" xfId="18605"/>
    <cellStyle name="Normal 2 40 3 2 3" xfId="18606"/>
    <cellStyle name="Normal 2 40 3 2 3 2" xfId="18607"/>
    <cellStyle name="Normal 2 40 3 2 4" xfId="18608"/>
    <cellStyle name="Normal 2 40 3 2 5" xfId="18609"/>
    <cellStyle name="Normal 2 40 4" xfId="18610"/>
    <cellStyle name="Normal 2 40 4 2" xfId="18611"/>
    <cellStyle name="Normal 2 40 4 2 2" xfId="18612"/>
    <cellStyle name="Normal 2 40 4 2 2 2" xfId="18613"/>
    <cellStyle name="Normal 2 40 4 2 3" xfId="18614"/>
    <cellStyle name="Normal 2 40 4 2 4" xfId="18615"/>
    <cellStyle name="Normal 2 40 4 3" xfId="18616"/>
    <cellStyle name="Normal 2 40 4 3 2" xfId="18617"/>
    <cellStyle name="Normal 2 40 4 4" xfId="18618"/>
    <cellStyle name="Normal 2 40 4 5" xfId="18619"/>
    <cellStyle name="Normal 2 41" xfId="18620"/>
    <cellStyle name="Normal 2 41 2" xfId="18621"/>
    <cellStyle name="Normal 2 41 2 2" xfId="18622"/>
    <cellStyle name="Normal 2 41 2 2 2" xfId="18623"/>
    <cellStyle name="Normal 2 41 2 2 2 2" xfId="18624"/>
    <cellStyle name="Normal 2 41 2 2 2 2 2" xfId="18625"/>
    <cellStyle name="Normal 2 41 2 2 2 3" xfId="18626"/>
    <cellStyle name="Normal 2 41 2 2 2 4" xfId="18627"/>
    <cellStyle name="Normal 2 41 2 2 3" xfId="18628"/>
    <cellStyle name="Normal 2 41 2 2 3 2" xfId="18629"/>
    <cellStyle name="Normal 2 41 2 2 4" xfId="18630"/>
    <cellStyle name="Normal 2 41 2 2 5" xfId="18631"/>
    <cellStyle name="Normal 2 41 3" xfId="18632"/>
    <cellStyle name="Normal 2 41 3 2" xfId="18633"/>
    <cellStyle name="Normal 2 41 3 2 2" xfId="18634"/>
    <cellStyle name="Normal 2 41 3 2 2 2" xfId="18635"/>
    <cellStyle name="Normal 2 41 3 2 2 2 2" xfId="18636"/>
    <cellStyle name="Normal 2 41 3 2 2 3" xfId="18637"/>
    <cellStyle name="Normal 2 41 3 2 2 4" xfId="18638"/>
    <cellStyle name="Normal 2 41 3 2 3" xfId="18639"/>
    <cellStyle name="Normal 2 41 3 2 3 2" xfId="18640"/>
    <cellStyle name="Normal 2 41 3 2 4" xfId="18641"/>
    <cellStyle name="Normal 2 41 3 2 5" xfId="18642"/>
    <cellStyle name="Normal 2 41 4" xfId="18643"/>
    <cellStyle name="Normal 2 41 4 2" xfId="18644"/>
    <cellStyle name="Normal 2 41 4 2 2" xfId="18645"/>
    <cellStyle name="Normal 2 41 4 2 2 2" xfId="18646"/>
    <cellStyle name="Normal 2 41 4 2 3" xfId="18647"/>
    <cellStyle name="Normal 2 41 4 2 4" xfId="18648"/>
    <cellStyle name="Normal 2 41 4 3" xfId="18649"/>
    <cellStyle name="Normal 2 41 4 3 2" xfId="18650"/>
    <cellStyle name="Normal 2 41 4 4" xfId="18651"/>
    <cellStyle name="Normal 2 41 4 5" xfId="18652"/>
    <cellStyle name="Normal 2 42" xfId="18653"/>
    <cellStyle name="Normal 2 42 2" xfId="18654"/>
    <cellStyle name="Normal 2 42 2 2" xfId="18655"/>
    <cellStyle name="Normal 2 42 2 2 2" xfId="18656"/>
    <cellStyle name="Normal 2 42 2 2 2 2" xfId="18657"/>
    <cellStyle name="Normal 2 42 2 2 2 2 2" xfId="18658"/>
    <cellStyle name="Normal 2 42 2 2 2 3" xfId="18659"/>
    <cellStyle name="Normal 2 42 2 2 2 4" xfId="18660"/>
    <cellStyle name="Normal 2 42 2 2 3" xfId="18661"/>
    <cellStyle name="Normal 2 42 2 2 3 2" xfId="18662"/>
    <cellStyle name="Normal 2 42 2 2 4" xfId="18663"/>
    <cellStyle name="Normal 2 42 2 2 5" xfId="18664"/>
    <cellStyle name="Normal 2 42 3" xfId="18665"/>
    <cellStyle name="Normal 2 42 3 2" xfId="18666"/>
    <cellStyle name="Normal 2 42 3 2 2" xfId="18667"/>
    <cellStyle name="Normal 2 42 3 2 2 2" xfId="18668"/>
    <cellStyle name="Normal 2 42 3 2 2 2 2" xfId="18669"/>
    <cellStyle name="Normal 2 42 3 2 2 3" xfId="18670"/>
    <cellStyle name="Normal 2 42 3 2 2 4" xfId="18671"/>
    <cellStyle name="Normal 2 42 3 2 3" xfId="18672"/>
    <cellStyle name="Normal 2 42 3 2 3 2" xfId="18673"/>
    <cellStyle name="Normal 2 42 3 2 4" xfId="18674"/>
    <cellStyle name="Normal 2 42 3 2 5" xfId="18675"/>
    <cellStyle name="Normal 2 42 4" xfId="18676"/>
    <cellStyle name="Normal 2 42 4 2" xfId="18677"/>
    <cellStyle name="Normal 2 42 4 2 2" xfId="18678"/>
    <cellStyle name="Normal 2 42 4 2 2 2" xfId="18679"/>
    <cellStyle name="Normal 2 42 4 2 3" xfId="18680"/>
    <cellStyle name="Normal 2 42 4 2 4" xfId="18681"/>
    <cellStyle name="Normal 2 42 4 3" xfId="18682"/>
    <cellStyle name="Normal 2 42 4 3 2" xfId="18683"/>
    <cellStyle name="Normal 2 42 4 4" xfId="18684"/>
    <cellStyle name="Normal 2 42 4 5" xfId="18685"/>
    <cellStyle name="Normal 2 43" xfId="18686"/>
    <cellStyle name="Normal 2 43 2" xfId="18687"/>
    <cellStyle name="Normal 2 43 2 2" xfId="18688"/>
    <cellStyle name="Normal 2 43 2 2 2" xfId="18689"/>
    <cellStyle name="Normal 2 43 2 2 2 2" xfId="18690"/>
    <cellStyle name="Normal 2 43 2 2 2 2 2" xfId="18691"/>
    <cellStyle name="Normal 2 43 2 2 2 3" xfId="18692"/>
    <cellStyle name="Normal 2 43 2 2 2 4" xfId="18693"/>
    <cellStyle name="Normal 2 43 2 2 3" xfId="18694"/>
    <cellStyle name="Normal 2 43 2 2 3 2" xfId="18695"/>
    <cellStyle name="Normal 2 43 2 2 4" xfId="18696"/>
    <cellStyle name="Normal 2 43 2 2 5" xfId="18697"/>
    <cellStyle name="Normal 2 43 3" xfId="18698"/>
    <cellStyle name="Normal 2 43 3 2" xfId="18699"/>
    <cellStyle name="Normal 2 43 3 2 2" xfId="18700"/>
    <cellStyle name="Normal 2 43 3 2 2 2" xfId="18701"/>
    <cellStyle name="Normal 2 43 3 2 2 2 2" xfId="18702"/>
    <cellStyle name="Normal 2 43 3 2 2 3" xfId="18703"/>
    <cellStyle name="Normal 2 43 3 2 2 4" xfId="18704"/>
    <cellStyle name="Normal 2 43 3 2 3" xfId="18705"/>
    <cellStyle name="Normal 2 43 3 2 3 2" xfId="18706"/>
    <cellStyle name="Normal 2 43 3 2 4" xfId="18707"/>
    <cellStyle name="Normal 2 43 3 2 5" xfId="18708"/>
    <cellStyle name="Normal 2 43 4" xfId="18709"/>
    <cellStyle name="Normal 2 43 4 2" xfId="18710"/>
    <cellStyle name="Normal 2 43 4 2 2" xfId="18711"/>
    <cellStyle name="Normal 2 43 4 2 2 2" xfId="18712"/>
    <cellStyle name="Normal 2 43 4 2 3" xfId="18713"/>
    <cellStyle name="Normal 2 43 4 2 4" xfId="18714"/>
    <cellStyle name="Normal 2 43 4 3" xfId="18715"/>
    <cellStyle name="Normal 2 43 4 3 2" xfId="18716"/>
    <cellStyle name="Normal 2 43 4 4" xfId="18717"/>
    <cellStyle name="Normal 2 43 4 5" xfId="18718"/>
    <cellStyle name="Normal 2 44" xfId="18719"/>
    <cellStyle name="Normal 2 44 2" xfId="18720"/>
    <cellStyle name="Normal 2 44 2 2" xfId="18721"/>
    <cellStyle name="Normal 2 44 2 2 2" xfId="18722"/>
    <cellStyle name="Normal 2 44 2 2 2 2" xfId="18723"/>
    <cellStyle name="Normal 2 44 2 2 2 2 2" xfId="18724"/>
    <cellStyle name="Normal 2 44 2 2 2 3" xfId="18725"/>
    <cellStyle name="Normal 2 44 2 2 2 4" xfId="18726"/>
    <cellStyle name="Normal 2 44 2 2 3" xfId="18727"/>
    <cellStyle name="Normal 2 44 2 2 3 2" xfId="18728"/>
    <cellStyle name="Normal 2 44 2 2 4" xfId="18729"/>
    <cellStyle name="Normal 2 44 2 2 5" xfId="18730"/>
    <cellStyle name="Normal 2 44 3" xfId="18731"/>
    <cellStyle name="Normal 2 44 3 2" xfId="18732"/>
    <cellStyle name="Normal 2 44 3 2 2" xfId="18733"/>
    <cellStyle name="Normal 2 44 3 2 2 2" xfId="18734"/>
    <cellStyle name="Normal 2 44 3 2 2 2 2" xfId="18735"/>
    <cellStyle name="Normal 2 44 3 2 2 3" xfId="18736"/>
    <cellStyle name="Normal 2 44 3 2 2 4" xfId="18737"/>
    <cellStyle name="Normal 2 44 3 2 3" xfId="18738"/>
    <cellStyle name="Normal 2 44 3 2 3 2" xfId="18739"/>
    <cellStyle name="Normal 2 44 3 2 4" xfId="18740"/>
    <cellStyle name="Normal 2 44 3 2 5" xfId="18741"/>
    <cellStyle name="Normal 2 44 4" xfId="18742"/>
    <cellStyle name="Normal 2 44 4 2" xfId="18743"/>
    <cellStyle name="Normal 2 44 4 2 2" xfId="18744"/>
    <cellStyle name="Normal 2 44 4 2 2 2" xfId="18745"/>
    <cellStyle name="Normal 2 44 4 2 3" xfId="18746"/>
    <cellStyle name="Normal 2 44 4 2 4" xfId="18747"/>
    <cellStyle name="Normal 2 44 4 3" xfId="18748"/>
    <cellStyle name="Normal 2 44 4 3 2" xfId="18749"/>
    <cellStyle name="Normal 2 44 4 4" xfId="18750"/>
    <cellStyle name="Normal 2 44 4 5" xfId="18751"/>
    <cellStyle name="Normal 2 45" xfId="18752"/>
    <cellStyle name="Normal 2 45 2" xfId="18753"/>
    <cellStyle name="Normal 2 45 2 2" xfId="18754"/>
    <cellStyle name="Normal 2 45 2 2 2" xfId="18755"/>
    <cellStyle name="Normal 2 45 2 2 2 2" xfId="18756"/>
    <cellStyle name="Normal 2 45 2 2 2 2 2" xfId="18757"/>
    <cellStyle name="Normal 2 45 2 2 2 3" xfId="18758"/>
    <cellStyle name="Normal 2 45 2 2 2 4" xfId="18759"/>
    <cellStyle name="Normal 2 45 2 2 3" xfId="18760"/>
    <cellStyle name="Normal 2 45 2 2 3 2" xfId="18761"/>
    <cellStyle name="Normal 2 45 2 2 4" xfId="18762"/>
    <cellStyle name="Normal 2 45 2 2 5" xfId="18763"/>
    <cellStyle name="Normal 2 45 3" xfId="18764"/>
    <cellStyle name="Normal 2 45 3 2" xfId="18765"/>
    <cellStyle name="Normal 2 45 3 2 2" xfId="18766"/>
    <cellStyle name="Normal 2 45 3 2 2 2" xfId="18767"/>
    <cellStyle name="Normal 2 45 3 2 2 2 2" xfId="18768"/>
    <cellStyle name="Normal 2 45 3 2 2 3" xfId="18769"/>
    <cellStyle name="Normal 2 45 3 2 2 4" xfId="18770"/>
    <cellStyle name="Normal 2 45 3 2 3" xfId="18771"/>
    <cellStyle name="Normal 2 45 3 2 3 2" xfId="18772"/>
    <cellStyle name="Normal 2 45 3 2 4" xfId="18773"/>
    <cellStyle name="Normal 2 45 3 2 5" xfId="18774"/>
    <cellStyle name="Normal 2 45 4" xfId="18775"/>
    <cellStyle name="Normal 2 45 4 2" xfId="18776"/>
    <cellStyle name="Normal 2 45 4 2 2" xfId="18777"/>
    <cellStyle name="Normal 2 45 4 2 2 2" xfId="18778"/>
    <cellStyle name="Normal 2 45 4 2 3" xfId="18779"/>
    <cellStyle name="Normal 2 45 4 2 4" xfId="18780"/>
    <cellStyle name="Normal 2 45 4 3" xfId="18781"/>
    <cellStyle name="Normal 2 45 4 3 2" xfId="18782"/>
    <cellStyle name="Normal 2 45 4 4" xfId="18783"/>
    <cellStyle name="Normal 2 45 4 5" xfId="18784"/>
    <cellStyle name="Normal 2 46" xfId="18785"/>
    <cellStyle name="Normal 2 46 2" xfId="18786"/>
    <cellStyle name="Normal 2 46 2 2" xfId="18787"/>
    <cellStyle name="Normal 2 46 2 2 2" xfId="18788"/>
    <cellStyle name="Normal 2 46 2 2 2 2" xfId="18789"/>
    <cellStyle name="Normal 2 46 2 2 2 2 2" xfId="18790"/>
    <cellStyle name="Normal 2 46 2 2 2 3" xfId="18791"/>
    <cellStyle name="Normal 2 46 2 2 2 4" xfId="18792"/>
    <cellStyle name="Normal 2 46 2 2 3" xfId="18793"/>
    <cellStyle name="Normal 2 46 2 2 3 2" xfId="18794"/>
    <cellStyle name="Normal 2 46 2 2 4" xfId="18795"/>
    <cellStyle name="Normal 2 46 2 2 5" xfId="18796"/>
    <cellStyle name="Normal 2 46 3" xfId="18797"/>
    <cellStyle name="Normal 2 46 3 2" xfId="18798"/>
    <cellStyle name="Normal 2 46 3 2 2" xfId="18799"/>
    <cellStyle name="Normal 2 46 3 2 2 2" xfId="18800"/>
    <cellStyle name="Normal 2 46 3 2 2 2 2" xfId="18801"/>
    <cellStyle name="Normal 2 46 3 2 2 3" xfId="18802"/>
    <cellStyle name="Normal 2 46 3 2 2 4" xfId="18803"/>
    <cellStyle name="Normal 2 46 3 2 3" xfId="18804"/>
    <cellStyle name="Normal 2 46 3 2 3 2" xfId="18805"/>
    <cellStyle name="Normal 2 46 3 2 4" xfId="18806"/>
    <cellStyle name="Normal 2 46 3 2 5" xfId="18807"/>
    <cellStyle name="Normal 2 46 4" xfId="18808"/>
    <cellStyle name="Normal 2 46 4 2" xfId="18809"/>
    <cellStyle name="Normal 2 46 4 2 2" xfId="18810"/>
    <cellStyle name="Normal 2 46 4 2 2 2" xfId="18811"/>
    <cellStyle name="Normal 2 46 4 2 3" xfId="18812"/>
    <cellStyle name="Normal 2 46 4 2 4" xfId="18813"/>
    <cellStyle name="Normal 2 46 4 3" xfId="18814"/>
    <cellStyle name="Normal 2 46 4 3 2" xfId="18815"/>
    <cellStyle name="Normal 2 46 4 4" xfId="18816"/>
    <cellStyle name="Normal 2 46 4 5" xfId="18817"/>
    <cellStyle name="Normal 2 47" xfId="18818"/>
    <cellStyle name="Normal 2 47 2" xfId="18819"/>
    <cellStyle name="Normal 2 47 2 2" xfId="18820"/>
    <cellStyle name="Normal 2 47 2 2 2" xfId="18821"/>
    <cellStyle name="Normal 2 47 2 2 2 2" xfId="18822"/>
    <cellStyle name="Normal 2 47 2 2 2 2 2" xfId="18823"/>
    <cellStyle name="Normal 2 47 2 2 2 3" xfId="18824"/>
    <cellStyle name="Normal 2 47 2 2 2 4" xfId="18825"/>
    <cellStyle name="Normal 2 47 2 2 3" xfId="18826"/>
    <cellStyle name="Normal 2 47 2 2 3 2" xfId="18827"/>
    <cellStyle name="Normal 2 47 2 2 4" xfId="18828"/>
    <cellStyle name="Normal 2 47 2 2 5" xfId="18829"/>
    <cellStyle name="Normal 2 47 3" xfId="18830"/>
    <cellStyle name="Normal 2 47 3 2" xfId="18831"/>
    <cellStyle name="Normal 2 47 3 2 2" xfId="18832"/>
    <cellStyle name="Normal 2 47 3 2 2 2" xfId="18833"/>
    <cellStyle name="Normal 2 47 3 2 2 2 2" xfId="18834"/>
    <cellStyle name="Normal 2 47 3 2 2 3" xfId="18835"/>
    <cellStyle name="Normal 2 47 3 2 2 4" xfId="18836"/>
    <cellStyle name="Normal 2 47 3 2 3" xfId="18837"/>
    <cellStyle name="Normal 2 47 3 2 3 2" xfId="18838"/>
    <cellStyle name="Normal 2 47 3 2 4" xfId="18839"/>
    <cellStyle name="Normal 2 47 3 2 5" xfId="18840"/>
    <cellStyle name="Normal 2 47 4" xfId="18841"/>
    <cellStyle name="Normal 2 47 4 2" xfId="18842"/>
    <cellStyle name="Normal 2 47 4 2 2" xfId="18843"/>
    <cellStyle name="Normal 2 47 4 2 2 2" xfId="18844"/>
    <cellStyle name="Normal 2 47 4 2 3" xfId="18845"/>
    <cellStyle name="Normal 2 47 4 2 4" xfId="18846"/>
    <cellStyle name="Normal 2 47 4 3" xfId="18847"/>
    <cellStyle name="Normal 2 47 4 3 2" xfId="18848"/>
    <cellStyle name="Normal 2 47 4 4" xfId="18849"/>
    <cellStyle name="Normal 2 47 4 5" xfId="18850"/>
    <cellStyle name="Normal 2 48" xfId="18851"/>
    <cellStyle name="Normal 2 48 2" xfId="18852"/>
    <cellStyle name="Normal 2 48 2 2" xfId="18853"/>
    <cellStyle name="Normal 2 48 2 2 2" xfId="18854"/>
    <cellStyle name="Normal 2 48 2 2 2 2" xfId="18855"/>
    <cellStyle name="Normal 2 48 2 2 2 2 2" xfId="18856"/>
    <cellStyle name="Normal 2 48 2 2 2 3" xfId="18857"/>
    <cellStyle name="Normal 2 48 2 2 2 4" xfId="18858"/>
    <cellStyle name="Normal 2 48 2 2 3" xfId="18859"/>
    <cellStyle name="Normal 2 48 2 2 3 2" xfId="18860"/>
    <cellStyle name="Normal 2 48 2 2 4" xfId="18861"/>
    <cellStyle name="Normal 2 48 2 2 5" xfId="18862"/>
    <cellStyle name="Normal 2 48 3" xfId="18863"/>
    <cellStyle name="Normal 2 48 3 2" xfId="18864"/>
    <cellStyle name="Normal 2 48 3 2 2" xfId="18865"/>
    <cellStyle name="Normal 2 48 3 2 2 2" xfId="18866"/>
    <cellStyle name="Normal 2 48 3 2 2 2 2" xfId="18867"/>
    <cellStyle name="Normal 2 48 3 2 2 3" xfId="18868"/>
    <cellStyle name="Normal 2 48 3 2 2 4" xfId="18869"/>
    <cellStyle name="Normal 2 48 3 2 3" xfId="18870"/>
    <cellStyle name="Normal 2 48 3 2 3 2" xfId="18871"/>
    <cellStyle name="Normal 2 48 3 2 4" xfId="18872"/>
    <cellStyle name="Normal 2 48 3 2 5" xfId="18873"/>
    <cellStyle name="Normal 2 48 4" xfId="18874"/>
    <cellStyle name="Normal 2 48 4 2" xfId="18875"/>
    <cellStyle name="Normal 2 48 4 2 2" xfId="18876"/>
    <cellStyle name="Normal 2 48 4 2 2 2" xfId="18877"/>
    <cellStyle name="Normal 2 48 4 2 3" xfId="18878"/>
    <cellStyle name="Normal 2 48 4 2 4" xfId="18879"/>
    <cellStyle name="Normal 2 48 4 3" xfId="18880"/>
    <cellStyle name="Normal 2 48 4 3 2" xfId="18881"/>
    <cellStyle name="Normal 2 48 4 4" xfId="18882"/>
    <cellStyle name="Normal 2 48 4 5" xfId="18883"/>
    <cellStyle name="Normal 2 49" xfId="18884"/>
    <cellStyle name="Normal 2 49 2" xfId="18885"/>
    <cellStyle name="Normal 2 49 2 2" xfId="18886"/>
    <cellStyle name="Normal 2 49 2 2 2" xfId="18887"/>
    <cellStyle name="Normal 2 49 2 2 2 2" xfId="18888"/>
    <cellStyle name="Normal 2 49 2 2 2 2 2" xfId="18889"/>
    <cellStyle name="Normal 2 49 2 2 2 3" xfId="18890"/>
    <cellStyle name="Normal 2 49 2 2 2 4" xfId="18891"/>
    <cellStyle name="Normal 2 49 2 2 3" xfId="18892"/>
    <cellStyle name="Normal 2 49 2 2 3 2" xfId="18893"/>
    <cellStyle name="Normal 2 49 2 2 4" xfId="18894"/>
    <cellStyle name="Normal 2 49 2 2 5" xfId="18895"/>
    <cellStyle name="Normal 2 49 3" xfId="18896"/>
    <cellStyle name="Normal 2 49 3 2" xfId="18897"/>
    <cellStyle name="Normal 2 49 3 2 2" xfId="18898"/>
    <cellStyle name="Normal 2 49 3 2 2 2" xfId="18899"/>
    <cellStyle name="Normal 2 49 3 2 2 2 2" xfId="18900"/>
    <cellStyle name="Normal 2 49 3 2 2 3" xfId="18901"/>
    <cellStyle name="Normal 2 49 3 2 2 4" xfId="18902"/>
    <cellStyle name="Normal 2 49 3 2 3" xfId="18903"/>
    <cellStyle name="Normal 2 49 3 2 3 2" xfId="18904"/>
    <cellStyle name="Normal 2 49 3 2 4" xfId="18905"/>
    <cellStyle name="Normal 2 49 3 2 5" xfId="18906"/>
    <cellStyle name="Normal 2 49 4" xfId="18907"/>
    <cellStyle name="Normal 2 49 4 2" xfId="18908"/>
    <cellStyle name="Normal 2 49 4 2 2" xfId="18909"/>
    <cellStyle name="Normal 2 49 4 2 2 2" xfId="18910"/>
    <cellStyle name="Normal 2 49 4 2 3" xfId="18911"/>
    <cellStyle name="Normal 2 49 4 2 4" xfId="18912"/>
    <cellStyle name="Normal 2 49 4 3" xfId="18913"/>
    <cellStyle name="Normal 2 49 4 3 2" xfId="18914"/>
    <cellStyle name="Normal 2 49 4 4" xfId="18915"/>
    <cellStyle name="Normal 2 49 4 5" xfId="18916"/>
    <cellStyle name="Normal 2 5" xfId="127"/>
    <cellStyle name="Normál 2 5" xfId="18917"/>
    <cellStyle name="Normal 2 5 10" xfId="18918"/>
    <cellStyle name="Normál 2 5 10" xfId="18919"/>
    <cellStyle name="Normal 2 5 10 2" xfId="18920"/>
    <cellStyle name="Normál 2 5 10 2" xfId="18921"/>
    <cellStyle name="Normal 2 5 10 2 2" xfId="18922"/>
    <cellStyle name="Normal 2 5 10 2 2 2" xfId="18923"/>
    <cellStyle name="Normal 2 5 10 2 2 2 2" xfId="18924"/>
    <cellStyle name="Normal 2 5 10 2 2 3" xfId="18925"/>
    <cellStyle name="Normal 2 5 10 2 2 4" xfId="18926"/>
    <cellStyle name="Normal 2 5 10 2 3" xfId="18927"/>
    <cellStyle name="Normal 2 5 10 2 3 2" xfId="18928"/>
    <cellStyle name="Normal 2 5 10 2 4" xfId="18929"/>
    <cellStyle name="Normal 2 5 10 2 5" xfId="18930"/>
    <cellStyle name="Normal 2 5 10 2 6" xfId="18931"/>
    <cellStyle name="Normal 2 5 10 2 7" xfId="18932"/>
    <cellStyle name="Normál 2 5 10 3" xfId="18933"/>
    <cellStyle name="Normal 2 5 11" xfId="18934"/>
    <cellStyle name="Normál 2 5 11" xfId="18935"/>
    <cellStyle name="Normal 2 5 11 2" xfId="18936"/>
    <cellStyle name="Normál 2 5 11 2" xfId="18937"/>
    <cellStyle name="Normal 2 5 11 2 2" xfId="18938"/>
    <cellStyle name="Normal 2 5 11 2 2 2" xfId="18939"/>
    <cellStyle name="Normal 2 5 11 2 2 2 2" xfId="18940"/>
    <cellStyle name="Normal 2 5 11 2 2 3" xfId="18941"/>
    <cellStyle name="Normal 2 5 11 2 2 4" xfId="18942"/>
    <cellStyle name="Normal 2 5 11 2 3" xfId="18943"/>
    <cellStyle name="Normal 2 5 11 2 3 2" xfId="18944"/>
    <cellStyle name="Normal 2 5 11 2 4" xfId="18945"/>
    <cellStyle name="Normal 2 5 11 2 5" xfId="18946"/>
    <cellStyle name="Normal 2 5 11 2 6" xfId="18947"/>
    <cellStyle name="Normal 2 5 11 2 7" xfId="18948"/>
    <cellStyle name="Normál 2 5 11 3" xfId="18949"/>
    <cellStyle name="Normal 2 5 12" xfId="18950"/>
    <cellStyle name="Normál 2 5 12" xfId="18951"/>
    <cellStyle name="Normal 2 5 12 2" xfId="18952"/>
    <cellStyle name="Normál 2 5 12 2" xfId="18953"/>
    <cellStyle name="Normal 2 5 12 2 2" xfId="18954"/>
    <cellStyle name="Normal 2 5 12 2 2 2" xfId="18955"/>
    <cellStyle name="Normal 2 5 12 2 2 2 2" xfId="18956"/>
    <cellStyle name="Normal 2 5 12 2 2 3" xfId="18957"/>
    <cellStyle name="Normal 2 5 12 2 2 4" xfId="18958"/>
    <cellStyle name="Normal 2 5 12 2 3" xfId="18959"/>
    <cellStyle name="Normal 2 5 12 2 3 2" xfId="18960"/>
    <cellStyle name="Normal 2 5 12 2 4" xfId="18961"/>
    <cellStyle name="Normal 2 5 12 2 5" xfId="18962"/>
    <cellStyle name="Normal 2 5 12 2 6" xfId="18963"/>
    <cellStyle name="Normal 2 5 12 2 7" xfId="18964"/>
    <cellStyle name="Normál 2 5 12 3" xfId="18965"/>
    <cellStyle name="Normal 2 5 13" xfId="18966"/>
    <cellStyle name="Normál 2 5 13" xfId="18967"/>
    <cellStyle name="Normal 2 5 13 2" xfId="18968"/>
    <cellStyle name="Normál 2 5 13 2" xfId="18969"/>
    <cellStyle name="Normal 2 5 13 2 2" xfId="18970"/>
    <cellStyle name="Normal 2 5 13 2 2 2" xfId="18971"/>
    <cellStyle name="Normal 2 5 13 2 2 2 2" xfId="18972"/>
    <cellStyle name="Normal 2 5 13 2 2 3" xfId="18973"/>
    <cellStyle name="Normal 2 5 13 2 2 4" xfId="18974"/>
    <cellStyle name="Normal 2 5 13 2 3" xfId="18975"/>
    <cellStyle name="Normal 2 5 13 2 3 2" xfId="18976"/>
    <cellStyle name="Normal 2 5 13 2 4" xfId="18977"/>
    <cellStyle name="Normal 2 5 13 2 5" xfId="18978"/>
    <cellStyle name="Normal 2 5 13 2 6" xfId="18979"/>
    <cellStyle name="Normal 2 5 13 2 7" xfId="18980"/>
    <cellStyle name="Normál 2 5 13 3" xfId="18981"/>
    <cellStyle name="Normal 2 5 14" xfId="18982"/>
    <cellStyle name="Normál 2 5 14" xfId="18983"/>
    <cellStyle name="Normal 2 5 14 2" xfId="18984"/>
    <cellStyle name="Normál 2 5 14 2" xfId="18985"/>
    <cellStyle name="Normal 2 5 14 2 2" xfId="18986"/>
    <cellStyle name="Normal 2 5 14 2 2 2" xfId="18987"/>
    <cellStyle name="Normal 2 5 14 2 3" xfId="18988"/>
    <cellStyle name="Normal 2 5 14 2 4" xfId="18989"/>
    <cellStyle name="Normal 2 5 14 2 5" xfId="18990"/>
    <cellStyle name="Normal 2 5 14 3" xfId="18991"/>
    <cellStyle name="Normál 2 5 14 3" xfId="18992"/>
    <cellStyle name="Normal 2 5 14 3 2" xfId="18993"/>
    <cellStyle name="Normal 2 5 14 4" xfId="18994"/>
    <cellStyle name="Normal 2 5 14 5" xfId="18995"/>
    <cellStyle name="Normal 2 5 14 6" xfId="18996"/>
    <cellStyle name="Normal 2 5 14 7" xfId="18997"/>
    <cellStyle name="Normal 2 5 15" xfId="18998"/>
    <cellStyle name="Normál 2 5 15" xfId="18999"/>
    <cellStyle name="Normal 2 5 15 2" xfId="19000"/>
    <cellStyle name="Normal 2 5 15 2 2" xfId="19001"/>
    <cellStyle name="Normal 2 5 15 2 2 2" xfId="19002"/>
    <cellStyle name="Normal 2 5 15 2 3" xfId="19003"/>
    <cellStyle name="Normal 2 5 15 2 4" xfId="19004"/>
    <cellStyle name="Normal 2 5 15 3" xfId="19005"/>
    <cellStyle name="Normal 2 5 15 3 2" xfId="19006"/>
    <cellStyle name="Normal 2 5 15 4" xfId="19007"/>
    <cellStyle name="Normal 2 5 15 5" xfId="19008"/>
    <cellStyle name="Normal 2 5 15 6" xfId="19009"/>
    <cellStyle name="Normal 2 5 16" xfId="19010"/>
    <cellStyle name="Normál 2 5 16" xfId="19011"/>
    <cellStyle name="Normal 2 5 16 2" xfId="19012"/>
    <cellStyle name="Normal 2 5 16 2 2" xfId="19013"/>
    <cellStyle name="Normal 2 5 16 2 2 2" xfId="19014"/>
    <cellStyle name="Normal 2 5 16 2 3" xfId="19015"/>
    <cellStyle name="Normal 2 5 16 2 4" xfId="19016"/>
    <cellStyle name="Normal 2 5 16 3" xfId="19017"/>
    <cellStyle name="Normal 2 5 16 3 2" xfId="19018"/>
    <cellStyle name="Normal 2 5 16 4" xfId="19019"/>
    <cellStyle name="Normal 2 5 16 5" xfId="19020"/>
    <cellStyle name="Normal 2 5 17" xfId="19021"/>
    <cellStyle name="Normál 2 5 17" xfId="19022"/>
    <cellStyle name="Normal 2 5 17 2" xfId="19023"/>
    <cellStyle name="Normal 2 5 17 2 2" xfId="19024"/>
    <cellStyle name="Normal 2 5 17 2 2 2" xfId="19025"/>
    <cellStyle name="Normal 2 5 17 2 3" xfId="19026"/>
    <cellStyle name="Normal 2 5 17 2 4" xfId="19027"/>
    <cellStyle name="Normal 2 5 17 3" xfId="19028"/>
    <cellStyle name="Normal 2 5 17 3 2" xfId="19029"/>
    <cellStyle name="Normal 2 5 17 4" xfId="19030"/>
    <cellStyle name="Normal 2 5 17 5" xfId="19031"/>
    <cellStyle name="Normal 2 5 18" xfId="19032"/>
    <cellStyle name="Normal 2 5 18 2" xfId="19033"/>
    <cellStyle name="Normal 2 5 18 2 2" xfId="19034"/>
    <cellStyle name="Normal 2 5 18 2 2 2" xfId="19035"/>
    <cellStyle name="Normal 2 5 18 2 3" xfId="19036"/>
    <cellStyle name="Normal 2 5 18 2 4" xfId="19037"/>
    <cellStyle name="Normal 2 5 18 3" xfId="19038"/>
    <cellStyle name="Normal 2 5 18 3 2" xfId="19039"/>
    <cellStyle name="Normal 2 5 18 4" xfId="19040"/>
    <cellStyle name="Normal 2 5 18 5" xfId="19041"/>
    <cellStyle name="Normal 2 5 19" xfId="19042"/>
    <cellStyle name="Normal 2 5 19 2" xfId="19043"/>
    <cellStyle name="Normal 2 5 19 2 2" xfId="19044"/>
    <cellStyle name="Normal 2 5 19 2 2 2" xfId="19045"/>
    <cellStyle name="Normal 2 5 19 2 3" xfId="19046"/>
    <cellStyle name="Normal 2 5 19 2 4" xfId="19047"/>
    <cellStyle name="Normal 2 5 19 3" xfId="19048"/>
    <cellStyle name="Normal 2 5 19 3 2" xfId="19049"/>
    <cellStyle name="Normal 2 5 19 4" xfId="19050"/>
    <cellStyle name="Normal 2 5 19 5" xfId="19051"/>
    <cellStyle name="Normal 2 5 2" xfId="228"/>
    <cellStyle name="Normál 2 5 2" xfId="19052"/>
    <cellStyle name="Normál 2 5 2 10" xfId="19053"/>
    <cellStyle name="Normál 2 5 2 10 2" xfId="19054"/>
    <cellStyle name="Normál 2 5 2 11" xfId="19055"/>
    <cellStyle name="Normál 2 5 2 12" xfId="19056"/>
    <cellStyle name="Normal 2 5 2 2" xfId="19057"/>
    <cellStyle name="Normál 2 5 2 2" xfId="19058"/>
    <cellStyle name="Normal 2 5 2 2 2" xfId="19059"/>
    <cellStyle name="Normál 2 5 2 2 2" xfId="19060"/>
    <cellStyle name="Normal 2 5 2 2 2 2" xfId="19061"/>
    <cellStyle name="Normal 2 5 2 2 2 2 2" xfId="19062"/>
    <cellStyle name="Normal 2 5 2 2 2 2 2 2" xfId="19063"/>
    <cellStyle name="Normal 2 5 2 2 2 2 3" xfId="19064"/>
    <cellStyle name="Normal 2 5 2 2 2 2 4" xfId="19065"/>
    <cellStyle name="Normal 2 5 2 2 2 3" xfId="19066"/>
    <cellStyle name="Normal 2 5 2 2 2 3 2" xfId="19067"/>
    <cellStyle name="Normal 2 5 2 2 2 4" xfId="19068"/>
    <cellStyle name="Normal 2 5 2 2 2 5" xfId="19069"/>
    <cellStyle name="Normal 2 5 2 2 2 6" xfId="19070"/>
    <cellStyle name="Normal 2 5 2 2 2 7" xfId="19071"/>
    <cellStyle name="Normál 2 5 2 2 3" xfId="19072"/>
    <cellStyle name="Normal 2 5 2 3" xfId="19073"/>
    <cellStyle name="Normál 2 5 2 3" xfId="19074"/>
    <cellStyle name="Normal 2 5 2 3 10" xfId="19075"/>
    <cellStyle name="Normal 2 5 2 3 10 2" xfId="19076"/>
    <cellStyle name="Normal 2 5 2 3 11" xfId="19077"/>
    <cellStyle name="Normal 2 5 2 3 12" xfId="19078"/>
    <cellStyle name="Normal 2 5 2 3 13" xfId="19079"/>
    <cellStyle name="Normal 2 5 2 3 14" xfId="19080"/>
    <cellStyle name="Normal 2 5 2 3 2" xfId="19081"/>
    <cellStyle name="Normál 2 5 2 3 2" xfId="19082"/>
    <cellStyle name="Normal 2 5 2 3 2 2" xfId="19083"/>
    <cellStyle name="Normal 2 5 2 3 2 2 2" xfId="19084"/>
    <cellStyle name="Normal 2 5 2 3 2 3" xfId="19085"/>
    <cellStyle name="Normal 2 5 2 3 2 4" xfId="19086"/>
    <cellStyle name="Normal 2 5 2 3 2 5" xfId="19087"/>
    <cellStyle name="Normal 2 5 2 3 3" xfId="19088"/>
    <cellStyle name="Normál 2 5 2 3 3" xfId="19089"/>
    <cellStyle name="Normal 2 5 2 3 3 2" xfId="19090"/>
    <cellStyle name="Normal 2 5 2 3 4" xfId="19091"/>
    <cellStyle name="Normal 2 5 2 3 4 2" xfId="19092"/>
    <cellStyle name="Normal 2 5 2 3 5" xfId="19093"/>
    <cellStyle name="Normal 2 5 2 3 5 2" xfId="19094"/>
    <cellStyle name="Normal 2 5 2 3 6" xfId="19095"/>
    <cellStyle name="Normal 2 5 2 3 6 2" xfId="19096"/>
    <cellStyle name="Normal 2 5 2 3 7" xfId="19097"/>
    <cellStyle name="Normal 2 5 2 3 7 2" xfId="19098"/>
    <cellStyle name="Normal 2 5 2 3 8" xfId="19099"/>
    <cellStyle name="Normal 2 5 2 3 8 2" xfId="19100"/>
    <cellStyle name="Normal 2 5 2 3 9" xfId="19101"/>
    <cellStyle name="Normal 2 5 2 3 9 2" xfId="19102"/>
    <cellStyle name="Normál 2 5 2 4" xfId="19103"/>
    <cellStyle name="Normál 2 5 2 4 2" xfId="19104"/>
    <cellStyle name="Normál 2 5 2 5" xfId="19105"/>
    <cellStyle name="Normál 2 5 2 5 2" xfId="19106"/>
    <cellStyle name="Normál 2 5 2 6" xfId="19107"/>
    <cellStyle name="Normál 2 5 2 6 2" xfId="19108"/>
    <cellStyle name="Normál 2 5 2 7" xfId="19109"/>
    <cellStyle name="Normál 2 5 2 7 2" xfId="19110"/>
    <cellStyle name="Normál 2 5 2 8" xfId="19111"/>
    <cellStyle name="Normál 2 5 2 8 2" xfId="19112"/>
    <cellStyle name="Normál 2 5 2 9" xfId="19113"/>
    <cellStyle name="Normál 2 5 2 9 2" xfId="19114"/>
    <cellStyle name="Normal 2 5 20" xfId="19115"/>
    <cellStyle name="Normal 2 5 20 2" xfId="19116"/>
    <cellStyle name="Normal 2 5 20 2 2" xfId="19117"/>
    <cellStyle name="Normal 2 5 20 2 2 2" xfId="19118"/>
    <cellStyle name="Normal 2 5 20 2 3" xfId="19119"/>
    <cellStyle name="Normal 2 5 20 2 4" xfId="19120"/>
    <cellStyle name="Normal 2 5 20 3" xfId="19121"/>
    <cellStyle name="Normal 2 5 20 3 2" xfId="19122"/>
    <cellStyle name="Normal 2 5 20 4" xfId="19123"/>
    <cellStyle name="Normal 2 5 20 5" xfId="19124"/>
    <cellStyle name="Normal 2 5 21" xfId="19125"/>
    <cellStyle name="Normal 2 5 21 2" xfId="19126"/>
    <cellStyle name="Normal 2 5 21 2 2" xfId="19127"/>
    <cellStyle name="Normal 2 5 21 2 2 2" xfId="19128"/>
    <cellStyle name="Normal 2 5 21 2 3" xfId="19129"/>
    <cellStyle name="Normal 2 5 21 2 4" xfId="19130"/>
    <cellStyle name="Normal 2 5 21 3" xfId="19131"/>
    <cellStyle name="Normal 2 5 21 3 2" xfId="19132"/>
    <cellStyle name="Normal 2 5 21 4" xfId="19133"/>
    <cellStyle name="Normal 2 5 21 5" xfId="19134"/>
    <cellStyle name="Normal 2 5 22" xfId="19135"/>
    <cellStyle name="Normal 2 5 23" xfId="19136"/>
    <cellStyle name="Normal 2 5 24" xfId="19137"/>
    <cellStyle name="Normal 2 5 25" xfId="19138"/>
    <cellStyle name="Normal 2 5 26" xfId="19139"/>
    <cellStyle name="Normal 2 5 27" xfId="19140"/>
    <cellStyle name="Normal 2 5 28" xfId="19141"/>
    <cellStyle name="Normal 2 5 29" xfId="19142"/>
    <cellStyle name="Normal 2 5 3" xfId="19143"/>
    <cellStyle name="Normál 2 5 3" xfId="19144"/>
    <cellStyle name="Normál 2 5 3 10" xfId="19145"/>
    <cellStyle name="Normál 2 5 3 10 2" xfId="19146"/>
    <cellStyle name="Normál 2 5 3 11" xfId="19147"/>
    <cellStyle name="Normál 2 5 3 12" xfId="19148"/>
    <cellStyle name="Normal 2 5 3 2" xfId="19149"/>
    <cellStyle name="Normál 2 5 3 2" xfId="19150"/>
    <cellStyle name="Normal 2 5 3 2 2" xfId="19151"/>
    <cellStyle name="Normál 2 5 3 2 2" xfId="19152"/>
    <cellStyle name="Normal 2 5 3 2 2 2" xfId="19153"/>
    <cellStyle name="Normal 2 5 3 2 2 2 2" xfId="19154"/>
    <cellStyle name="Normal 2 5 3 2 2 2 2 2" xfId="19155"/>
    <cellStyle name="Normal 2 5 3 2 2 2 3" xfId="19156"/>
    <cellStyle name="Normal 2 5 3 2 2 2 4" xfId="19157"/>
    <cellStyle name="Normal 2 5 3 2 2 3" xfId="19158"/>
    <cellStyle name="Normal 2 5 3 2 2 3 2" xfId="19159"/>
    <cellStyle name="Normal 2 5 3 2 2 4" xfId="19160"/>
    <cellStyle name="Normal 2 5 3 2 2 5" xfId="19161"/>
    <cellStyle name="Normal 2 5 3 2 2 6" xfId="19162"/>
    <cellStyle name="Normál 2 5 3 2 3" xfId="19163"/>
    <cellStyle name="Normal 2 5 3 3" xfId="19164"/>
    <cellStyle name="Normál 2 5 3 3" xfId="19165"/>
    <cellStyle name="Normal 2 5 3 3 10" xfId="19166"/>
    <cellStyle name="Normal 2 5 3 3 10 2" xfId="19167"/>
    <cellStyle name="Normal 2 5 3 3 11" xfId="19168"/>
    <cellStyle name="Normal 2 5 3 3 12" xfId="19169"/>
    <cellStyle name="Normal 2 5 3 3 13" xfId="19170"/>
    <cellStyle name="Normal 2 5 3 3 2" xfId="19171"/>
    <cellStyle name="Normál 2 5 3 3 2" xfId="19172"/>
    <cellStyle name="Normal 2 5 3 3 2 2" xfId="19173"/>
    <cellStyle name="Normal 2 5 3 3 2 2 2" xfId="19174"/>
    <cellStyle name="Normal 2 5 3 3 2 3" xfId="19175"/>
    <cellStyle name="Normal 2 5 3 3 2 4" xfId="19176"/>
    <cellStyle name="Normal 2 5 3 3 2 5" xfId="19177"/>
    <cellStyle name="Normal 2 5 3 3 3" xfId="19178"/>
    <cellStyle name="Normál 2 5 3 3 3" xfId="19179"/>
    <cellStyle name="Normal 2 5 3 3 3 2" xfId="19180"/>
    <cellStyle name="Normal 2 5 3 3 4" xfId="19181"/>
    <cellStyle name="Normal 2 5 3 3 4 2" xfId="19182"/>
    <cellStyle name="Normal 2 5 3 3 5" xfId="19183"/>
    <cellStyle name="Normal 2 5 3 3 5 2" xfId="19184"/>
    <cellStyle name="Normal 2 5 3 3 6" xfId="19185"/>
    <cellStyle name="Normal 2 5 3 3 6 2" xfId="19186"/>
    <cellStyle name="Normal 2 5 3 3 7" xfId="19187"/>
    <cellStyle name="Normal 2 5 3 3 7 2" xfId="19188"/>
    <cellStyle name="Normal 2 5 3 3 8" xfId="19189"/>
    <cellStyle name="Normal 2 5 3 3 8 2" xfId="19190"/>
    <cellStyle name="Normal 2 5 3 3 9" xfId="19191"/>
    <cellStyle name="Normal 2 5 3 3 9 2" xfId="19192"/>
    <cellStyle name="Normál 2 5 3 4" xfId="19193"/>
    <cellStyle name="Normál 2 5 3 4 2" xfId="19194"/>
    <cellStyle name="Normál 2 5 3 5" xfId="19195"/>
    <cellStyle name="Normál 2 5 3 5 2" xfId="19196"/>
    <cellStyle name="Normál 2 5 3 6" xfId="19197"/>
    <cellStyle name="Normál 2 5 3 6 2" xfId="19198"/>
    <cellStyle name="Normál 2 5 3 7" xfId="19199"/>
    <cellStyle name="Normál 2 5 3 7 2" xfId="19200"/>
    <cellStyle name="Normál 2 5 3 8" xfId="19201"/>
    <cellStyle name="Normál 2 5 3 8 2" xfId="19202"/>
    <cellStyle name="Normál 2 5 3 9" xfId="19203"/>
    <cellStyle name="Normál 2 5 3 9 2" xfId="19204"/>
    <cellStyle name="Normal 2 5 30" xfId="19205"/>
    <cellStyle name="Normal 2 5 31" xfId="19206"/>
    <cellStyle name="Normal 2 5 32" xfId="19207"/>
    <cellStyle name="Normal 2 5 33" xfId="19208"/>
    <cellStyle name="Normal 2 5 34" xfId="19209"/>
    <cellStyle name="Normal 2 5 35" xfId="19210"/>
    <cellStyle name="Normal 2 5 36" xfId="19211"/>
    <cellStyle name="Normal 2 5 37" xfId="19212"/>
    <cellStyle name="Normal 2 5 38" xfId="19213"/>
    <cellStyle name="Normal 2 5 39" xfId="19214"/>
    <cellStyle name="Normal 2 5 4" xfId="19215"/>
    <cellStyle name="Normál 2 5 4" xfId="19216"/>
    <cellStyle name="Normál 2 5 4 10" xfId="19217"/>
    <cellStyle name="Normál 2 5 4 10 2" xfId="19218"/>
    <cellStyle name="Normál 2 5 4 11" xfId="19219"/>
    <cellStyle name="Normál 2 5 4 12" xfId="19220"/>
    <cellStyle name="Normal 2 5 4 2" xfId="19221"/>
    <cellStyle name="Normál 2 5 4 2" xfId="19222"/>
    <cellStyle name="Normal 2 5 4 2 2" xfId="19223"/>
    <cellStyle name="Normál 2 5 4 2 2" xfId="19224"/>
    <cellStyle name="Normal 2 5 4 2 2 2" xfId="19225"/>
    <cellStyle name="Normal 2 5 4 2 2 2 2" xfId="19226"/>
    <cellStyle name="Normal 2 5 4 2 2 2 2 2" xfId="19227"/>
    <cellStyle name="Normal 2 5 4 2 2 2 3" xfId="19228"/>
    <cellStyle name="Normal 2 5 4 2 2 2 4" xfId="19229"/>
    <cellStyle name="Normal 2 5 4 2 2 3" xfId="19230"/>
    <cellStyle name="Normal 2 5 4 2 2 3 2" xfId="19231"/>
    <cellStyle name="Normal 2 5 4 2 2 4" xfId="19232"/>
    <cellStyle name="Normal 2 5 4 2 2 5" xfId="19233"/>
    <cellStyle name="Normal 2 5 4 2 2 6" xfId="19234"/>
    <cellStyle name="Normál 2 5 4 2 3" xfId="19235"/>
    <cellStyle name="Normal 2 5 4 3" xfId="19236"/>
    <cellStyle name="Normál 2 5 4 3" xfId="19237"/>
    <cellStyle name="Normal 2 5 4 3 10" xfId="19238"/>
    <cellStyle name="Normal 2 5 4 3 10 2" xfId="19239"/>
    <cellStyle name="Normal 2 5 4 3 11" xfId="19240"/>
    <cellStyle name="Normal 2 5 4 3 12" xfId="19241"/>
    <cellStyle name="Normal 2 5 4 3 13" xfId="19242"/>
    <cellStyle name="Normal 2 5 4 3 2" xfId="19243"/>
    <cellStyle name="Normál 2 5 4 3 2" xfId="19244"/>
    <cellStyle name="Normal 2 5 4 3 2 2" xfId="19245"/>
    <cellStyle name="Normal 2 5 4 3 2 2 2" xfId="19246"/>
    <cellStyle name="Normal 2 5 4 3 2 3" xfId="19247"/>
    <cellStyle name="Normal 2 5 4 3 2 4" xfId="19248"/>
    <cellStyle name="Normal 2 5 4 3 2 5" xfId="19249"/>
    <cellStyle name="Normal 2 5 4 3 3" xfId="19250"/>
    <cellStyle name="Normál 2 5 4 3 3" xfId="19251"/>
    <cellStyle name="Normal 2 5 4 3 3 2" xfId="19252"/>
    <cellStyle name="Normal 2 5 4 3 4" xfId="19253"/>
    <cellStyle name="Normal 2 5 4 3 4 2" xfId="19254"/>
    <cellStyle name="Normal 2 5 4 3 5" xfId="19255"/>
    <cellStyle name="Normal 2 5 4 3 5 2" xfId="19256"/>
    <cellStyle name="Normal 2 5 4 3 6" xfId="19257"/>
    <cellStyle name="Normal 2 5 4 3 6 2" xfId="19258"/>
    <cellStyle name="Normal 2 5 4 3 7" xfId="19259"/>
    <cellStyle name="Normal 2 5 4 3 7 2" xfId="19260"/>
    <cellStyle name="Normal 2 5 4 3 8" xfId="19261"/>
    <cellStyle name="Normal 2 5 4 3 8 2" xfId="19262"/>
    <cellStyle name="Normal 2 5 4 3 9" xfId="19263"/>
    <cellStyle name="Normal 2 5 4 3 9 2" xfId="19264"/>
    <cellStyle name="Normál 2 5 4 4" xfId="19265"/>
    <cellStyle name="Normál 2 5 4 4 2" xfId="19266"/>
    <cellStyle name="Normál 2 5 4 5" xfId="19267"/>
    <cellStyle name="Normál 2 5 4 5 2" xfId="19268"/>
    <cellStyle name="Normál 2 5 4 6" xfId="19269"/>
    <cellStyle name="Normál 2 5 4 6 2" xfId="19270"/>
    <cellStyle name="Normál 2 5 4 7" xfId="19271"/>
    <cellStyle name="Normál 2 5 4 7 2" xfId="19272"/>
    <cellStyle name="Normál 2 5 4 8" xfId="19273"/>
    <cellStyle name="Normál 2 5 4 8 2" xfId="19274"/>
    <cellStyle name="Normál 2 5 4 9" xfId="19275"/>
    <cellStyle name="Normál 2 5 4 9 2" xfId="19276"/>
    <cellStyle name="Normal 2 5 40" xfId="19277"/>
    <cellStyle name="Normal 2 5 41" xfId="19278"/>
    <cellStyle name="Normal 2 5 42" xfId="19279"/>
    <cellStyle name="Normal 2 5 43" xfId="19280"/>
    <cellStyle name="Normal 2 5 44" xfId="19281"/>
    <cellStyle name="Normal 2 5 45" xfId="19282"/>
    <cellStyle name="Normal 2 5 46" xfId="19283"/>
    <cellStyle name="Normal 2 5 47" xfId="19284"/>
    <cellStyle name="Normal 2 5 48" xfId="19285"/>
    <cellStyle name="Normal 2 5 5" xfId="19286"/>
    <cellStyle name="Normál 2 5 5" xfId="19287"/>
    <cellStyle name="Normál 2 5 5 10" xfId="19288"/>
    <cellStyle name="Normál 2 5 5 10 2" xfId="19289"/>
    <cellStyle name="Normál 2 5 5 11" xfId="19290"/>
    <cellStyle name="Normál 2 5 5 12" xfId="19291"/>
    <cellStyle name="Normal 2 5 5 2" xfId="19292"/>
    <cellStyle name="Normál 2 5 5 2" xfId="19293"/>
    <cellStyle name="Normal 2 5 5 2 10" xfId="19294"/>
    <cellStyle name="Normal 2 5 5 2 10 2" xfId="19295"/>
    <cellStyle name="Normal 2 5 5 2 11" xfId="19296"/>
    <cellStyle name="Normal 2 5 5 2 11 2" xfId="19297"/>
    <cellStyle name="Normal 2 5 5 2 12" xfId="19298"/>
    <cellStyle name="Normal 2 5 5 2 13" xfId="19299"/>
    <cellStyle name="Normal 2 5 5 2 14" xfId="19300"/>
    <cellStyle name="Normal 2 5 5 2 15" xfId="19301"/>
    <cellStyle name="Normal 2 5 5 2 2" xfId="19302"/>
    <cellStyle name="Normál 2 5 5 2 2" xfId="19303"/>
    <cellStyle name="Normal 2 5 5 2 2 2" xfId="19304"/>
    <cellStyle name="Normal 2 5 5 2 2 2 2" xfId="19305"/>
    <cellStyle name="Normal 2 5 5 2 2 3" xfId="19306"/>
    <cellStyle name="Normal 2 5 5 2 2 4" xfId="19307"/>
    <cellStyle name="Normal 2 5 5 2 2 5" xfId="19308"/>
    <cellStyle name="Normal 2 5 5 2 3" xfId="19309"/>
    <cellStyle name="Normál 2 5 5 2 3" xfId="19310"/>
    <cellStyle name="Normal 2 5 5 2 3 2" xfId="19311"/>
    <cellStyle name="Normal 2 5 5 2 4" xfId="19312"/>
    <cellStyle name="Normal 2 5 5 2 4 2" xfId="19313"/>
    <cellStyle name="Normal 2 5 5 2 5" xfId="19314"/>
    <cellStyle name="Normal 2 5 5 2 5 2" xfId="19315"/>
    <cellStyle name="Normal 2 5 5 2 6" xfId="19316"/>
    <cellStyle name="Normal 2 5 5 2 6 2" xfId="19317"/>
    <cellStyle name="Normal 2 5 5 2 7" xfId="19318"/>
    <cellStyle name="Normal 2 5 5 2 7 2" xfId="19319"/>
    <cellStyle name="Normal 2 5 5 2 8" xfId="19320"/>
    <cellStyle name="Normal 2 5 5 2 8 2" xfId="19321"/>
    <cellStyle name="Normal 2 5 5 2 9" xfId="19322"/>
    <cellStyle name="Normal 2 5 5 2 9 2" xfId="19323"/>
    <cellStyle name="Normál 2 5 5 3" xfId="19324"/>
    <cellStyle name="Normál 2 5 5 3 2" xfId="19325"/>
    <cellStyle name="Normál 2 5 5 4" xfId="19326"/>
    <cellStyle name="Normál 2 5 5 4 2" xfId="19327"/>
    <cellStyle name="Normál 2 5 5 5" xfId="19328"/>
    <cellStyle name="Normál 2 5 5 5 2" xfId="19329"/>
    <cellStyle name="Normál 2 5 5 6" xfId="19330"/>
    <cellStyle name="Normál 2 5 5 6 2" xfId="19331"/>
    <cellStyle name="Normál 2 5 5 7" xfId="19332"/>
    <cellStyle name="Normál 2 5 5 7 2" xfId="19333"/>
    <cellStyle name="Normál 2 5 5 8" xfId="19334"/>
    <cellStyle name="Normál 2 5 5 8 2" xfId="19335"/>
    <cellStyle name="Normál 2 5 5 9" xfId="19336"/>
    <cellStyle name="Normál 2 5 5 9 2" xfId="19337"/>
    <cellStyle name="Normal 2 5 6" xfId="19338"/>
    <cellStyle name="Normál 2 5 6" xfId="19339"/>
    <cellStyle name="Normal 2 5 6 2" xfId="19340"/>
    <cellStyle name="Normál 2 5 6 2" xfId="19341"/>
    <cellStyle name="Normal 2 5 6 2 2" xfId="19342"/>
    <cellStyle name="Normal 2 5 6 2 2 2" xfId="19343"/>
    <cellStyle name="Normal 2 5 6 2 2 2 2" xfId="19344"/>
    <cellStyle name="Normal 2 5 6 2 2 3" xfId="19345"/>
    <cellStyle name="Normal 2 5 6 2 2 4" xfId="19346"/>
    <cellStyle name="Normal 2 5 6 2 3" xfId="19347"/>
    <cellStyle name="Normal 2 5 6 2 3 2" xfId="19348"/>
    <cellStyle name="Normal 2 5 6 2 4" xfId="19349"/>
    <cellStyle name="Normal 2 5 6 2 5" xfId="19350"/>
    <cellStyle name="Normal 2 5 6 2 6" xfId="19351"/>
    <cellStyle name="Normal 2 5 6 2 7" xfId="19352"/>
    <cellStyle name="Normál 2 5 6 3" xfId="19353"/>
    <cellStyle name="Normal 2 5 7" xfId="19354"/>
    <cellStyle name="Normál 2 5 7" xfId="19355"/>
    <cellStyle name="Normal 2 5 7 2" xfId="19356"/>
    <cellStyle name="Normál 2 5 7 2" xfId="19357"/>
    <cellStyle name="Normal 2 5 7 2 2" xfId="19358"/>
    <cellStyle name="Normal 2 5 7 2 2 2" xfId="19359"/>
    <cellStyle name="Normal 2 5 7 2 2 2 2" xfId="19360"/>
    <cellStyle name="Normal 2 5 7 2 2 3" xfId="19361"/>
    <cellStyle name="Normal 2 5 7 2 2 4" xfId="19362"/>
    <cellStyle name="Normal 2 5 7 2 3" xfId="19363"/>
    <cellStyle name="Normal 2 5 7 2 3 2" xfId="19364"/>
    <cellStyle name="Normal 2 5 7 2 4" xfId="19365"/>
    <cellStyle name="Normal 2 5 7 2 5" xfId="19366"/>
    <cellStyle name="Normal 2 5 7 2 6" xfId="19367"/>
    <cellStyle name="Normal 2 5 7 2 7" xfId="19368"/>
    <cellStyle name="Normál 2 5 7 3" xfId="19369"/>
    <cellStyle name="Normal 2 5 8" xfId="19370"/>
    <cellStyle name="Normál 2 5 8" xfId="19371"/>
    <cellStyle name="Normal 2 5 8 2" xfId="19372"/>
    <cellStyle name="Normál 2 5 8 2" xfId="19373"/>
    <cellStyle name="Normal 2 5 8 2 2" xfId="19374"/>
    <cellStyle name="Normal 2 5 8 2 2 2" xfId="19375"/>
    <cellStyle name="Normal 2 5 8 2 2 2 2" xfId="19376"/>
    <cellStyle name="Normal 2 5 8 2 2 3" xfId="19377"/>
    <cellStyle name="Normal 2 5 8 2 2 4" xfId="19378"/>
    <cellStyle name="Normal 2 5 8 2 3" xfId="19379"/>
    <cellStyle name="Normal 2 5 8 2 3 2" xfId="19380"/>
    <cellStyle name="Normal 2 5 8 2 4" xfId="19381"/>
    <cellStyle name="Normal 2 5 8 2 5" xfId="19382"/>
    <cellStyle name="Normal 2 5 8 2 6" xfId="19383"/>
    <cellStyle name="Normal 2 5 8 2 7" xfId="19384"/>
    <cellStyle name="Normál 2 5 8 3" xfId="19385"/>
    <cellStyle name="Normal 2 5 9" xfId="19386"/>
    <cellStyle name="Normál 2 5 9" xfId="19387"/>
    <cellStyle name="Normal 2 5 9 2" xfId="19388"/>
    <cellStyle name="Normál 2 5 9 2" xfId="19389"/>
    <cellStyle name="Normal 2 5 9 2 2" xfId="19390"/>
    <cellStyle name="Normal 2 5 9 2 2 2" xfId="19391"/>
    <cellStyle name="Normal 2 5 9 2 2 2 2" xfId="19392"/>
    <cellStyle name="Normal 2 5 9 2 2 3" xfId="19393"/>
    <cellStyle name="Normal 2 5 9 2 2 4" xfId="19394"/>
    <cellStyle name="Normal 2 5 9 2 3" xfId="19395"/>
    <cellStyle name="Normal 2 5 9 2 3 2" xfId="19396"/>
    <cellStyle name="Normal 2 5 9 2 4" xfId="19397"/>
    <cellStyle name="Normal 2 5 9 2 5" xfId="19398"/>
    <cellStyle name="Normal 2 5 9 2 6" xfId="19399"/>
    <cellStyle name="Normal 2 5 9 2 7" xfId="19400"/>
    <cellStyle name="Normál 2 5 9 3" xfId="19401"/>
    <cellStyle name="Normal 2 5_inv-en-1.5.0-02 trame_fiche-emissions" xfId="19402"/>
    <cellStyle name="Normal 2 50" xfId="19403"/>
    <cellStyle name="Normal 2 50 2" xfId="19404"/>
    <cellStyle name="Normal 2 50 2 2" xfId="19405"/>
    <cellStyle name="Normal 2 50 2 2 2" xfId="19406"/>
    <cellStyle name="Normal 2 50 2 2 2 2" xfId="19407"/>
    <cellStyle name="Normal 2 50 2 2 2 2 2" xfId="19408"/>
    <cellStyle name="Normal 2 50 2 2 2 3" xfId="19409"/>
    <cellStyle name="Normal 2 50 2 2 2 4" xfId="19410"/>
    <cellStyle name="Normal 2 50 2 2 3" xfId="19411"/>
    <cellStyle name="Normal 2 50 2 2 3 2" xfId="19412"/>
    <cellStyle name="Normal 2 50 2 2 4" xfId="19413"/>
    <cellStyle name="Normal 2 50 2 2 5" xfId="19414"/>
    <cellStyle name="Normal 2 50 3" xfId="19415"/>
    <cellStyle name="Normal 2 50 3 2" xfId="19416"/>
    <cellStyle name="Normal 2 50 3 2 2" xfId="19417"/>
    <cellStyle name="Normal 2 50 3 2 2 2" xfId="19418"/>
    <cellStyle name="Normal 2 50 3 2 2 2 2" xfId="19419"/>
    <cellStyle name="Normal 2 50 3 2 2 3" xfId="19420"/>
    <cellStyle name="Normal 2 50 3 2 2 4" xfId="19421"/>
    <cellStyle name="Normal 2 50 3 2 3" xfId="19422"/>
    <cellStyle name="Normal 2 50 3 2 3 2" xfId="19423"/>
    <cellStyle name="Normal 2 50 3 2 4" xfId="19424"/>
    <cellStyle name="Normal 2 50 3 2 5" xfId="19425"/>
    <cellStyle name="Normal 2 50 4" xfId="19426"/>
    <cellStyle name="Normal 2 50 4 2" xfId="19427"/>
    <cellStyle name="Normal 2 50 4 2 2" xfId="19428"/>
    <cellStyle name="Normal 2 50 4 2 2 2" xfId="19429"/>
    <cellStyle name="Normal 2 50 4 2 3" xfId="19430"/>
    <cellStyle name="Normal 2 50 4 2 4" xfId="19431"/>
    <cellStyle name="Normal 2 50 4 3" xfId="19432"/>
    <cellStyle name="Normal 2 50 4 3 2" xfId="19433"/>
    <cellStyle name="Normal 2 50 4 4" xfId="19434"/>
    <cellStyle name="Normal 2 50 4 5" xfId="19435"/>
    <cellStyle name="Normal 2 51" xfId="19436"/>
    <cellStyle name="Normal 2 51 2" xfId="19437"/>
    <cellStyle name="Normal 2 51 2 2" xfId="19438"/>
    <cellStyle name="Normal 2 51 2 2 2" xfId="19439"/>
    <cellStyle name="Normal 2 51 2 2 2 2" xfId="19440"/>
    <cellStyle name="Normal 2 51 2 2 2 2 2" xfId="19441"/>
    <cellStyle name="Normal 2 51 2 2 2 3" xfId="19442"/>
    <cellStyle name="Normal 2 51 2 2 2 4" xfId="19443"/>
    <cellStyle name="Normal 2 51 2 2 3" xfId="19444"/>
    <cellStyle name="Normal 2 51 2 2 3 2" xfId="19445"/>
    <cellStyle name="Normal 2 51 2 2 4" xfId="19446"/>
    <cellStyle name="Normal 2 51 2 2 5" xfId="19447"/>
    <cellStyle name="Normal 2 51 3" xfId="19448"/>
    <cellStyle name="Normal 2 51 3 2" xfId="19449"/>
    <cellStyle name="Normal 2 51 3 2 2" xfId="19450"/>
    <cellStyle name="Normal 2 51 3 2 2 2" xfId="19451"/>
    <cellStyle name="Normal 2 51 3 2 2 2 2" xfId="19452"/>
    <cellStyle name="Normal 2 51 3 2 2 3" xfId="19453"/>
    <cellStyle name="Normal 2 51 3 2 2 4" xfId="19454"/>
    <cellStyle name="Normal 2 51 3 2 3" xfId="19455"/>
    <cellStyle name="Normal 2 51 3 2 3 2" xfId="19456"/>
    <cellStyle name="Normal 2 51 3 2 4" xfId="19457"/>
    <cellStyle name="Normal 2 51 3 2 5" xfId="19458"/>
    <cellStyle name="Normal 2 51 4" xfId="19459"/>
    <cellStyle name="Normal 2 51 4 2" xfId="19460"/>
    <cellStyle name="Normal 2 51 4 2 2" xfId="19461"/>
    <cellStyle name="Normal 2 51 4 2 2 2" xfId="19462"/>
    <cellStyle name="Normal 2 51 4 2 3" xfId="19463"/>
    <cellStyle name="Normal 2 51 4 2 4" xfId="19464"/>
    <cellStyle name="Normal 2 51 4 3" xfId="19465"/>
    <cellStyle name="Normal 2 51 4 3 2" xfId="19466"/>
    <cellStyle name="Normal 2 51 4 4" xfId="19467"/>
    <cellStyle name="Normal 2 51 4 5" xfId="19468"/>
    <cellStyle name="Normal 2 52" xfId="19469"/>
    <cellStyle name="Normal 2 52 2" xfId="19470"/>
    <cellStyle name="Normal 2 52 2 2" xfId="19471"/>
    <cellStyle name="Normal 2 52 2 2 2" xfId="19472"/>
    <cellStyle name="Normal 2 52 2 2 2 2" xfId="19473"/>
    <cellStyle name="Normal 2 52 2 2 2 2 2" xfId="19474"/>
    <cellStyle name="Normal 2 52 2 2 2 3" xfId="19475"/>
    <cellStyle name="Normal 2 52 2 2 2 4" xfId="19476"/>
    <cellStyle name="Normal 2 52 2 2 3" xfId="19477"/>
    <cellStyle name="Normal 2 52 2 2 3 2" xfId="19478"/>
    <cellStyle name="Normal 2 52 2 2 4" xfId="19479"/>
    <cellStyle name="Normal 2 52 2 2 5" xfId="19480"/>
    <cellStyle name="Normal 2 52 3" xfId="19481"/>
    <cellStyle name="Normal 2 52 3 2" xfId="19482"/>
    <cellStyle name="Normal 2 52 3 2 2" xfId="19483"/>
    <cellStyle name="Normal 2 52 3 2 2 2" xfId="19484"/>
    <cellStyle name="Normal 2 52 3 2 2 2 2" xfId="19485"/>
    <cellStyle name="Normal 2 52 3 2 2 3" xfId="19486"/>
    <cellStyle name="Normal 2 52 3 2 2 4" xfId="19487"/>
    <cellStyle name="Normal 2 52 3 2 3" xfId="19488"/>
    <cellStyle name="Normal 2 52 3 2 3 2" xfId="19489"/>
    <cellStyle name="Normal 2 52 3 2 4" xfId="19490"/>
    <cellStyle name="Normal 2 52 3 2 5" xfId="19491"/>
    <cellStyle name="Normal 2 52 4" xfId="19492"/>
    <cellStyle name="Normal 2 52 4 2" xfId="19493"/>
    <cellStyle name="Normal 2 52 4 2 2" xfId="19494"/>
    <cellStyle name="Normal 2 52 4 2 2 2" xfId="19495"/>
    <cellStyle name="Normal 2 52 4 2 3" xfId="19496"/>
    <cellStyle name="Normal 2 52 4 2 4" xfId="19497"/>
    <cellStyle name="Normal 2 52 4 3" xfId="19498"/>
    <cellStyle name="Normal 2 52 4 3 2" xfId="19499"/>
    <cellStyle name="Normal 2 52 4 4" xfId="19500"/>
    <cellStyle name="Normal 2 52 4 5" xfId="19501"/>
    <cellStyle name="Normal 2 53" xfId="19502"/>
    <cellStyle name="Normal 2 53 2" xfId="19503"/>
    <cellStyle name="Normal 2 53 2 2" xfId="19504"/>
    <cellStyle name="Normal 2 53 2 2 2" xfId="19505"/>
    <cellStyle name="Normal 2 53 2 2 2 2" xfId="19506"/>
    <cellStyle name="Normal 2 53 2 2 2 2 2" xfId="19507"/>
    <cellStyle name="Normal 2 53 2 2 2 3" xfId="19508"/>
    <cellStyle name="Normal 2 53 2 2 2 4" xfId="19509"/>
    <cellStyle name="Normal 2 53 2 2 3" xfId="19510"/>
    <cellStyle name="Normal 2 53 2 2 3 2" xfId="19511"/>
    <cellStyle name="Normal 2 53 2 2 4" xfId="19512"/>
    <cellStyle name="Normal 2 53 2 2 5" xfId="19513"/>
    <cellStyle name="Normal 2 53 3" xfId="19514"/>
    <cellStyle name="Normal 2 53 3 2" xfId="19515"/>
    <cellStyle name="Normal 2 53 3 2 2" xfId="19516"/>
    <cellStyle name="Normal 2 53 3 2 2 2" xfId="19517"/>
    <cellStyle name="Normal 2 53 3 2 2 2 2" xfId="19518"/>
    <cellStyle name="Normal 2 53 3 2 2 3" xfId="19519"/>
    <cellStyle name="Normal 2 53 3 2 2 4" xfId="19520"/>
    <cellStyle name="Normal 2 53 3 2 3" xfId="19521"/>
    <cellStyle name="Normal 2 53 3 2 3 2" xfId="19522"/>
    <cellStyle name="Normal 2 53 3 2 4" xfId="19523"/>
    <cellStyle name="Normal 2 53 3 2 5" xfId="19524"/>
    <cellStyle name="Normal 2 53 4" xfId="19525"/>
    <cellStyle name="Normal 2 53 4 2" xfId="19526"/>
    <cellStyle name="Normal 2 53 4 2 2" xfId="19527"/>
    <cellStyle name="Normal 2 53 4 2 2 2" xfId="19528"/>
    <cellStyle name="Normal 2 53 4 2 3" xfId="19529"/>
    <cellStyle name="Normal 2 53 4 2 4" xfId="19530"/>
    <cellStyle name="Normal 2 53 4 3" xfId="19531"/>
    <cellStyle name="Normal 2 53 4 3 2" xfId="19532"/>
    <cellStyle name="Normal 2 53 4 4" xfId="19533"/>
    <cellStyle name="Normal 2 53 4 5" xfId="19534"/>
    <cellStyle name="Normal 2 54" xfId="19535"/>
    <cellStyle name="Normal 2 54 2" xfId="19536"/>
    <cellStyle name="Normal 2 54 2 2" xfId="19537"/>
    <cellStyle name="Normal 2 54 2 2 2" xfId="19538"/>
    <cellStyle name="Normal 2 54 2 2 2 2" xfId="19539"/>
    <cellStyle name="Normal 2 54 2 2 2 2 2" xfId="19540"/>
    <cellStyle name="Normal 2 54 2 2 2 3" xfId="19541"/>
    <cellStyle name="Normal 2 54 2 2 2 4" xfId="19542"/>
    <cellStyle name="Normal 2 54 2 2 3" xfId="19543"/>
    <cellStyle name="Normal 2 54 2 2 3 2" xfId="19544"/>
    <cellStyle name="Normal 2 54 2 2 4" xfId="19545"/>
    <cellStyle name="Normal 2 54 2 2 5" xfId="19546"/>
    <cellStyle name="Normal 2 54 3" xfId="19547"/>
    <cellStyle name="Normal 2 54 3 2" xfId="19548"/>
    <cellStyle name="Normal 2 54 3 2 2" xfId="19549"/>
    <cellStyle name="Normal 2 54 3 2 2 2" xfId="19550"/>
    <cellStyle name="Normal 2 54 3 2 2 2 2" xfId="19551"/>
    <cellStyle name="Normal 2 54 3 2 2 3" xfId="19552"/>
    <cellStyle name="Normal 2 54 3 2 2 4" xfId="19553"/>
    <cellStyle name="Normal 2 54 3 2 3" xfId="19554"/>
    <cellStyle name="Normal 2 54 3 2 3 2" xfId="19555"/>
    <cellStyle name="Normal 2 54 3 2 4" xfId="19556"/>
    <cellStyle name="Normal 2 54 3 2 5" xfId="19557"/>
    <cellStyle name="Normal 2 54 4" xfId="19558"/>
    <cellStyle name="Normal 2 54 4 2" xfId="19559"/>
    <cellStyle name="Normal 2 54 4 2 2" xfId="19560"/>
    <cellStyle name="Normal 2 54 4 2 2 2" xfId="19561"/>
    <cellStyle name="Normal 2 54 4 2 3" xfId="19562"/>
    <cellStyle name="Normal 2 54 4 2 4" xfId="19563"/>
    <cellStyle name="Normal 2 54 4 3" xfId="19564"/>
    <cellStyle name="Normal 2 54 4 3 2" xfId="19565"/>
    <cellStyle name="Normal 2 54 4 4" xfId="19566"/>
    <cellStyle name="Normal 2 54 4 5" xfId="19567"/>
    <cellStyle name="Normal 2 55" xfId="19568"/>
    <cellStyle name="Normal 2 55 2" xfId="19569"/>
    <cellStyle name="Normal 2 55 2 2" xfId="19570"/>
    <cellStyle name="Normal 2 55 2 2 2" xfId="19571"/>
    <cellStyle name="Normal 2 55 2 2 2 2" xfId="19572"/>
    <cellStyle name="Normal 2 55 2 2 2 2 2" xfId="19573"/>
    <cellStyle name="Normal 2 55 2 2 2 3" xfId="19574"/>
    <cellStyle name="Normal 2 55 2 2 2 4" xfId="19575"/>
    <cellStyle name="Normal 2 55 2 2 3" xfId="19576"/>
    <cellStyle name="Normal 2 55 2 2 3 2" xfId="19577"/>
    <cellStyle name="Normal 2 55 2 2 4" xfId="19578"/>
    <cellStyle name="Normal 2 55 2 2 5" xfId="19579"/>
    <cellStyle name="Normal 2 55 3" xfId="19580"/>
    <cellStyle name="Normal 2 55 3 2" xfId="19581"/>
    <cellStyle name="Normal 2 55 3 2 2" xfId="19582"/>
    <cellStyle name="Normal 2 55 3 2 2 2" xfId="19583"/>
    <cellStyle name="Normal 2 55 3 2 2 2 2" xfId="19584"/>
    <cellStyle name="Normal 2 55 3 2 2 3" xfId="19585"/>
    <cellStyle name="Normal 2 55 3 2 2 4" xfId="19586"/>
    <cellStyle name="Normal 2 55 3 2 3" xfId="19587"/>
    <cellStyle name="Normal 2 55 3 2 3 2" xfId="19588"/>
    <cellStyle name="Normal 2 55 3 2 4" xfId="19589"/>
    <cellStyle name="Normal 2 55 3 2 5" xfId="19590"/>
    <cellStyle name="Normal 2 55 4" xfId="19591"/>
    <cellStyle name="Normal 2 55 4 2" xfId="19592"/>
    <cellStyle name="Normal 2 55 4 2 2" xfId="19593"/>
    <cellStyle name="Normal 2 55 4 2 2 2" xfId="19594"/>
    <cellStyle name="Normal 2 55 4 2 3" xfId="19595"/>
    <cellStyle name="Normal 2 55 4 2 4" xfId="19596"/>
    <cellStyle name="Normal 2 55 4 3" xfId="19597"/>
    <cellStyle name="Normal 2 55 4 3 2" xfId="19598"/>
    <cellStyle name="Normal 2 55 4 4" xfId="19599"/>
    <cellStyle name="Normal 2 55 4 5" xfId="19600"/>
    <cellStyle name="Normal 2 56" xfId="19601"/>
    <cellStyle name="Normal 2 56 2" xfId="19602"/>
    <cellStyle name="Normal 2 56 2 2" xfId="19603"/>
    <cellStyle name="Normal 2 56 2 2 2" xfId="19604"/>
    <cellStyle name="Normal 2 56 2 2 2 2" xfId="19605"/>
    <cellStyle name="Normal 2 56 2 2 2 2 2" xfId="19606"/>
    <cellStyle name="Normal 2 56 2 2 2 3" xfId="19607"/>
    <cellStyle name="Normal 2 56 2 2 2 4" xfId="19608"/>
    <cellStyle name="Normal 2 56 2 2 3" xfId="19609"/>
    <cellStyle name="Normal 2 56 2 2 3 2" xfId="19610"/>
    <cellStyle name="Normal 2 56 2 2 4" xfId="19611"/>
    <cellStyle name="Normal 2 56 2 2 5" xfId="19612"/>
    <cellStyle name="Normal 2 56 3" xfId="19613"/>
    <cellStyle name="Normal 2 56 3 2" xfId="19614"/>
    <cellStyle name="Normal 2 56 3 2 2" xfId="19615"/>
    <cellStyle name="Normal 2 56 3 2 2 2" xfId="19616"/>
    <cellStyle name="Normal 2 56 3 2 2 2 2" xfId="19617"/>
    <cellStyle name="Normal 2 56 3 2 2 3" xfId="19618"/>
    <cellStyle name="Normal 2 56 3 2 2 4" xfId="19619"/>
    <cellStyle name="Normal 2 56 3 2 3" xfId="19620"/>
    <cellStyle name="Normal 2 56 3 2 3 2" xfId="19621"/>
    <cellStyle name="Normal 2 56 3 2 4" xfId="19622"/>
    <cellStyle name="Normal 2 56 3 2 5" xfId="19623"/>
    <cellStyle name="Normal 2 56 4" xfId="19624"/>
    <cellStyle name="Normal 2 56 4 2" xfId="19625"/>
    <cellStyle name="Normal 2 56 4 2 2" xfId="19626"/>
    <cellStyle name="Normal 2 56 4 2 2 2" xfId="19627"/>
    <cellStyle name="Normal 2 56 4 2 3" xfId="19628"/>
    <cellStyle name="Normal 2 56 4 2 4" xfId="19629"/>
    <cellStyle name="Normal 2 56 4 3" xfId="19630"/>
    <cellStyle name="Normal 2 56 4 3 2" xfId="19631"/>
    <cellStyle name="Normal 2 56 4 4" xfId="19632"/>
    <cellStyle name="Normal 2 56 4 5" xfId="19633"/>
    <cellStyle name="Normal 2 57" xfId="19634"/>
    <cellStyle name="Normal 2 57 2" xfId="19635"/>
    <cellStyle name="Normal 2 57 2 2" xfId="19636"/>
    <cellStyle name="Normal 2 57 2 2 2" xfId="19637"/>
    <cellStyle name="Normal 2 57 2 2 2 2" xfId="19638"/>
    <cellStyle name="Normal 2 57 2 2 2 2 2" xfId="19639"/>
    <cellStyle name="Normal 2 57 2 2 2 3" xfId="19640"/>
    <cellStyle name="Normal 2 57 2 2 2 4" xfId="19641"/>
    <cellStyle name="Normal 2 57 2 2 3" xfId="19642"/>
    <cellStyle name="Normal 2 57 2 2 3 2" xfId="19643"/>
    <cellStyle name="Normal 2 57 2 2 4" xfId="19644"/>
    <cellStyle name="Normal 2 57 2 2 5" xfId="19645"/>
    <cellStyle name="Normal 2 57 3" xfId="19646"/>
    <cellStyle name="Normal 2 57 3 2" xfId="19647"/>
    <cellStyle name="Normal 2 57 3 2 2" xfId="19648"/>
    <cellStyle name="Normal 2 57 3 2 2 2" xfId="19649"/>
    <cellStyle name="Normal 2 57 3 2 2 2 2" xfId="19650"/>
    <cellStyle name="Normal 2 57 3 2 2 3" xfId="19651"/>
    <cellStyle name="Normal 2 57 3 2 2 4" xfId="19652"/>
    <cellStyle name="Normal 2 57 3 2 3" xfId="19653"/>
    <cellStyle name="Normal 2 57 3 2 3 2" xfId="19654"/>
    <cellStyle name="Normal 2 57 3 2 4" xfId="19655"/>
    <cellStyle name="Normal 2 57 3 2 5" xfId="19656"/>
    <cellStyle name="Normal 2 57 4" xfId="19657"/>
    <cellStyle name="Normal 2 57 4 2" xfId="19658"/>
    <cellStyle name="Normal 2 57 4 2 2" xfId="19659"/>
    <cellStyle name="Normal 2 57 4 2 2 2" xfId="19660"/>
    <cellStyle name="Normal 2 57 4 2 3" xfId="19661"/>
    <cellStyle name="Normal 2 57 4 2 4" xfId="19662"/>
    <cellStyle name="Normal 2 57 4 3" xfId="19663"/>
    <cellStyle name="Normal 2 57 4 3 2" xfId="19664"/>
    <cellStyle name="Normal 2 57 4 4" xfId="19665"/>
    <cellStyle name="Normal 2 57 4 5" xfId="19666"/>
    <cellStyle name="Normal 2 58" xfId="19667"/>
    <cellStyle name="Normal 2 58 2" xfId="19668"/>
    <cellStyle name="Normal 2 58 2 2" xfId="19669"/>
    <cellStyle name="Normal 2 58 2 2 2" xfId="19670"/>
    <cellStyle name="Normal 2 58 2 2 2 2" xfId="19671"/>
    <cellStyle name="Normal 2 58 2 2 2 2 2" xfId="19672"/>
    <cellStyle name="Normal 2 58 2 2 2 3" xfId="19673"/>
    <cellStyle name="Normal 2 58 2 2 2 4" xfId="19674"/>
    <cellStyle name="Normal 2 58 2 2 3" xfId="19675"/>
    <cellStyle name="Normal 2 58 2 2 3 2" xfId="19676"/>
    <cellStyle name="Normal 2 58 2 2 4" xfId="19677"/>
    <cellStyle name="Normal 2 58 2 2 5" xfId="19678"/>
    <cellStyle name="Normal 2 58 3" xfId="19679"/>
    <cellStyle name="Normal 2 58 3 2" xfId="19680"/>
    <cellStyle name="Normal 2 58 3 2 2" xfId="19681"/>
    <cellStyle name="Normal 2 58 3 2 2 2" xfId="19682"/>
    <cellStyle name="Normal 2 58 3 2 2 2 2" xfId="19683"/>
    <cellStyle name="Normal 2 58 3 2 2 3" xfId="19684"/>
    <cellStyle name="Normal 2 58 3 2 2 4" xfId="19685"/>
    <cellStyle name="Normal 2 58 3 2 3" xfId="19686"/>
    <cellStyle name="Normal 2 58 3 2 3 2" xfId="19687"/>
    <cellStyle name="Normal 2 58 3 2 4" xfId="19688"/>
    <cellStyle name="Normal 2 58 3 2 5" xfId="19689"/>
    <cellStyle name="Normal 2 58 4" xfId="19690"/>
    <cellStyle name="Normal 2 58 4 2" xfId="19691"/>
    <cellStyle name="Normal 2 58 4 2 2" xfId="19692"/>
    <cellStyle name="Normal 2 58 4 2 2 2" xfId="19693"/>
    <cellStyle name="Normal 2 58 4 2 3" xfId="19694"/>
    <cellStyle name="Normal 2 58 4 2 4" xfId="19695"/>
    <cellStyle name="Normal 2 58 4 3" xfId="19696"/>
    <cellStyle name="Normal 2 58 4 3 2" xfId="19697"/>
    <cellStyle name="Normal 2 58 4 4" xfId="19698"/>
    <cellStyle name="Normal 2 58 4 5" xfId="19699"/>
    <cellStyle name="Normal 2 59" xfId="19700"/>
    <cellStyle name="Normal 2 59 2" xfId="19701"/>
    <cellStyle name="Normal 2 59 2 2" xfId="19702"/>
    <cellStyle name="Normal 2 59 2 2 2" xfId="19703"/>
    <cellStyle name="Normal 2 59 2 2 2 2" xfId="19704"/>
    <cellStyle name="Normal 2 59 2 2 2 2 2" xfId="19705"/>
    <cellStyle name="Normal 2 59 2 2 2 3" xfId="19706"/>
    <cellStyle name="Normal 2 59 2 2 2 4" xfId="19707"/>
    <cellStyle name="Normal 2 59 2 2 3" xfId="19708"/>
    <cellStyle name="Normal 2 59 2 2 3 2" xfId="19709"/>
    <cellStyle name="Normal 2 59 2 2 4" xfId="19710"/>
    <cellStyle name="Normal 2 59 2 2 5" xfId="19711"/>
    <cellStyle name="Normal 2 59 3" xfId="19712"/>
    <cellStyle name="Normal 2 59 3 2" xfId="19713"/>
    <cellStyle name="Normal 2 59 3 2 2" xfId="19714"/>
    <cellStyle name="Normal 2 59 3 2 2 2" xfId="19715"/>
    <cellStyle name="Normal 2 59 3 2 2 2 2" xfId="19716"/>
    <cellStyle name="Normal 2 59 3 2 2 3" xfId="19717"/>
    <cellStyle name="Normal 2 59 3 2 2 4" xfId="19718"/>
    <cellStyle name="Normal 2 59 3 2 3" xfId="19719"/>
    <cellStyle name="Normal 2 59 3 2 3 2" xfId="19720"/>
    <cellStyle name="Normal 2 59 3 2 4" xfId="19721"/>
    <cellStyle name="Normal 2 59 3 2 5" xfId="19722"/>
    <cellStyle name="Normal 2 59 4" xfId="19723"/>
    <cellStyle name="Normal 2 59 4 2" xfId="19724"/>
    <cellStyle name="Normal 2 59 4 2 2" xfId="19725"/>
    <cellStyle name="Normal 2 59 4 2 2 2" xfId="19726"/>
    <cellStyle name="Normal 2 59 4 2 3" xfId="19727"/>
    <cellStyle name="Normal 2 59 4 2 4" xfId="19728"/>
    <cellStyle name="Normal 2 59 4 3" xfId="19729"/>
    <cellStyle name="Normal 2 59 4 3 2" xfId="19730"/>
    <cellStyle name="Normal 2 59 4 4" xfId="19731"/>
    <cellStyle name="Normal 2 59 4 5" xfId="19732"/>
    <cellStyle name="Normal 2 6" xfId="128"/>
    <cellStyle name="Normál 2 6" xfId="19733"/>
    <cellStyle name="Normal 2 6 10" xfId="19734"/>
    <cellStyle name="Normál 2 6 10" xfId="19735"/>
    <cellStyle name="Normal 2 6 10 2" xfId="19736"/>
    <cellStyle name="Normál 2 6 10 2" xfId="19737"/>
    <cellStyle name="Normal 2 6 10 2 2" xfId="19738"/>
    <cellStyle name="Normal 2 6 10 2 2 2" xfId="19739"/>
    <cellStyle name="Normal 2 6 10 2 2 2 2" xfId="19740"/>
    <cellStyle name="Normal 2 6 10 2 2 3" xfId="19741"/>
    <cellStyle name="Normal 2 6 10 2 2 4" xfId="19742"/>
    <cellStyle name="Normal 2 6 10 2 3" xfId="19743"/>
    <cellStyle name="Normal 2 6 10 2 3 2" xfId="19744"/>
    <cellStyle name="Normal 2 6 10 2 4" xfId="19745"/>
    <cellStyle name="Normal 2 6 10 2 5" xfId="19746"/>
    <cellStyle name="Normal 2 6 10 2 6" xfId="19747"/>
    <cellStyle name="Normal 2 6 10 2 7" xfId="19748"/>
    <cellStyle name="Normál 2 6 10 3" xfId="19749"/>
    <cellStyle name="Normal 2 6 11" xfId="19750"/>
    <cellStyle name="Normál 2 6 11" xfId="19751"/>
    <cellStyle name="Normal 2 6 11 2" xfId="19752"/>
    <cellStyle name="Normál 2 6 11 2" xfId="19753"/>
    <cellStyle name="Normal 2 6 11 2 2" xfId="19754"/>
    <cellStyle name="Normal 2 6 11 2 2 2" xfId="19755"/>
    <cellStyle name="Normal 2 6 11 2 2 2 2" xfId="19756"/>
    <cellStyle name="Normal 2 6 11 2 2 3" xfId="19757"/>
    <cellStyle name="Normal 2 6 11 2 2 4" xfId="19758"/>
    <cellStyle name="Normal 2 6 11 2 3" xfId="19759"/>
    <cellStyle name="Normal 2 6 11 2 3 2" xfId="19760"/>
    <cellStyle name="Normal 2 6 11 2 4" xfId="19761"/>
    <cellStyle name="Normal 2 6 11 2 5" xfId="19762"/>
    <cellStyle name="Normal 2 6 11 2 6" xfId="19763"/>
    <cellStyle name="Normal 2 6 11 2 7" xfId="19764"/>
    <cellStyle name="Normál 2 6 11 3" xfId="19765"/>
    <cellStyle name="Normal 2 6 12" xfId="19766"/>
    <cellStyle name="Normál 2 6 12" xfId="19767"/>
    <cellStyle name="Normal 2 6 12 2" xfId="19768"/>
    <cellStyle name="Normál 2 6 12 2" xfId="19769"/>
    <cellStyle name="Normal 2 6 12 2 2" xfId="19770"/>
    <cellStyle name="Normal 2 6 12 2 2 2" xfId="19771"/>
    <cellStyle name="Normal 2 6 12 2 2 2 2" xfId="19772"/>
    <cellStyle name="Normal 2 6 12 2 2 3" xfId="19773"/>
    <cellStyle name="Normal 2 6 12 2 2 4" xfId="19774"/>
    <cellStyle name="Normal 2 6 12 2 3" xfId="19775"/>
    <cellStyle name="Normal 2 6 12 2 3 2" xfId="19776"/>
    <cellStyle name="Normal 2 6 12 2 4" xfId="19777"/>
    <cellStyle name="Normal 2 6 12 2 5" xfId="19778"/>
    <cellStyle name="Normal 2 6 12 2 6" xfId="19779"/>
    <cellStyle name="Normal 2 6 12 2 7" xfId="19780"/>
    <cellStyle name="Normál 2 6 12 3" xfId="19781"/>
    <cellStyle name="Normal 2 6 13" xfId="19782"/>
    <cellStyle name="Normál 2 6 13" xfId="19783"/>
    <cellStyle name="Normal 2 6 13 2" xfId="19784"/>
    <cellStyle name="Normál 2 6 13 2" xfId="19785"/>
    <cellStyle name="Normal 2 6 13 2 2" xfId="19786"/>
    <cellStyle name="Normal 2 6 13 2 2 2" xfId="19787"/>
    <cellStyle name="Normal 2 6 13 2 2 2 2" xfId="19788"/>
    <cellStyle name="Normal 2 6 13 2 2 3" xfId="19789"/>
    <cellStyle name="Normal 2 6 13 2 2 4" xfId="19790"/>
    <cellStyle name="Normal 2 6 13 2 3" xfId="19791"/>
    <cellStyle name="Normal 2 6 13 2 3 2" xfId="19792"/>
    <cellStyle name="Normal 2 6 13 2 4" xfId="19793"/>
    <cellStyle name="Normal 2 6 13 2 5" xfId="19794"/>
    <cellStyle name="Normal 2 6 13 2 6" xfId="19795"/>
    <cellStyle name="Normal 2 6 13 2 7" xfId="19796"/>
    <cellStyle name="Normál 2 6 13 3" xfId="19797"/>
    <cellStyle name="Normal 2 6 14" xfId="19798"/>
    <cellStyle name="Normál 2 6 14" xfId="19799"/>
    <cellStyle name="Normal 2 6 14 2" xfId="19800"/>
    <cellStyle name="Normál 2 6 14 2" xfId="19801"/>
    <cellStyle name="Normal 2 6 14 2 2" xfId="19802"/>
    <cellStyle name="Normal 2 6 14 2 2 2" xfId="19803"/>
    <cellStyle name="Normal 2 6 14 2 3" xfId="19804"/>
    <cellStyle name="Normal 2 6 14 2 4" xfId="19805"/>
    <cellStyle name="Normal 2 6 14 2 5" xfId="19806"/>
    <cellStyle name="Normal 2 6 14 3" xfId="19807"/>
    <cellStyle name="Normál 2 6 14 3" xfId="19808"/>
    <cellStyle name="Normal 2 6 14 3 2" xfId="19809"/>
    <cellStyle name="Normal 2 6 14 4" xfId="19810"/>
    <cellStyle name="Normal 2 6 14 5" xfId="19811"/>
    <cellStyle name="Normal 2 6 14 6" xfId="19812"/>
    <cellStyle name="Normal 2 6 14 7" xfId="19813"/>
    <cellStyle name="Normal 2 6 15" xfId="19814"/>
    <cellStyle name="Normál 2 6 15" xfId="19815"/>
    <cellStyle name="Normal 2 6 15 2" xfId="19816"/>
    <cellStyle name="Normal 2 6 15 2 2" xfId="19817"/>
    <cellStyle name="Normal 2 6 15 2 2 2" xfId="19818"/>
    <cellStyle name="Normal 2 6 15 2 3" xfId="19819"/>
    <cellStyle name="Normal 2 6 15 2 4" xfId="19820"/>
    <cellStyle name="Normal 2 6 15 3" xfId="19821"/>
    <cellStyle name="Normal 2 6 15 3 2" xfId="19822"/>
    <cellStyle name="Normal 2 6 15 4" xfId="19823"/>
    <cellStyle name="Normal 2 6 15 5" xfId="19824"/>
    <cellStyle name="Normal 2 6 15 6" xfId="19825"/>
    <cellStyle name="Normal 2 6 16" xfId="19826"/>
    <cellStyle name="Normál 2 6 16" xfId="19827"/>
    <cellStyle name="Normal 2 6 16 2" xfId="19828"/>
    <cellStyle name="Normal 2 6 16 2 2" xfId="19829"/>
    <cellStyle name="Normal 2 6 16 2 2 2" xfId="19830"/>
    <cellStyle name="Normal 2 6 16 2 3" xfId="19831"/>
    <cellStyle name="Normal 2 6 16 2 4" xfId="19832"/>
    <cellStyle name="Normal 2 6 16 3" xfId="19833"/>
    <cellStyle name="Normal 2 6 16 3 2" xfId="19834"/>
    <cellStyle name="Normal 2 6 16 4" xfId="19835"/>
    <cellStyle name="Normal 2 6 16 5" xfId="19836"/>
    <cellStyle name="Normal 2 6 17" xfId="19837"/>
    <cellStyle name="Normál 2 6 17" xfId="19838"/>
    <cellStyle name="Normal 2 6 17 2" xfId="19839"/>
    <cellStyle name="Normal 2 6 17 2 2" xfId="19840"/>
    <cellStyle name="Normal 2 6 17 2 2 2" xfId="19841"/>
    <cellStyle name="Normal 2 6 17 2 3" xfId="19842"/>
    <cellStyle name="Normal 2 6 17 2 4" xfId="19843"/>
    <cellStyle name="Normal 2 6 17 3" xfId="19844"/>
    <cellStyle name="Normal 2 6 17 3 2" xfId="19845"/>
    <cellStyle name="Normal 2 6 17 4" xfId="19846"/>
    <cellStyle name="Normal 2 6 17 5" xfId="19847"/>
    <cellStyle name="Normal 2 6 18" xfId="19848"/>
    <cellStyle name="Normal 2 6 18 2" xfId="19849"/>
    <cellStyle name="Normal 2 6 18 2 2" xfId="19850"/>
    <cellStyle name="Normal 2 6 18 2 2 2" xfId="19851"/>
    <cellStyle name="Normal 2 6 18 2 3" xfId="19852"/>
    <cellStyle name="Normal 2 6 18 2 4" xfId="19853"/>
    <cellStyle name="Normal 2 6 18 3" xfId="19854"/>
    <cellStyle name="Normal 2 6 18 3 2" xfId="19855"/>
    <cellStyle name="Normal 2 6 18 4" xfId="19856"/>
    <cellStyle name="Normal 2 6 18 5" xfId="19857"/>
    <cellStyle name="Normal 2 6 19" xfId="19858"/>
    <cellStyle name="Normal 2 6 19 2" xfId="19859"/>
    <cellStyle name="Normal 2 6 19 2 2" xfId="19860"/>
    <cellStyle name="Normal 2 6 19 2 2 2" xfId="19861"/>
    <cellStyle name="Normal 2 6 19 2 3" xfId="19862"/>
    <cellStyle name="Normal 2 6 19 2 4" xfId="19863"/>
    <cellStyle name="Normal 2 6 19 3" xfId="19864"/>
    <cellStyle name="Normal 2 6 19 3 2" xfId="19865"/>
    <cellStyle name="Normal 2 6 19 4" xfId="19866"/>
    <cellStyle name="Normal 2 6 19 5" xfId="19867"/>
    <cellStyle name="Normal 2 6 2" xfId="229"/>
    <cellStyle name="Normál 2 6 2" xfId="19868"/>
    <cellStyle name="Normál 2 6 2 10" xfId="19869"/>
    <cellStyle name="Normál 2 6 2 10 2" xfId="19870"/>
    <cellStyle name="Normál 2 6 2 11" xfId="19871"/>
    <cellStyle name="Normál 2 6 2 12" xfId="19872"/>
    <cellStyle name="Normal 2 6 2 2" xfId="19873"/>
    <cellStyle name="Normál 2 6 2 2" xfId="19874"/>
    <cellStyle name="Normal 2 6 2 2 2" xfId="19875"/>
    <cellStyle name="Normál 2 6 2 2 2" xfId="19876"/>
    <cellStyle name="Normal 2 6 2 2 2 2" xfId="19877"/>
    <cellStyle name="Normal 2 6 2 2 2 2 2" xfId="19878"/>
    <cellStyle name="Normal 2 6 2 2 2 2 2 2" xfId="19879"/>
    <cellStyle name="Normal 2 6 2 2 2 2 3" xfId="19880"/>
    <cellStyle name="Normal 2 6 2 2 2 2 4" xfId="19881"/>
    <cellStyle name="Normal 2 6 2 2 2 3" xfId="19882"/>
    <cellStyle name="Normal 2 6 2 2 2 3 2" xfId="19883"/>
    <cellStyle name="Normal 2 6 2 2 2 4" xfId="19884"/>
    <cellStyle name="Normal 2 6 2 2 2 5" xfId="19885"/>
    <cellStyle name="Normal 2 6 2 2 2 6" xfId="19886"/>
    <cellStyle name="Normal 2 6 2 2 2 7" xfId="19887"/>
    <cellStyle name="Normál 2 6 2 2 3" xfId="19888"/>
    <cellStyle name="Normal 2 6 2 3" xfId="19889"/>
    <cellStyle name="Normál 2 6 2 3" xfId="19890"/>
    <cellStyle name="Normal 2 6 2 3 10" xfId="19891"/>
    <cellStyle name="Normal 2 6 2 3 10 2" xfId="19892"/>
    <cellStyle name="Normal 2 6 2 3 11" xfId="19893"/>
    <cellStyle name="Normal 2 6 2 3 12" xfId="19894"/>
    <cellStyle name="Normal 2 6 2 3 13" xfId="19895"/>
    <cellStyle name="Normal 2 6 2 3 14" xfId="19896"/>
    <cellStyle name="Normal 2 6 2 3 2" xfId="19897"/>
    <cellStyle name="Normál 2 6 2 3 2" xfId="19898"/>
    <cellStyle name="Normal 2 6 2 3 2 2" xfId="19899"/>
    <cellStyle name="Normal 2 6 2 3 2 2 2" xfId="19900"/>
    <cellStyle name="Normal 2 6 2 3 2 3" xfId="19901"/>
    <cellStyle name="Normal 2 6 2 3 2 4" xfId="19902"/>
    <cellStyle name="Normal 2 6 2 3 2 5" xfId="19903"/>
    <cellStyle name="Normal 2 6 2 3 3" xfId="19904"/>
    <cellStyle name="Normál 2 6 2 3 3" xfId="19905"/>
    <cellStyle name="Normal 2 6 2 3 3 2" xfId="19906"/>
    <cellStyle name="Normal 2 6 2 3 4" xfId="19907"/>
    <cellStyle name="Normal 2 6 2 3 4 2" xfId="19908"/>
    <cellStyle name="Normal 2 6 2 3 5" xfId="19909"/>
    <cellStyle name="Normal 2 6 2 3 5 2" xfId="19910"/>
    <cellStyle name="Normal 2 6 2 3 6" xfId="19911"/>
    <cellStyle name="Normal 2 6 2 3 6 2" xfId="19912"/>
    <cellStyle name="Normal 2 6 2 3 7" xfId="19913"/>
    <cellStyle name="Normal 2 6 2 3 7 2" xfId="19914"/>
    <cellStyle name="Normal 2 6 2 3 8" xfId="19915"/>
    <cellStyle name="Normal 2 6 2 3 8 2" xfId="19916"/>
    <cellStyle name="Normal 2 6 2 3 9" xfId="19917"/>
    <cellStyle name="Normal 2 6 2 3 9 2" xfId="19918"/>
    <cellStyle name="Normál 2 6 2 4" xfId="19919"/>
    <cellStyle name="Normál 2 6 2 4 2" xfId="19920"/>
    <cellStyle name="Normál 2 6 2 5" xfId="19921"/>
    <cellStyle name="Normál 2 6 2 5 2" xfId="19922"/>
    <cellStyle name="Normál 2 6 2 6" xfId="19923"/>
    <cellStyle name="Normál 2 6 2 6 2" xfId="19924"/>
    <cellStyle name="Normál 2 6 2 7" xfId="19925"/>
    <cellStyle name="Normál 2 6 2 7 2" xfId="19926"/>
    <cellStyle name="Normál 2 6 2 8" xfId="19927"/>
    <cellStyle name="Normál 2 6 2 8 2" xfId="19928"/>
    <cellStyle name="Normál 2 6 2 9" xfId="19929"/>
    <cellStyle name="Normál 2 6 2 9 2" xfId="19930"/>
    <cellStyle name="Normal 2 6 20" xfId="19931"/>
    <cellStyle name="Normal 2 6 20 2" xfId="19932"/>
    <cellStyle name="Normal 2 6 20 2 2" xfId="19933"/>
    <cellStyle name="Normal 2 6 20 2 2 2" xfId="19934"/>
    <cellStyle name="Normal 2 6 20 2 3" xfId="19935"/>
    <cellStyle name="Normal 2 6 20 2 4" xfId="19936"/>
    <cellStyle name="Normal 2 6 20 3" xfId="19937"/>
    <cellStyle name="Normal 2 6 20 3 2" xfId="19938"/>
    <cellStyle name="Normal 2 6 20 4" xfId="19939"/>
    <cellStyle name="Normal 2 6 20 5" xfId="19940"/>
    <cellStyle name="Normal 2 6 21" xfId="19941"/>
    <cellStyle name="Normal 2 6 22" xfId="19942"/>
    <cellStyle name="Normal 2 6 23" xfId="19943"/>
    <cellStyle name="Normal 2 6 24" xfId="19944"/>
    <cellStyle name="Normal 2 6 25" xfId="19945"/>
    <cellStyle name="Normal 2 6 26" xfId="19946"/>
    <cellStyle name="Normal 2 6 27" xfId="19947"/>
    <cellStyle name="Normal 2 6 28" xfId="19948"/>
    <cellStyle name="Normal 2 6 29" xfId="19949"/>
    <cellStyle name="Normal 2 6 3" xfId="19950"/>
    <cellStyle name="Normál 2 6 3" xfId="19951"/>
    <cellStyle name="Normál 2 6 3 10" xfId="19952"/>
    <cellStyle name="Normál 2 6 3 10 2" xfId="19953"/>
    <cellStyle name="Normál 2 6 3 11" xfId="19954"/>
    <cellStyle name="Normál 2 6 3 12" xfId="19955"/>
    <cellStyle name="Normal 2 6 3 2" xfId="19956"/>
    <cellStyle name="Normál 2 6 3 2" xfId="19957"/>
    <cellStyle name="Normal 2 6 3 2 2" xfId="19958"/>
    <cellStyle name="Normál 2 6 3 2 2" xfId="19959"/>
    <cellStyle name="Normal 2 6 3 2 2 2" xfId="19960"/>
    <cellStyle name="Normal 2 6 3 2 2 2 2" xfId="19961"/>
    <cellStyle name="Normal 2 6 3 2 2 2 2 2" xfId="19962"/>
    <cellStyle name="Normal 2 6 3 2 2 2 3" xfId="19963"/>
    <cellStyle name="Normal 2 6 3 2 2 2 4" xfId="19964"/>
    <cellStyle name="Normal 2 6 3 2 2 3" xfId="19965"/>
    <cellStyle name="Normal 2 6 3 2 2 3 2" xfId="19966"/>
    <cellStyle name="Normal 2 6 3 2 2 4" xfId="19967"/>
    <cellStyle name="Normal 2 6 3 2 2 5" xfId="19968"/>
    <cellStyle name="Normal 2 6 3 2 2 6" xfId="19969"/>
    <cellStyle name="Normál 2 6 3 2 3" xfId="19970"/>
    <cellStyle name="Normal 2 6 3 3" xfId="19971"/>
    <cellStyle name="Normál 2 6 3 3" xfId="19972"/>
    <cellStyle name="Normal 2 6 3 3 10" xfId="19973"/>
    <cellStyle name="Normal 2 6 3 3 10 2" xfId="19974"/>
    <cellStyle name="Normal 2 6 3 3 11" xfId="19975"/>
    <cellStyle name="Normal 2 6 3 3 12" xfId="19976"/>
    <cellStyle name="Normal 2 6 3 3 13" xfId="19977"/>
    <cellStyle name="Normal 2 6 3 3 2" xfId="19978"/>
    <cellStyle name="Normál 2 6 3 3 2" xfId="19979"/>
    <cellStyle name="Normal 2 6 3 3 2 2" xfId="19980"/>
    <cellStyle name="Normal 2 6 3 3 2 2 2" xfId="19981"/>
    <cellStyle name="Normal 2 6 3 3 2 3" xfId="19982"/>
    <cellStyle name="Normal 2 6 3 3 2 4" xfId="19983"/>
    <cellStyle name="Normal 2 6 3 3 2 5" xfId="19984"/>
    <cellStyle name="Normal 2 6 3 3 3" xfId="19985"/>
    <cellStyle name="Normál 2 6 3 3 3" xfId="19986"/>
    <cellStyle name="Normal 2 6 3 3 3 2" xfId="19987"/>
    <cellStyle name="Normal 2 6 3 3 4" xfId="19988"/>
    <cellStyle name="Normal 2 6 3 3 4 2" xfId="19989"/>
    <cellStyle name="Normal 2 6 3 3 5" xfId="19990"/>
    <cellStyle name="Normal 2 6 3 3 5 2" xfId="19991"/>
    <cellStyle name="Normal 2 6 3 3 6" xfId="19992"/>
    <cellStyle name="Normal 2 6 3 3 6 2" xfId="19993"/>
    <cellStyle name="Normal 2 6 3 3 7" xfId="19994"/>
    <cellStyle name="Normal 2 6 3 3 7 2" xfId="19995"/>
    <cellStyle name="Normal 2 6 3 3 8" xfId="19996"/>
    <cellStyle name="Normal 2 6 3 3 8 2" xfId="19997"/>
    <cellStyle name="Normal 2 6 3 3 9" xfId="19998"/>
    <cellStyle name="Normal 2 6 3 3 9 2" xfId="19999"/>
    <cellStyle name="Normál 2 6 3 4" xfId="20000"/>
    <cellStyle name="Normál 2 6 3 4 2" xfId="20001"/>
    <cellStyle name="Normál 2 6 3 5" xfId="20002"/>
    <cellStyle name="Normál 2 6 3 5 2" xfId="20003"/>
    <cellStyle name="Normál 2 6 3 6" xfId="20004"/>
    <cellStyle name="Normál 2 6 3 6 2" xfId="20005"/>
    <cellStyle name="Normál 2 6 3 7" xfId="20006"/>
    <cellStyle name="Normál 2 6 3 7 2" xfId="20007"/>
    <cellStyle name="Normál 2 6 3 8" xfId="20008"/>
    <cellStyle name="Normál 2 6 3 8 2" xfId="20009"/>
    <cellStyle name="Normál 2 6 3 9" xfId="20010"/>
    <cellStyle name="Normál 2 6 3 9 2" xfId="20011"/>
    <cellStyle name="Normal 2 6 30" xfId="20012"/>
    <cellStyle name="Normal 2 6 31" xfId="20013"/>
    <cellStyle name="Normal 2 6 32" xfId="20014"/>
    <cellStyle name="Normal 2 6 33" xfId="20015"/>
    <cellStyle name="Normal 2 6 34" xfId="20016"/>
    <cellStyle name="Normal 2 6 35" xfId="20017"/>
    <cellStyle name="Normal 2 6 36" xfId="20018"/>
    <cellStyle name="Normal 2 6 37" xfId="20019"/>
    <cellStyle name="Normal 2 6 38" xfId="20020"/>
    <cellStyle name="Normal 2 6 39" xfId="20021"/>
    <cellStyle name="Normal 2 6 4" xfId="20022"/>
    <cellStyle name="Normál 2 6 4" xfId="20023"/>
    <cellStyle name="Normál 2 6 4 10" xfId="20024"/>
    <cellStyle name="Normál 2 6 4 10 2" xfId="20025"/>
    <cellStyle name="Normál 2 6 4 11" xfId="20026"/>
    <cellStyle name="Normál 2 6 4 12" xfId="20027"/>
    <cellStyle name="Normal 2 6 4 2" xfId="20028"/>
    <cellStyle name="Normál 2 6 4 2" xfId="20029"/>
    <cellStyle name="Normal 2 6 4 2 2" xfId="20030"/>
    <cellStyle name="Normál 2 6 4 2 2" xfId="20031"/>
    <cellStyle name="Normal 2 6 4 2 2 2" xfId="20032"/>
    <cellStyle name="Normal 2 6 4 2 2 2 2" xfId="20033"/>
    <cellStyle name="Normal 2 6 4 2 2 2 2 2" xfId="20034"/>
    <cellStyle name="Normal 2 6 4 2 2 2 3" xfId="20035"/>
    <cellStyle name="Normal 2 6 4 2 2 2 4" xfId="20036"/>
    <cellStyle name="Normal 2 6 4 2 2 3" xfId="20037"/>
    <cellStyle name="Normal 2 6 4 2 2 3 2" xfId="20038"/>
    <cellStyle name="Normal 2 6 4 2 2 4" xfId="20039"/>
    <cellStyle name="Normal 2 6 4 2 2 5" xfId="20040"/>
    <cellStyle name="Normal 2 6 4 2 2 6" xfId="20041"/>
    <cellStyle name="Normál 2 6 4 2 3" xfId="20042"/>
    <cellStyle name="Normal 2 6 4 3" xfId="20043"/>
    <cellStyle name="Normál 2 6 4 3" xfId="20044"/>
    <cellStyle name="Normal 2 6 4 3 10" xfId="20045"/>
    <cellStyle name="Normal 2 6 4 3 10 2" xfId="20046"/>
    <cellStyle name="Normal 2 6 4 3 11" xfId="20047"/>
    <cellStyle name="Normal 2 6 4 3 12" xfId="20048"/>
    <cellStyle name="Normal 2 6 4 3 13" xfId="20049"/>
    <cellStyle name="Normal 2 6 4 3 2" xfId="20050"/>
    <cellStyle name="Normál 2 6 4 3 2" xfId="20051"/>
    <cellStyle name="Normal 2 6 4 3 2 2" xfId="20052"/>
    <cellStyle name="Normal 2 6 4 3 2 2 2" xfId="20053"/>
    <cellStyle name="Normal 2 6 4 3 2 3" xfId="20054"/>
    <cellStyle name="Normal 2 6 4 3 2 4" xfId="20055"/>
    <cellStyle name="Normal 2 6 4 3 2 5" xfId="20056"/>
    <cellStyle name="Normal 2 6 4 3 3" xfId="20057"/>
    <cellStyle name="Normál 2 6 4 3 3" xfId="20058"/>
    <cellStyle name="Normal 2 6 4 3 3 2" xfId="20059"/>
    <cellStyle name="Normal 2 6 4 3 4" xfId="20060"/>
    <cellStyle name="Normal 2 6 4 3 4 2" xfId="20061"/>
    <cellStyle name="Normal 2 6 4 3 5" xfId="20062"/>
    <cellStyle name="Normal 2 6 4 3 5 2" xfId="20063"/>
    <cellStyle name="Normal 2 6 4 3 6" xfId="20064"/>
    <cellStyle name="Normal 2 6 4 3 6 2" xfId="20065"/>
    <cellStyle name="Normal 2 6 4 3 7" xfId="20066"/>
    <cellStyle name="Normal 2 6 4 3 7 2" xfId="20067"/>
    <cellStyle name="Normal 2 6 4 3 8" xfId="20068"/>
    <cellStyle name="Normal 2 6 4 3 8 2" xfId="20069"/>
    <cellStyle name="Normal 2 6 4 3 9" xfId="20070"/>
    <cellStyle name="Normal 2 6 4 3 9 2" xfId="20071"/>
    <cellStyle name="Normál 2 6 4 4" xfId="20072"/>
    <cellStyle name="Normál 2 6 4 4 2" xfId="20073"/>
    <cellStyle name="Normál 2 6 4 5" xfId="20074"/>
    <cellStyle name="Normál 2 6 4 5 2" xfId="20075"/>
    <cellStyle name="Normál 2 6 4 6" xfId="20076"/>
    <cellStyle name="Normál 2 6 4 6 2" xfId="20077"/>
    <cellStyle name="Normál 2 6 4 7" xfId="20078"/>
    <cellStyle name="Normál 2 6 4 7 2" xfId="20079"/>
    <cellStyle name="Normál 2 6 4 8" xfId="20080"/>
    <cellStyle name="Normál 2 6 4 8 2" xfId="20081"/>
    <cellStyle name="Normál 2 6 4 9" xfId="20082"/>
    <cellStyle name="Normál 2 6 4 9 2" xfId="20083"/>
    <cellStyle name="Normal 2 6 40" xfId="20084"/>
    <cellStyle name="Normal 2 6 41" xfId="20085"/>
    <cellStyle name="Normal 2 6 42" xfId="20086"/>
    <cellStyle name="Normal 2 6 43" xfId="20087"/>
    <cellStyle name="Normal 2 6 44" xfId="20088"/>
    <cellStyle name="Normal 2 6 45" xfId="20089"/>
    <cellStyle name="Normal 2 6 46" xfId="20090"/>
    <cellStyle name="Normal 2 6 47" xfId="20091"/>
    <cellStyle name="Normal 2 6 5" xfId="20092"/>
    <cellStyle name="Normál 2 6 5" xfId="20093"/>
    <cellStyle name="Normál 2 6 5 10" xfId="20094"/>
    <cellStyle name="Normál 2 6 5 10 2" xfId="20095"/>
    <cellStyle name="Normál 2 6 5 11" xfId="20096"/>
    <cellStyle name="Normál 2 6 5 12" xfId="20097"/>
    <cellStyle name="Normal 2 6 5 2" xfId="20098"/>
    <cellStyle name="Normál 2 6 5 2" xfId="20099"/>
    <cellStyle name="Normal 2 6 5 2 10" xfId="20100"/>
    <cellStyle name="Normal 2 6 5 2 10 2" xfId="20101"/>
    <cellStyle name="Normal 2 6 5 2 11" xfId="20102"/>
    <cellStyle name="Normal 2 6 5 2 11 2" xfId="20103"/>
    <cellStyle name="Normal 2 6 5 2 12" xfId="20104"/>
    <cellStyle name="Normal 2 6 5 2 13" xfId="20105"/>
    <cellStyle name="Normal 2 6 5 2 14" xfId="20106"/>
    <cellStyle name="Normal 2 6 5 2 15" xfId="20107"/>
    <cellStyle name="Normal 2 6 5 2 2" xfId="20108"/>
    <cellStyle name="Normál 2 6 5 2 2" xfId="20109"/>
    <cellStyle name="Normal 2 6 5 2 2 2" xfId="20110"/>
    <cellStyle name="Normal 2 6 5 2 2 2 2" xfId="20111"/>
    <cellStyle name="Normal 2 6 5 2 2 3" xfId="20112"/>
    <cellStyle name="Normal 2 6 5 2 2 4" xfId="20113"/>
    <cellStyle name="Normal 2 6 5 2 2 5" xfId="20114"/>
    <cellStyle name="Normal 2 6 5 2 3" xfId="20115"/>
    <cellStyle name="Normál 2 6 5 2 3" xfId="20116"/>
    <cellStyle name="Normal 2 6 5 2 3 2" xfId="20117"/>
    <cellStyle name="Normal 2 6 5 2 4" xfId="20118"/>
    <cellStyle name="Normal 2 6 5 2 4 2" xfId="20119"/>
    <cellStyle name="Normal 2 6 5 2 5" xfId="20120"/>
    <cellStyle name="Normal 2 6 5 2 5 2" xfId="20121"/>
    <cellStyle name="Normal 2 6 5 2 6" xfId="20122"/>
    <cellStyle name="Normal 2 6 5 2 6 2" xfId="20123"/>
    <cellStyle name="Normal 2 6 5 2 7" xfId="20124"/>
    <cellStyle name="Normal 2 6 5 2 7 2" xfId="20125"/>
    <cellStyle name="Normal 2 6 5 2 8" xfId="20126"/>
    <cellStyle name="Normal 2 6 5 2 8 2" xfId="20127"/>
    <cellStyle name="Normal 2 6 5 2 9" xfId="20128"/>
    <cellStyle name="Normal 2 6 5 2 9 2" xfId="20129"/>
    <cellStyle name="Normál 2 6 5 3" xfId="20130"/>
    <cellStyle name="Normál 2 6 5 3 2" xfId="20131"/>
    <cellStyle name="Normál 2 6 5 4" xfId="20132"/>
    <cellStyle name="Normál 2 6 5 4 2" xfId="20133"/>
    <cellStyle name="Normál 2 6 5 5" xfId="20134"/>
    <cellStyle name="Normál 2 6 5 5 2" xfId="20135"/>
    <cellStyle name="Normál 2 6 5 6" xfId="20136"/>
    <cellStyle name="Normál 2 6 5 6 2" xfId="20137"/>
    <cellStyle name="Normál 2 6 5 7" xfId="20138"/>
    <cellStyle name="Normál 2 6 5 7 2" xfId="20139"/>
    <cellStyle name="Normál 2 6 5 8" xfId="20140"/>
    <cellStyle name="Normál 2 6 5 8 2" xfId="20141"/>
    <cellStyle name="Normál 2 6 5 9" xfId="20142"/>
    <cellStyle name="Normál 2 6 5 9 2" xfId="20143"/>
    <cellStyle name="Normal 2 6 6" xfId="20144"/>
    <cellStyle name="Normál 2 6 6" xfId="20145"/>
    <cellStyle name="Normal 2 6 6 2" xfId="20146"/>
    <cellStyle name="Normál 2 6 6 2" xfId="20147"/>
    <cellStyle name="Normal 2 6 6 2 2" xfId="20148"/>
    <cellStyle name="Normal 2 6 6 2 2 2" xfId="20149"/>
    <cellStyle name="Normal 2 6 6 2 2 2 2" xfId="20150"/>
    <cellStyle name="Normal 2 6 6 2 2 3" xfId="20151"/>
    <cellStyle name="Normal 2 6 6 2 2 4" xfId="20152"/>
    <cellStyle name="Normal 2 6 6 2 3" xfId="20153"/>
    <cellStyle name="Normal 2 6 6 2 3 2" xfId="20154"/>
    <cellStyle name="Normal 2 6 6 2 4" xfId="20155"/>
    <cellStyle name="Normal 2 6 6 2 5" xfId="20156"/>
    <cellStyle name="Normal 2 6 6 2 6" xfId="20157"/>
    <cellStyle name="Normal 2 6 6 2 7" xfId="20158"/>
    <cellStyle name="Normál 2 6 6 3" xfId="20159"/>
    <cellStyle name="Normal 2 6 7" xfId="20160"/>
    <cellStyle name="Normál 2 6 7" xfId="20161"/>
    <cellStyle name="Normal 2 6 7 2" xfId="20162"/>
    <cellStyle name="Normál 2 6 7 2" xfId="20163"/>
    <cellStyle name="Normal 2 6 7 2 2" xfId="20164"/>
    <cellStyle name="Normal 2 6 7 2 2 2" xfId="20165"/>
    <cellStyle name="Normal 2 6 7 2 2 2 2" xfId="20166"/>
    <cellStyle name="Normal 2 6 7 2 2 3" xfId="20167"/>
    <cellStyle name="Normal 2 6 7 2 2 4" xfId="20168"/>
    <cellStyle name="Normal 2 6 7 2 3" xfId="20169"/>
    <cellStyle name="Normal 2 6 7 2 3 2" xfId="20170"/>
    <cellStyle name="Normal 2 6 7 2 4" xfId="20171"/>
    <cellStyle name="Normal 2 6 7 2 5" xfId="20172"/>
    <cellStyle name="Normal 2 6 7 2 6" xfId="20173"/>
    <cellStyle name="Normal 2 6 7 2 7" xfId="20174"/>
    <cellStyle name="Normál 2 6 7 3" xfId="20175"/>
    <cellStyle name="Normal 2 6 8" xfId="20176"/>
    <cellStyle name="Normál 2 6 8" xfId="20177"/>
    <cellStyle name="Normal 2 6 8 2" xfId="20178"/>
    <cellStyle name="Normál 2 6 8 2" xfId="20179"/>
    <cellStyle name="Normal 2 6 8 2 2" xfId="20180"/>
    <cellStyle name="Normal 2 6 8 2 2 2" xfId="20181"/>
    <cellStyle name="Normal 2 6 8 2 2 2 2" xfId="20182"/>
    <cellStyle name="Normal 2 6 8 2 2 3" xfId="20183"/>
    <cellStyle name="Normal 2 6 8 2 2 4" xfId="20184"/>
    <cellStyle name="Normal 2 6 8 2 3" xfId="20185"/>
    <cellStyle name="Normal 2 6 8 2 3 2" xfId="20186"/>
    <cellStyle name="Normal 2 6 8 2 4" xfId="20187"/>
    <cellStyle name="Normal 2 6 8 2 5" xfId="20188"/>
    <cellStyle name="Normal 2 6 8 2 6" xfId="20189"/>
    <cellStyle name="Normal 2 6 8 2 7" xfId="20190"/>
    <cellStyle name="Normál 2 6 8 3" xfId="20191"/>
    <cellStyle name="Normal 2 6 9" xfId="20192"/>
    <cellStyle name="Normál 2 6 9" xfId="20193"/>
    <cellStyle name="Normal 2 6 9 2" xfId="20194"/>
    <cellStyle name="Normál 2 6 9 2" xfId="20195"/>
    <cellStyle name="Normal 2 6 9 2 2" xfId="20196"/>
    <cellStyle name="Normal 2 6 9 2 2 2" xfId="20197"/>
    <cellStyle name="Normal 2 6 9 2 2 2 2" xfId="20198"/>
    <cellStyle name="Normal 2 6 9 2 2 3" xfId="20199"/>
    <cellStyle name="Normal 2 6 9 2 2 4" xfId="20200"/>
    <cellStyle name="Normal 2 6 9 2 3" xfId="20201"/>
    <cellStyle name="Normal 2 6 9 2 3 2" xfId="20202"/>
    <cellStyle name="Normal 2 6 9 2 4" xfId="20203"/>
    <cellStyle name="Normal 2 6 9 2 5" xfId="20204"/>
    <cellStyle name="Normal 2 6 9 2 6" xfId="20205"/>
    <cellStyle name="Normal 2 6 9 2 7" xfId="20206"/>
    <cellStyle name="Normál 2 6 9 3" xfId="20207"/>
    <cellStyle name="Normal 2 6_inv-en-1.5.0-02 trame_fiche-emissions" xfId="20208"/>
    <cellStyle name="Normal 2 60" xfId="20209"/>
    <cellStyle name="Normal 2 60 2" xfId="20210"/>
    <cellStyle name="Normal 2 60 2 2" xfId="20211"/>
    <cellStyle name="Normal 2 60 2 2 2" xfId="20212"/>
    <cellStyle name="Normal 2 60 2 2 2 2" xfId="20213"/>
    <cellStyle name="Normal 2 60 2 2 2 2 2" xfId="20214"/>
    <cellStyle name="Normal 2 60 2 2 2 3" xfId="20215"/>
    <cellStyle name="Normal 2 60 2 2 2 4" xfId="20216"/>
    <cellStyle name="Normal 2 60 2 2 3" xfId="20217"/>
    <cellStyle name="Normal 2 60 2 2 3 2" xfId="20218"/>
    <cellStyle name="Normal 2 60 2 2 4" xfId="20219"/>
    <cellStyle name="Normal 2 60 2 2 5" xfId="20220"/>
    <cellStyle name="Normal 2 60 3" xfId="20221"/>
    <cellStyle name="Normal 2 60 3 2" xfId="20222"/>
    <cellStyle name="Normal 2 60 3 2 2" xfId="20223"/>
    <cellStyle name="Normal 2 60 3 2 2 2" xfId="20224"/>
    <cellStyle name="Normal 2 60 3 2 2 2 2" xfId="20225"/>
    <cellStyle name="Normal 2 60 3 2 2 3" xfId="20226"/>
    <cellStyle name="Normal 2 60 3 2 2 4" xfId="20227"/>
    <cellStyle name="Normal 2 60 3 2 3" xfId="20228"/>
    <cellStyle name="Normal 2 60 3 2 3 2" xfId="20229"/>
    <cellStyle name="Normal 2 60 3 2 4" xfId="20230"/>
    <cellStyle name="Normal 2 60 3 2 5" xfId="20231"/>
    <cellStyle name="Normal 2 60 4" xfId="20232"/>
    <cellStyle name="Normal 2 60 4 2" xfId="20233"/>
    <cellStyle name="Normal 2 60 4 2 2" xfId="20234"/>
    <cellStyle name="Normal 2 60 4 2 2 2" xfId="20235"/>
    <cellStyle name="Normal 2 60 4 2 3" xfId="20236"/>
    <cellStyle name="Normal 2 60 4 2 4" xfId="20237"/>
    <cellStyle name="Normal 2 60 4 3" xfId="20238"/>
    <cellStyle name="Normal 2 60 4 3 2" xfId="20239"/>
    <cellStyle name="Normal 2 60 4 4" xfId="20240"/>
    <cellStyle name="Normal 2 60 4 5" xfId="20241"/>
    <cellStyle name="Normal 2 61" xfId="20242"/>
    <cellStyle name="Normal 2 61 2" xfId="20243"/>
    <cellStyle name="Normal 2 61 2 2" xfId="20244"/>
    <cellStyle name="Normal 2 61 2 2 2" xfId="20245"/>
    <cellStyle name="Normal 2 61 2 2 2 2" xfId="20246"/>
    <cellStyle name="Normal 2 61 2 2 2 2 2" xfId="20247"/>
    <cellStyle name="Normal 2 61 2 2 2 3" xfId="20248"/>
    <cellStyle name="Normal 2 61 2 2 2 4" xfId="20249"/>
    <cellStyle name="Normal 2 61 2 2 3" xfId="20250"/>
    <cellStyle name="Normal 2 61 2 2 3 2" xfId="20251"/>
    <cellStyle name="Normal 2 61 2 2 4" xfId="20252"/>
    <cellStyle name="Normal 2 61 2 2 5" xfId="20253"/>
    <cellStyle name="Normal 2 61 3" xfId="20254"/>
    <cellStyle name="Normal 2 61 3 2" xfId="20255"/>
    <cellStyle name="Normal 2 61 3 2 2" xfId="20256"/>
    <cellStyle name="Normal 2 61 3 2 2 2" xfId="20257"/>
    <cellStyle name="Normal 2 61 3 2 2 2 2" xfId="20258"/>
    <cellStyle name="Normal 2 61 3 2 2 3" xfId="20259"/>
    <cellStyle name="Normal 2 61 3 2 2 4" xfId="20260"/>
    <cellStyle name="Normal 2 61 3 2 3" xfId="20261"/>
    <cellStyle name="Normal 2 61 3 2 3 2" xfId="20262"/>
    <cellStyle name="Normal 2 61 3 2 4" xfId="20263"/>
    <cellStyle name="Normal 2 61 3 2 5" xfId="20264"/>
    <cellStyle name="Normal 2 61 4" xfId="20265"/>
    <cellStyle name="Normal 2 61 4 2" xfId="20266"/>
    <cellStyle name="Normal 2 61 4 2 2" xfId="20267"/>
    <cellStyle name="Normal 2 61 4 2 2 2" xfId="20268"/>
    <cellStyle name="Normal 2 61 4 2 3" xfId="20269"/>
    <cellStyle name="Normal 2 61 4 2 4" xfId="20270"/>
    <cellStyle name="Normal 2 61 4 3" xfId="20271"/>
    <cellStyle name="Normal 2 61 4 3 2" xfId="20272"/>
    <cellStyle name="Normal 2 61 4 4" xfId="20273"/>
    <cellStyle name="Normal 2 61 4 5" xfId="20274"/>
    <cellStyle name="Normal 2 62" xfId="20275"/>
    <cellStyle name="Normal 2 62 2" xfId="20276"/>
    <cellStyle name="Normal 2 62 2 2" xfId="20277"/>
    <cellStyle name="Normal 2 62 2 2 2" xfId="20278"/>
    <cellStyle name="Normal 2 62 2 2 2 2" xfId="20279"/>
    <cellStyle name="Normal 2 62 2 2 2 2 2" xfId="20280"/>
    <cellStyle name="Normal 2 62 2 2 2 3" xfId="20281"/>
    <cellStyle name="Normal 2 62 2 2 2 4" xfId="20282"/>
    <cellStyle name="Normal 2 62 2 2 3" xfId="20283"/>
    <cellStyle name="Normal 2 62 2 2 3 2" xfId="20284"/>
    <cellStyle name="Normal 2 62 2 2 4" xfId="20285"/>
    <cellStyle name="Normal 2 62 2 2 5" xfId="20286"/>
    <cellStyle name="Normal 2 62 3" xfId="20287"/>
    <cellStyle name="Normal 2 62 3 2" xfId="20288"/>
    <cellStyle name="Normal 2 62 3 2 2" xfId="20289"/>
    <cellStyle name="Normal 2 62 3 2 2 2" xfId="20290"/>
    <cellStyle name="Normal 2 62 3 2 2 2 2" xfId="20291"/>
    <cellStyle name="Normal 2 62 3 2 2 3" xfId="20292"/>
    <cellStyle name="Normal 2 62 3 2 2 4" xfId="20293"/>
    <cellStyle name="Normal 2 62 3 2 3" xfId="20294"/>
    <cellStyle name="Normal 2 62 3 2 3 2" xfId="20295"/>
    <cellStyle name="Normal 2 62 3 2 4" xfId="20296"/>
    <cellStyle name="Normal 2 62 3 2 5" xfId="20297"/>
    <cellStyle name="Normal 2 62 4" xfId="20298"/>
    <cellStyle name="Normal 2 62 4 2" xfId="20299"/>
    <cellStyle name="Normal 2 62 4 2 2" xfId="20300"/>
    <cellStyle name="Normal 2 62 4 2 2 2" xfId="20301"/>
    <cellStyle name="Normal 2 62 4 2 3" xfId="20302"/>
    <cellStyle name="Normal 2 62 4 2 4" xfId="20303"/>
    <cellStyle name="Normal 2 62 4 3" xfId="20304"/>
    <cellStyle name="Normal 2 62 4 3 2" xfId="20305"/>
    <cellStyle name="Normal 2 62 4 4" xfId="20306"/>
    <cellStyle name="Normal 2 62 4 5" xfId="20307"/>
    <cellStyle name="Normal 2 63" xfId="20308"/>
    <cellStyle name="Normal 2 63 2" xfId="20309"/>
    <cellStyle name="Normal 2 63 2 2" xfId="20310"/>
    <cellStyle name="Normal 2 63 2 2 2" xfId="20311"/>
    <cellStyle name="Normal 2 63 2 2 2 2" xfId="20312"/>
    <cellStyle name="Normal 2 63 2 2 2 2 2" xfId="20313"/>
    <cellStyle name="Normal 2 63 2 2 2 3" xfId="20314"/>
    <cellStyle name="Normal 2 63 2 2 2 4" xfId="20315"/>
    <cellStyle name="Normal 2 63 2 2 3" xfId="20316"/>
    <cellStyle name="Normal 2 63 2 2 3 2" xfId="20317"/>
    <cellStyle name="Normal 2 63 2 2 4" xfId="20318"/>
    <cellStyle name="Normal 2 63 2 2 5" xfId="20319"/>
    <cellStyle name="Normal 2 63 3" xfId="20320"/>
    <cellStyle name="Normal 2 63 3 2" xfId="20321"/>
    <cellStyle name="Normal 2 63 3 2 2" xfId="20322"/>
    <cellStyle name="Normal 2 63 3 2 2 2" xfId="20323"/>
    <cellStyle name="Normal 2 63 3 2 2 2 2" xfId="20324"/>
    <cellStyle name="Normal 2 63 3 2 2 3" xfId="20325"/>
    <cellStyle name="Normal 2 63 3 2 2 4" xfId="20326"/>
    <cellStyle name="Normal 2 63 3 2 3" xfId="20327"/>
    <cellStyle name="Normal 2 63 3 2 3 2" xfId="20328"/>
    <cellStyle name="Normal 2 63 3 2 4" xfId="20329"/>
    <cellStyle name="Normal 2 63 3 2 5" xfId="20330"/>
    <cellStyle name="Normal 2 63 4" xfId="20331"/>
    <cellStyle name="Normal 2 63 4 2" xfId="20332"/>
    <cellStyle name="Normal 2 63 4 2 2" xfId="20333"/>
    <cellStyle name="Normal 2 63 4 2 2 2" xfId="20334"/>
    <cellStyle name="Normal 2 63 4 2 3" xfId="20335"/>
    <cellStyle name="Normal 2 63 4 2 4" xfId="20336"/>
    <cellStyle name="Normal 2 63 4 3" xfId="20337"/>
    <cellStyle name="Normal 2 63 4 3 2" xfId="20338"/>
    <cellStyle name="Normal 2 63 4 4" xfId="20339"/>
    <cellStyle name="Normal 2 63 4 5" xfId="20340"/>
    <cellStyle name="Normal 2 64" xfId="20341"/>
    <cellStyle name="Normal 2 64 2" xfId="20342"/>
    <cellStyle name="Normal 2 64 2 2" xfId="20343"/>
    <cellStyle name="Normal 2 64 2 2 2" xfId="20344"/>
    <cellStyle name="Normal 2 64 2 2 2 2" xfId="20345"/>
    <cellStyle name="Normal 2 64 2 2 2 2 2" xfId="20346"/>
    <cellStyle name="Normal 2 64 2 2 2 3" xfId="20347"/>
    <cellStyle name="Normal 2 64 2 2 2 4" xfId="20348"/>
    <cellStyle name="Normal 2 64 2 2 3" xfId="20349"/>
    <cellStyle name="Normal 2 64 2 2 3 2" xfId="20350"/>
    <cellStyle name="Normal 2 64 2 2 4" xfId="20351"/>
    <cellStyle name="Normal 2 64 2 2 5" xfId="20352"/>
    <cellStyle name="Normal 2 64 3" xfId="20353"/>
    <cellStyle name="Normal 2 64 3 2" xfId="20354"/>
    <cellStyle name="Normal 2 64 3 2 2" xfId="20355"/>
    <cellStyle name="Normal 2 64 3 2 2 2" xfId="20356"/>
    <cellStyle name="Normal 2 64 3 2 2 2 2" xfId="20357"/>
    <cellStyle name="Normal 2 64 3 2 2 3" xfId="20358"/>
    <cellStyle name="Normal 2 64 3 2 2 4" xfId="20359"/>
    <cellStyle name="Normal 2 64 3 2 3" xfId="20360"/>
    <cellStyle name="Normal 2 64 3 2 3 2" xfId="20361"/>
    <cellStyle name="Normal 2 64 3 2 4" xfId="20362"/>
    <cellStyle name="Normal 2 64 3 2 5" xfId="20363"/>
    <cellStyle name="Normal 2 64 4" xfId="20364"/>
    <cellStyle name="Normal 2 64 4 2" xfId="20365"/>
    <cellStyle name="Normal 2 64 4 2 2" xfId="20366"/>
    <cellStyle name="Normal 2 64 4 2 2 2" xfId="20367"/>
    <cellStyle name="Normal 2 64 4 2 3" xfId="20368"/>
    <cellStyle name="Normal 2 64 4 2 4" xfId="20369"/>
    <cellStyle name="Normal 2 64 4 3" xfId="20370"/>
    <cellStyle name="Normal 2 64 4 3 2" xfId="20371"/>
    <cellStyle name="Normal 2 64 4 4" xfId="20372"/>
    <cellStyle name="Normal 2 64 4 5" xfId="20373"/>
    <cellStyle name="Normal 2 65" xfId="20374"/>
    <cellStyle name="Normal 2 65 2" xfId="20375"/>
    <cellStyle name="Normal 2 65 2 2" xfId="20376"/>
    <cellStyle name="Normal 2 65 2 2 2" xfId="20377"/>
    <cellStyle name="Normal 2 65 2 2 2 2" xfId="20378"/>
    <cellStyle name="Normal 2 65 2 2 2 2 2" xfId="20379"/>
    <cellStyle name="Normal 2 65 2 2 2 3" xfId="20380"/>
    <cellStyle name="Normal 2 65 2 2 2 4" xfId="20381"/>
    <cellStyle name="Normal 2 65 2 2 3" xfId="20382"/>
    <cellStyle name="Normal 2 65 2 2 3 2" xfId="20383"/>
    <cellStyle name="Normal 2 65 2 2 4" xfId="20384"/>
    <cellStyle name="Normal 2 65 2 2 5" xfId="20385"/>
    <cellStyle name="Normal 2 65 3" xfId="20386"/>
    <cellStyle name="Normal 2 65 3 2" xfId="20387"/>
    <cellStyle name="Normal 2 65 3 2 2" xfId="20388"/>
    <cellStyle name="Normal 2 65 3 2 2 2" xfId="20389"/>
    <cellStyle name="Normal 2 65 3 2 2 2 2" xfId="20390"/>
    <cellStyle name="Normal 2 65 3 2 2 3" xfId="20391"/>
    <cellStyle name="Normal 2 65 3 2 2 4" xfId="20392"/>
    <cellStyle name="Normal 2 65 3 2 3" xfId="20393"/>
    <cellStyle name="Normal 2 65 3 2 3 2" xfId="20394"/>
    <cellStyle name="Normal 2 65 3 2 4" xfId="20395"/>
    <cellStyle name="Normal 2 65 3 2 5" xfId="20396"/>
    <cellStyle name="Normal 2 65 4" xfId="20397"/>
    <cellStyle name="Normal 2 65 4 2" xfId="20398"/>
    <cellStyle name="Normal 2 65 4 2 2" xfId="20399"/>
    <cellStyle name="Normal 2 65 4 2 2 2" xfId="20400"/>
    <cellStyle name="Normal 2 65 4 2 3" xfId="20401"/>
    <cellStyle name="Normal 2 65 4 2 4" xfId="20402"/>
    <cellStyle name="Normal 2 65 4 3" xfId="20403"/>
    <cellStyle name="Normal 2 65 4 3 2" xfId="20404"/>
    <cellStyle name="Normal 2 65 4 4" xfId="20405"/>
    <cellStyle name="Normal 2 65 4 5" xfId="20406"/>
    <cellStyle name="Normal 2 66" xfId="20407"/>
    <cellStyle name="Normal 2 66 2" xfId="20408"/>
    <cellStyle name="Normal 2 66 2 2" xfId="20409"/>
    <cellStyle name="Normal 2 66 2 2 2" xfId="20410"/>
    <cellStyle name="Normal 2 66 2 2 2 2" xfId="20411"/>
    <cellStyle name="Normal 2 66 2 2 2 2 2" xfId="20412"/>
    <cellStyle name="Normal 2 66 2 2 2 3" xfId="20413"/>
    <cellStyle name="Normal 2 66 2 2 2 4" xfId="20414"/>
    <cellStyle name="Normal 2 66 2 2 3" xfId="20415"/>
    <cellStyle name="Normal 2 66 2 2 3 2" xfId="20416"/>
    <cellStyle name="Normal 2 66 2 2 4" xfId="20417"/>
    <cellStyle name="Normal 2 66 2 2 5" xfId="20418"/>
    <cellStyle name="Normal 2 66 3" xfId="20419"/>
    <cellStyle name="Normal 2 66 3 2" xfId="20420"/>
    <cellStyle name="Normal 2 66 3 2 2" xfId="20421"/>
    <cellStyle name="Normal 2 66 3 2 2 2" xfId="20422"/>
    <cellStyle name="Normal 2 66 3 2 2 2 2" xfId="20423"/>
    <cellStyle name="Normal 2 66 3 2 2 3" xfId="20424"/>
    <cellStyle name="Normal 2 66 3 2 2 4" xfId="20425"/>
    <cellStyle name="Normal 2 66 3 2 3" xfId="20426"/>
    <cellStyle name="Normal 2 66 3 2 3 2" xfId="20427"/>
    <cellStyle name="Normal 2 66 3 2 4" xfId="20428"/>
    <cellStyle name="Normal 2 66 3 2 5" xfId="20429"/>
    <cellStyle name="Normal 2 66 4" xfId="20430"/>
    <cellStyle name="Normal 2 66 4 2" xfId="20431"/>
    <cellStyle name="Normal 2 66 4 2 2" xfId="20432"/>
    <cellStyle name="Normal 2 66 4 2 2 2" xfId="20433"/>
    <cellStyle name="Normal 2 66 4 2 3" xfId="20434"/>
    <cellStyle name="Normal 2 66 4 2 4" xfId="20435"/>
    <cellStyle name="Normal 2 66 4 3" xfId="20436"/>
    <cellStyle name="Normal 2 66 4 3 2" xfId="20437"/>
    <cellStyle name="Normal 2 66 4 4" xfId="20438"/>
    <cellStyle name="Normal 2 66 4 5" xfId="20439"/>
    <cellStyle name="Normal 2 67" xfId="20440"/>
    <cellStyle name="Normal 2 67 2" xfId="20441"/>
    <cellStyle name="Normal 2 67 2 2" xfId="20442"/>
    <cellStyle name="Normal 2 67 2 2 2" xfId="20443"/>
    <cellStyle name="Normal 2 67 2 2 2 2" xfId="20444"/>
    <cellStyle name="Normal 2 67 2 2 2 2 2" xfId="20445"/>
    <cellStyle name="Normal 2 67 2 2 2 3" xfId="20446"/>
    <cellStyle name="Normal 2 67 2 2 2 4" xfId="20447"/>
    <cellStyle name="Normal 2 67 2 2 3" xfId="20448"/>
    <cellStyle name="Normal 2 67 2 2 3 2" xfId="20449"/>
    <cellStyle name="Normal 2 67 2 2 4" xfId="20450"/>
    <cellStyle name="Normal 2 67 2 2 5" xfId="20451"/>
    <cellStyle name="Normal 2 67 3" xfId="20452"/>
    <cellStyle name="Normal 2 67 3 2" xfId="20453"/>
    <cellStyle name="Normal 2 67 3 2 2" xfId="20454"/>
    <cellStyle name="Normal 2 67 3 2 2 2" xfId="20455"/>
    <cellStyle name="Normal 2 67 3 2 2 2 2" xfId="20456"/>
    <cellStyle name="Normal 2 67 3 2 2 3" xfId="20457"/>
    <cellStyle name="Normal 2 67 3 2 2 4" xfId="20458"/>
    <cellStyle name="Normal 2 67 3 2 3" xfId="20459"/>
    <cellStyle name="Normal 2 67 3 2 3 2" xfId="20460"/>
    <cellStyle name="Normal 2 67 3 2 4" xfId="20461"/>
    <cellStyle name="Normal 2 67 3 2 5" xfId="20462"/>
    <cellStyle name="Normal 2 67 4" xfId="20463"/>
    <cellStyle name="Normal 2 67 4 2" xfId="20464"/>
    <cellStyle name="Normal 2 67 4 2 2" xfId="20465"/>
    <cellStyle name="Normal 2 67 4 2 2 2" xfId="20466"/>
    <cellStyle name="Normal 2 67 4 2 3" xfId="20467"/>
    <cellStyle name="Normal 2 67 4 2 4" xfId="20468"/>
    <cellStyle name="Normal 2 67 4 3" xfId="20469"/>
    <cellStyle name="Normal 2 67 4 3 2" xfId="20470"/>
    <cellStyle name="Normal 2 67 4 4" xfId="20471"/>
    <cellStyle name="Normal 2 67 4 5" xfId="20472"/>
    <cellStyle name="Normal 2 68" xfId="20473"/>
    <cellStyle name="Normal 2 68 2" xfId="20474"/>
    <cellStyle name="Normal 2 68 2 2" xfId="20475"/>
    <cellStyle name="Normal 2 68 2 2 2" xfId="20476"/>
    <cellStyle name="Normal 2 68 2 2 2 2" xfId="20477"/>
    <cellStyle name="Normal 2 68 2 2 2 2 2" xfId="20478"/>
    <cellStyle name="Normal 2 68 2 2 2 3" xfId="20479"/>
    <cellStyle name="Normal 2 68 2 2 2 4" xfId="20480"/>
    <cellStyle name="Normal 2 68 2 2 3" xfId="20481"/>
    <cellStyle name="Normal 2 68 2 2 3 2" xfId="20482"/>
    <cellStyle name="Normal 2 68 2 2 4" xfId="20483"/>
    <cellStyle name="Normal 2 68 2 2 5" xfId="20484"/>
    <cellStyle name="Normal 2 68 3" xfId="20485"/>
    <cellStyle name="Normal 2 68 3 2" xfId="20486"/>
    <cellStyle name="Normal 2 68 3 2 2" xfId="20487"/>
    <cellStyle name="Normal 2 68 3 2 2 2" xfId="20488"/>
    <cellStyle name="Normal 2 68 3 2 2 2 2" xfId="20489"/>
    <cellStyle name="Normal 2 68 3 2 2 3" xfId="20490"/>
    <cellStyle name="Normal 2 68 3 2 2 4" xfId="20491"/>
    <cellStyle name="Normal 2 68 3 2 3" xfId="20492"/>
    <cellStyle name="Normal 2 68 3 2 3 2" xfId="20493"/>
    <cellStyle name="Normal 2 68 3 2 4" xfId="20494"/>
    <cellStyle name="Normal 2 68 3 2 5" xfId="20495"/>
    <cellStyle name="Normal 2 68 4" xfId="20496"/>
    <cellStyle name="Normal 2 68 4 2" xfId="20497"/>
    <cellStyle name="Normal 2 68 4 2 2" xfId="20498"/>
    <cellStyle name="Normal 2 68 4 2 2 2" xfId="20499"/>
    <cellStyle name="Normal 2 68 4 2 3" xfId="20500"/>
    <cellStyle name="Normal 2 68 4 2 4" xfId="20501"/>
    <cellStyle name="Normal 2 68 4 3" xfId="20502"/>
    <cellStyle name="Normal 2 68 4 3 2" xfId="20503"/>
    <cellStyle name="Normal 2 68 4 4" xfId="20504"/>
    <cellStyle name="Normal 2 68 4 5" xfId="20505"/>
    <cellStyle name="Normal 2 69" xfId="20506"/>
    <cellStyle name="Normal 2 69 2" xfId="20507"/>
    <cellStyle name="Normal 2 69 2 2" xfId="20508"/>
    <cellStyle name="Normal 2 69 2 2 2" xfId="20509"/>
    <cellStyle name="Normal 2 69 2 2 2 2" xfId="20510"/>
    <cellStyle name="Normal 2 69 2 2 2 2 2" xfId="20511"/>
    <cellStyle name="Normal 2 69 2 2 2 3" xfId="20512"/>
    <cellStyle name="Normal 2 69 2 2 2 4" xfId="20513"/>
    <cellStyle name="Normal 2 69 2 2 3" xfId="20514"/>
    <cellStyle name="Normal 2 69 2 2 3 2" xfId="20515"/>
    <cellStyle name="Normal 2 69 2 2 4" xfId="20516"/>
    <cellStyle name="Normal 2 69 2 2 5" xfId="20517"/>
    <cellStyle name="Normal 2 69 3" xfId="20518"/>
    <cellStyle name="Normal 2 69 3 2" xfId="20519"/>
    <cellStyle name="Normal 2 69 3 2 2" xfId="20520"/>
    <cellStyle name="Normal 2 69 3 2 2 2" xfId="20521"/>
    <cellStyle name="Normal 2 69 3 2 3" xfId="20522"/>
    <cellStyle name="Normal 2 69 3 2 4" xfId="20523"/>
    <cellStyle name="Normal 2 69 3 3" xfId="20524"/>
    <cellStyle name="Normal 2 69 3 3 2" xfId="20525"/>
    <cellStyle name="Normal 2 69 3 4" xfId="20526"/>
    <cellStyle name="Normal 2 69 3 5" xfId="20527"/>
    <cellStyle name="Normal 2 7" xfId="129"/>
    <cellStyle name="Normál 2 7" xfId="20528"/>
    <cellStyle name="Normal 2 7 10" xfId="20529"/>
    <cellStyle name="Normál 2 7 10" xfId="20530"/>
    <cellStyle name="Normal 2 7 10 10" xfId="20531"/>
    <cellStyle name="Normal 2 7 10 2" xfId="20532"/>
    <cellStyle name="Normál 2 7 10 2" xfId="20533"/>
    <cellStyle name="Normal 2 7 10 2 2" xfId="20534"/>
    <cellStyle name="Normal 2 7 10 2 2 2" xfId="20535"/>
    <cellStyle name="Normal 2 7 10 2 3" xfId="20536"/>
    <cellStyle name="Normal 2 7 10 2 4" xfId="20537"/>
    <cellStyle name="Normal 2 7 10 2 5" xfId="20538"/>
    <cellStyle name="Normal 2 7 10 3" xfId="20539"/>
    <cellStyle name="Normál 2 7 10 3" xfId="20540"/>
    <cellStyle name="Normal 2 7 10 3 2" xfId="20541"/>
    <cellStyle name="Normal 2 7 10 4" xfId="20542"/>
    <cellStyle name="Normal 2 7 10 4 2" xfId="20543"/>
    <cellStyle name="Normal 2 7 10 5" xfId="20544"/>
    <cellStyle name="Normal 2 7 10 5 2" xfId="20545"/>
    <cellStyle name="Normal 2 7 10 6" xfId="20546"/>
    <cellStyle name="Normal 2 7 10 6 2" xfId="20547"/>
    <cellStyle name="Normal 2 7 10 7" xfId="20548"/>
    <cellStyle name="Normal 2 7 10 7 2" xfId="20549"/>
    <cellStyle name="Normal 2 7 10 8" xfId="20550"/>
    <cellStyle name="Normal 2 7 10 9" xfId="20551"/>
    <cellStyle name="Normal 2 7 11" xfId="20552"/>
    <cellStyle name="Normál 2 7 11" xfId="20553"/>
    <cellStyle name="Normál 2 7 11 2" xfId="20554"/>
    <cellStyle name="Normal 2 7 12" xfId="20555"/>
    <cellStyle name="Normál 2 7 12" xfId="20556"/>
    <cellStyle name="Normál 2 7 12 2" xfId="20557"/>
    <cellStyle name="Normal 2 7 13" xfId="20558"/>
    <cellStyle name="Normál 2 7 13" xfId="20559"/>
    <cellStyle name="Normál 2 7 13 2" xfId="20560"/>
    <cellStyle name="Normal 2 7 14" xfId="20561"/>
    <cellStyle name="Normál 2 7 14" xfId="20562"/>
    <cellStyle name="Normál 2 7 14 2" xfId="20563"/>
    <cellStyle name="Normal 2 7 15" xfId="20564"/>
    <cellStyle name="Normál 2 7 15" xfId="20565"/>
    <cellStyle name="Normal 2 7 16" xfId="20566"/>
    <cellStyle name="Normál 2 7 16" xfId="20567"/>
    <cellStyle name="Normal 2 7 17" xfId="20568"/>
    <cellStyle name="Normál 2 7 17" xfId="20569"/>
    <cellStyle name="Normal 2 7 18" xfId="20570"/>
    <cellStyle name="Normal 2 7 19" xfId="20571"/>
    <cellStyle name="Normal 2 7 2" xfId="230"/>
    <cellStyle name="Normál 2 7 2" xfId="20572"/>
    <cellStyle name="Normál 2 7 2 10" xfId="20573"/>
    <cellStyle name="Normál 2 7 2 10 2" xfId="20574"/>
    <cellStyle name="Normál 2 7 2 11" xfId="20575"/>
    <cellStyle name="Normál 2 7 2 12" xfId="20576"/>
    <cellStyle name="Normal 2 7 2 2" xfId="20577"/>
    <cellStyle name="Normál 2 7 2 2" xfId="20578"/>
    <cellStyle name="Normal 2 7 2 2 2" xfId="20579"/>
    <cellStyle name="Normál 2 7 2 2 2" xfId="20580"/>
    <cellStyle name="Normal 2 7 2 2 2 2" xfId="20581"/>
    <cellStyle name="Normal 2 7 2 2 2 2 2" xfId="20582"/>
    <cellStyle name="Normal 2 7 2 2 2 2 2 2" xfId="20583"/>
    <cellStyle name="Normal 2 7 2 2 2 2 3" xfId="20584"/>
    <cellStyle name="Normal 2 7 2 2 2 2 4" xfId="20585"/>
    <cellStyle name="Normal 2 7 2 2 2 3" xfId="20586"/>
    <cellStyle name="Normal 2 7 2 2 2 3 2" xfId="20587"/>
    <cellStyle name="Normal 2 7 2 2 2 4" xfId="20588"/>
    <cellStyle name="Normal 2 7 2 2 2 5" xfId="20589"/>
    <cellStyle name="Normal 2 7 2 2 2 6" xfId="20590"/>
    <cellStyle name="Normal 2 7 2 2 2 7" xfId="20591"/>
    <cellStyle name="Normál 2 7 2 2 3" xfId="20592"/>
    <cellStyle name="Normal 2 7 2 3" xfId="20593"/>
    <cellStyle name="Normál 2 7 2 3" xfId="20594"/>
    <cellStyle name="Normal 2 7 2 3 10" xfId="20595"/>
    <cellStyle name="Normal 2 7 2 3 10 2" xfId="20596"/>
    <cellStyle name="Normal 2 7 2 3 11" xfId="20597"/>
    <cellStyle name="Normal 2 7 2 3 12" xfId="20598"/>
    <cellStyle name="Normal 2 7 2 3 13" xfId="20599"/>
    <cellStyle name="Normal 2 7 2 3 14" xfId="20600"/>
    <cellStyle name="Normal 2 7 2 3 2" xfId="20601"/>
    <cellStyle name="Normál 2 7 2 3 2" xfId="20602"/>
    <cellStyle name="Normal 2 7 2 3 2 2" xfId="20603"/>
    <cellStyle name="Normal 2 7 2 3 2 2 2" xfId="20604"/>
    <cellStyle name="Normal 2 7 2 3 2 3" xfId="20605"/>
    <cellStyle name="Normal 2 7 2 3 2 4" xfId="20606"/>
    <cellStyle name="Normal 2 7 2 3 2 5" xfId="20607"/>
    <cellStyle name="Normal 2 7 2 3 3" xfId="20608"/>
    <cellStyle name="Normál 2 7 2 3 3" xfId="20609"/>
    <cellStyle name="Normal 2 7 2 3 3 2" xfId="20610"/>
    <cellStyle name="Normal 2 7 2 3 4" xfId="20611"/>
    <cellStyle name="Normal 2 7 2 3 4 2" xfId="20612"/>
    <cellStyle name="Normal 2 7 2 3 5" xfId="20613"/>
    <cellStyle name="Normal 2 7 2 3 5 2" xfId="20614"/>
    <cellStyle name="Normal 2 7 2 3 6" xfId="20615"/>
    <cellStyle name="Normal 2 7 2 3 6 2" xfId="20616"/>
    <cellStyle name="Normal 2 7 2 3 7" xfId="20617"/>
    <cellStyle name="Normal 2 7 2 3 7 2" xfId="20618"/>
    <cellStyle name="Normal 2 7 2 3 8" xfId="20619"/>
    <cellStyle name="Normal 2 7 2 3 8 2" xfId="20620"/>
    <cellStyle name="Normal 2 7 2 3 9" xfId="20621"/>
    <cellStyle name="Normal 2 7 2 3 9 2" xfId="20622"/>
    <cellStyle name="Normál 2 7 2 4" xfId="20623"/>
    <cellStyle name="Normál 2 7 2 4 2" xfId="20624"/>
    <cellStyle name="Normál 2 7 2 5" xfId="20625"/>
    <cellStyle name="Normál 2 7 2 5 2" xfId="20626"/>
    <cellStyle name="Normál 2 7 2 6" xfId="20627"/>
    <cellStyle name="Normál 2 7 2 6 2" xfId="20628"/>
    <cellStyle name="Normál 2 7 2 7" xfId="20629"/>
    <cellStyle name="Normál 2 7 2 7 2" xfId="20630"/>
    <cellStyle name="Normál 2 7 2 8" xfId="20631"/>
    <cellStyle name="Normál 2 7 2 8 2" xfId="20632"/>
    <cellStyle name="Normál 2 7 2 9" xfId="20633"/>
    <cellStyle name="Normál 2 7 2 9 2" xfId="20634"/>
    <cellStyle name="Normal 2 7 20" xfId="20635"/>
    <cellStyle name="Normal 2 7 21" xfId="20636"/>
    <cellStyle name="Normal 2 7 22" xfId="20637"/>
    <cellStyle name="Normal 2 7 23" xfId="20638"/>
    <cellStyle name="Normal 2 7 24" xfId="20639"/>
    <cellStyle name="Normal 2 7 25" xfId="20640"/>
    <cellStyle name="Normal 2 7 26" xfId="20641"/>
    <cellStyle name="Normal 2 7 27" xfId="20642"/>
    <cellStyle name="Normal 2 7 28" xfId="20643"/>
    <cellStyle name="Normal 2 7 29" xfId="20644"/>
    <cellStyle name="Normal 2 7 3" xfId="20645"/>
    <cellStyle name="Normál 2 7 3" xfId="20646"/>
    <cellStyle name="Normál 2 7 3 10" xfId="20647"/>
    <cellStyle name="Normál 2 7 3 10 2" xfId="20648"/>
    <cellStyle name="Normál 2 7 3 11" xfId="20649"/>
    <cellStyle name="Normál 2 7 3 12" xfId="20650"/>
    <cellStyle name="Normal 2 7 3 2" xfId="20651"/>
    <cellStyle name="Normál 2 7 3 2" xfId="20652"/>
    <cellStyle name="Normal 2 7 3 2 2" xfId="20653"/>
    <cellStyle name="Normál 2 7 3 2 2" xfId="20654"/>
    <cellStyle name="Normal 2 7 3 2 2 2" xfId="20655"/>
    <cellStyle name="Normal 2 7 3 2 2 2 2" xfId="20656"/>
    <cellStyle name="Normal 2 7 3 2 2 2 2 2" xfId="20657"/>
    <cellStyle name="Normal 2 7 3 2 2 2 3" xfId="20658"/>
    <cellStyle name="Normal 2 7 3 2 2 2 4" xfId="20659"/>
    <cellStyle name="Normal 2 7 3 2 2 3" xfId="20660"/>
    <cellStyle name="Normal 2 7 3 2 2 3 2" xfId="20661"/>
    <cellStyle name="Normal 2 7 3 2 2 4" xfId="20662"/>
    <cellStyle name="Normal 2 7 3 2 2 5" xfId="20663"/>
    <cellStyle name="Normal 2 7 3 2 2 6" xfId="20664"/>
    <cellStyle name="Normál 2 7 3 2 3" xfId="20665"/>
    <cellStyle name="Normal 2 7 3 3" xfId="20666"/>
    <cellStyle name="Normál 2 7 3 3" xfId="20667"/>
    <cellStyle name="Normal 2 7 3 3 10" xfId="20668"/>
    <cellStyle name="Normal 2 7 3 3 10 2" xfId="20669"/>
    <cellStyle name="Normal 2 7 3 3 11" xfId="20670"/>
    <cellStyle name="Normal 2 7 3 3 12" xfId="20671"/>
    <cellStyle name="Normal 2 7 3 3 13" xfId="20672"/>
    <cellStyle name="Normal 2 7 3 3 2" xfId="20673"/>
    <cellStyle name="Normál 2 7 3 3 2" xfId="20674"/>
    <cellStyle name="Normal 2 7 3 3 2 2" xfId="20675"/>
    <cellStyle name="Normal 2 7 3 3 2 2 2" xfId="20676"/>
    <cellStyle name="Normal 2 7 3 3 2 3" xfId="20677"/>
    <cellStyle name="Normal 2 7 3 3 2 4" xfId="20678"/>
    <cellStyle name="Normal 2 7 3 3 2 5" xfId="20679"/>
    <cellStyle name="Normal 2 7 3 3 3" xfId="20680"/>
    <cellStyle name="Normál 2 7 3 3 3" xfId="20681"/>
    <cellStyle name="Normal 2 7 3 3 3 2" xfId="20682"/>
    <cellStyle name="Normal 2 7 3 3 4" xfId="20683"/>
    <cellStyle name="Normal 2 7 3 3 4 2" xfId="20684"/>
    <cellStyle name="Normal 2 7 3 3 5" xfId="20685"/>
    <cellStyle name="Normal 2 7 3 3 5 2" xfId="20686"/>
    <cellStyle name="Normal 2 7 3 3 6" xfId="20687"/>
    <cellStyle name="Normal 2 7 3 3 6 2" xfId="20688"/>
    <cellStyle name="Normal 2 7 3 3 7" xfId="20689"/>
    <cellStyle name="Normal 2 7 3 3 7 2" xfId="20690"/>
    <cellStyle name="Normal 2 7 3 3 8" xfId="20691"/>
    <cellStyle name="Normal 2 7 3 3 8 2" xfId="20692"/>
    <cellStyle name="Normal 2 7 3 3 9" xfId="20693"/>
    <cellStyle name="Normal 2 7 3 3 9 2" xfId="20694"/>
    <cellStyle name="Normál 2 7 3 4" xfId="20695"/>
    <cellStyle name="Normál 2 7 3 4 2" xfId="20696"/>
    <cellStyle name="Normál 2 7 3 5" xfId="20697"/>
    <cellStyle name="Normál 2 7 3 5 2" xfId="20698"/>
    <cellStyle name="Normál 2 7 3 6" xfId="20699"/>
    <cellStyle name="Normál 2 7 3 6 2" xfId="20700"/>
    <cellStyle name="Normál 2 7 3 7" xfId="20701"/>
    <cellStyle name="Normál 2 7 3 7 2" xfId="20702"/>
    <cellStyle name="Normál 2 7 3 8" xfId="20703"/>
    <cellStyle name="Normál 2 7 3 8 2" xfId="20704"/>
    <cellStyle name="Normál 2 7 3 9" xfId="20705"/>
    <cellStyle name="Normál 2 7 3 9 2" xfId="20706"/>
    <cellStyle name="Normal 2 7 30" xfId="20707"/>
    <cellStyle name="Normal 2 7 31" xfId="20708"/>
    <cellStyle name="Normal 2 7 32" xfId="20709"/>
    <cellStyle name="Normal 2 7 33" xfId="20710"/>
    <cellStyle name="Normal 2 7 34" xfId="20711"/>
    <cellStyle name="Normal 2 7 35" xfId="20712"/>
    <cellStyle name="Normal 2 7 36" xfId="20713"/>
    <cellStyle name="Normal 2 7 37" xfId="20714"/>
    <cellStyle name="Normal 2 7 4" xfId="20715"/>
    <cellStyle name="Normál 2 7 4" xfId="20716"/>
    <cellStyle name="Normál 2 7 4 10" xfId="20717"/>
    <cellStyle name="Normál 2 7 4 10 2" xfId="20718"/>
    <cellStyle name="Normál 2 7 4 11" xfId="20719"/>
    <cellStyle name="Normál 2 7 4 12" xfId="20720"/>
    <cellStyle name="Normal 2 7 4 2" xfId="20721"/>
    <cellStyle name="Normál 2 7 4 2" xfId="20722"/>
    <cellStyle name="Normal 2 7 4 2 2" xfId="20723"/>
    <cellStyle name="Normál 2 7 4 2 2" xfId="20724"/>
    <cellStyle name="Normal 2 7 4 2 2 2" xfId="20725"/>
    <cellStyle name="Normal 2 7 4 2 2 2 2" xfId="20726"/>
    <cellStyle name="Normal 2 7 4 2 2 2 2 2" xfId="20727"/>
    <cellStyle name="Normal 2 7 4 2 2 2 3" xfId="20728"/>
    <cellStyle name="Normal 2 7 4 2 2 2 4" xfId="20729"/>
    <cellStyle name="Normal 2 7 4 2 2 3" xfId="20730"/>
    <cellStyle name="Normal 2 7 4 2 2 3 2" xfId="20731"/>
    <cellStyle name="Normal 2 7 4 2 2 4" xfId="20732"/>
    <cellStyle name="Normal 2 7 4 2 2 5" xfId="20733"/>
    <cellStyle name="Normal 2 7 4 2 2 6" xfId="20734"/>
    <cellStyle name="Normál 2 7 4 2 3" xfId="20735"/>
    <cellStyle name="Normal 2 7 4 3" xfId="20736"/>
    <cellStyle name="Normál 2 7 4 3" xfId="20737"/>
    <cellStyle name="Normal 2 7 4 3 10" xfId="20738"/>
    <cellStyle name="Normal 2 7 4 3 10 2" xfId="20739"/>
    <cellStyle name="Normal 2 7 4 3 11" xfId="20740"/>
    <cellStyle name="Normal 2 7 4 3 12" xfId="20741"/>
    <cellStyle name="Normal 2 7 4 3 13" xfId="20742"/>
    <cellStyle name="Normal 2 7 4 3 2" xfId="20743"/>
    <cellStyle name="Normál 2 7 4 3 2" xfId="20744"/>
    <cellStyle name="Normal 2 7 4 3 2 2" xfId="20745"/>
    <cellStyle name="Normal 2 7 4 3 2 2 2" xfId="20746"/>
    <cellStyle name="Normal 2 7 4 3 2 3" xfId="20747"/>
    <cellStyle name="Normal 2 7 4 3 2 4" xfId="20748"/>
    <cellStyle name="Normal 2 7 4 3 2 5" xfId="20749"/>
    <cellStyle name="Normal 2 7 4 3 3" xfId="20750"/>
    <cellStyle name="Normál 2 7 4 3 3" xfId="20751"/>
    <cellStyle name="Normal 2 7 4 3 3 2" xfId="20752"/>
    <cellStyle name="Normal 2 7 4 3 4" xfId="20753"/>
    <cellStyle name="Normal 2 7 4 3 4 2" xfId="20754"/>
    <cellStyle name="Normal 2 7 4 3 5" xfId="20755"/>
    <cellStyle name="Normal 2 7 4 3 5 2" xfId="20756"/>
    <cellStyle name="Normal 2 7 4 3 6" xfId="20757"/>
    <cellStyle name="Normal 2 7 4 3 6 2" xfId="20758"/>
    <cellStyle name="Normal 2 7 4 3 7" xfId="20759"/>
    <cellStyle name="Normal 2 7 4 3 7 2" xfId="20760"/>
    <cellStyle name="Normal 2 7 4 3 8" xfId="20761"/>
    <cellStyle name="Normal 2 7 4 3 8 2" xfId="20762"/>
    <cellStyle name="Normal 2 7 4 3 9" xfId="20763"/>
    <cellStyle name="Normal 2 7 4 3 9 2" xfId="20764"/>
    <cellStyle name="Normál 2 7 4 4" xfId="20765"/>
    <cellStyle name="Normál 2 7 4 4 2" xfId="20766"/>
    <cellStyle name="Normál 2 7 4 5" xfId="20767"/>
    <cellStyle name="Normál 2 7 4 5 2" xfId="20768"/>
    <cellStyle name="Normál 2 7 4 6" xfId="20769"/>
    <cellStyle name="Normál 2 7 4 6 2" xfId="20770"/>
    <cellStyle name="Normál 2 7 4 7" xfId="20771"/>
    <cellStyle name="Normál 2 7 4 7 2" xfId="20772"/>
    <cellStyle name="Normál 2 7 4 8" xfId="20773"/>
    <cellStyle name="Normál 2 7 4 8 2" xfId="20774"/>
    <cellStyle name="Normál 2 7 4 9" xfId="20775"/>
    <cellStyle name="Normál 2 7 4 9 2" xfId="20776"/>
    <cellStyle name="Normal 2 7 5" xfId="20777"/>
    <cellStyle name="Normál 2 7 5" xfId="20778"/>
    <cellStyle name="Normal 2 7 5 10" xfId="20779"/>
    <cellStyle name="Normál 2 7 5 10" xfId="20780"/>
    <cellStyle name="Normal 2 7 5 10 2" xfId="20781"/>
    <cellStyle name="Normál 2 7 5 10 2" xfId="20782"/>
    <cellStyle name="Normal 2 7 5 10 3" xfId="20783"/>
    <cellStyle name="Normál 2 7 5 10 3" xfId="20784"/>
    <cellStyle name="Normal 2 7 5 10 4" xfId="20785"/>
    <cellStyle name="Normal 2 7 5 11" xfId="20786"/>
    <cellStyle name="Normál 2 7 5 11" xfId="20787"/>
    <cellStyle name="Normal 2 7 5 11 2" xfId="20788"/>
    <cellStyle name="Normal 2 7 5 11 3" xfId="20789"/>
    <cellStyle name="Normal 2 7 5 11 4" xfId="20790"/>
    <cellStyle name="Normal 2 7 5 12" xfId="20791"/>
    <cellStyle name="Normál 2 7 5 12" xfId="20792"/>
    <cellStyle name="Normal 2 7 5 12 2" xfId="20793"/>
    <cellStyle name="Normal 2 7 5 13" xfId="20794"/>
    <cellStyle name="Normál 2 7 5 13" xfId="20795"/>
    <cellStyle name="Normal 2 7 5 13 2" xfId="20796"/>
    <cellStyle name="Normal 2 7 5 14" xfId="20797"/>
    <cellStyle name="Normal 2 7 5 2" xfId="20798"/>
    <cellStyle name="Normál 2 7 5 2" xfId="20799"/>
    <cellStyle name="Normal 2 7 5 2 10" xfId="20800"/>
    <cellStyle name="Normal 2 7 5 2 10 2" xfId="20801"/>
    <cellStyle name="Normal 2 7 5 2 11" xfId="20802"/>
    <cellStyle name="Normal 2 7 5 2 12" xfId="20803"/>
    <cellStyle name="Normal 2 7 5 2 13" xfId="20804"/>
    <cellStyle name="Normal 2 7 5 2 2" xfId="20805"/>
    <cellStyle name="Normál 2 7 5 2 2" xfId="20806"/>
    <cellStyle name="Normal 2 7 5 2 2 2" xfId="20807"/>
    <cellStyle name="Normal 2 7 5 2 2 3" xfId="20808"/>
    <cellStyle name="Normal 2 7 5 2 3" xfId="20809"/>
    <cellStyle name="Normál 2 7 5 2 3" xfId="20810"/>
    <cellStyle name="Normal 2 7 5 2 3 2" xfId="20811"/>
    <cellStyle name="Normal 2 7 5 2 4" xfId="20812"/>
    <cellStyle name="Normal 2 7 5 2 4 2" xfId="20813"/>
    <cellStyle name="Normal 2 7 5 2 5" xfId="20814"/>
    <cellStyle name="Normal 2 7 5 2 5 2" xfId="20815"/>
    <cellStyle name="Normal 2 7 5 2 6" xfId="20816"/>
    <cellStyle name="Normal 2 7 5 2 6 2" xfId="20817"/>
    <cellStyle name="Normal 2 7 5 2 7" xfId="20818"/>
    <cellStyle name="Normal 2 7 5 2 7 2" xfId="20819"/>
    <cellStyle name="Normal 2 7 5 2 8" xfId="20820"/>
    <cellStyle name="Normal 2 7 5 2 8 2" xfId="20821"/>
    <cellStyle name="Normal 2 7 5 2 9" xfId="20822"/>
    <cellStyle name="Normal 2 7 5 2 9 2" xfId="20823"/>
    <cellStyle name="Normal 2 7 5 3" xfId="20824"/>
    <cellStyle name="Normál 2 7 5 3" xfId="20825"/>
    <cellStyle name="Normal 2 7 5 3 2" xfId="20826"/>
    <cellStyle name="Normál 2 7 5 3 2" xfId="20827"/>
    <cellStyle name="Normal 2 7 5 3 3" xfId="20828"/>
    <cellStyle name="Normál 2 7 5 3 3" xfId="20829"/>
    <cellStyle name="Normal 2 7 5 3 4" xfId="20830"/>
    <cellStyle name="Normal 2 7 5 4" xfId="20831"/>
    <cellStyle name="Normál 2 7 5 4" xfId="20832"/>
    <cellStyle name="Normal 2 7 5 4 2" xfId="20833"/>
    <cellStyle name="Normál 2 7 5 4 2" xfId="20834"/>
    <cellStyle name="Normal 2 7 5 4 3" xfId="20835"/>
    <cellStyle name="Normál 2 7 5 4 3" xfId="20836"/>
    <cellStyle name="Normal 2 7 5 4 4" xfId="20837"/>
    <cellStyle name="Normal 2 7 5 5" xfId="20838"/>
    <cellStyle name="Normál 2 7 5 5" xfId="20839"/>
    <cellStyle name="Normal 2 7 5 5 2" xfId="20840"/>
    <cellStyle name="Normál 2 7 5 5 2" xfId="20841"/>
    <cellStyle name="Normal 2 7 5 5 3" xfId="20842"/>
    <cellStyle name="Normál 2 7 5 5 3" xfId="20843"/>
    <cellStyle name="Normal 2 7 5 5 4" xfId="20844"/>
    <cellStyle name="Normal 2 7 5 6" xfId="20845"/>
    <cellStyle name="Normál 2 7 5 6" xfId="20846"/>
    <cellStyle name="Normal 2 7 5 6 2" xfId="20847"/>
    <cellStyle name="Normál 2 7 5 6 2" xfId="20848"/>
    <cellStyle name="Normal 2 7 5 6 3" xfId="20849"/>
    <cellStyle name="Normál 2 7 5 6 3" xfId="20850"/>
    <cellStyle name="Normal 2 7 5 6 4" xfId="20851"/>
    <cellStyle name="Normal 2 7 5 7" xfId="20852"/>
    <cellStyle name="Normál 2 7 5 7" xfId="20853"/>
    <cellStyle name="Normal 2 7 5 7 2" xfId="20854"/>
    <cellStyle name="Normál 2 7 5 7 2" xfId="20855"/>
    <cellStyle name="Normal 2 7 5 7 3" xfId="20856"/>
    <cellStyle name="Normál 2 7 5 7 3" xfId="20857"/>
    <cellStyle name="Normal 2 7 5 7 4" xfId="20858"/>
    <cellStyle name="Normal 2 7 5 8" xfId="20859"/>
    <cellStyle name="Normál 2 7 5 8" xfId="20860"/>
    <cellStyle name="Normal 2 7 5 8 2" xfId="20861"/>
    <cellStyle name="Normál 2 7 5 8 2" xfId="20862"/>
    <cellStyle name="Normal 2 7 5 8 3" xfId="20863"/>
    <cellStyle name="Normál 2 7 5 8 3" xfId="20864"/>
    <cellStyle name="Normal 2 7 5 8 4" xfId="20865"/>
    <cellStyle name="Normal 2 7 5 9" xfId="20866"/>
    <cellStyle name="Normál 2 7 5 9" xfId="20867"/>
    <cellStyle name="Normal 2 7 5 9 2" xfId="20868"/>
    <cellStyle name="Normál 2 7 5 9 2" xfId="20869"/>
    <cellStyle name="Normal 2 7 5 9 3" xfId="20870"/>
    <cellStyle name="Normál 2 7 5 9 3" xfId="20871"/>
    <cellStyle name="Normal 2 7 5 9 4" xfId="20872"/>
    <cellStyle name="Normal 2 7 6" xfId="20873"/>
    <cellStyle name="Normál 2 7 6" xfId="20874"/>
    <cellStyle name="Normal 2 7 6 10" xfId="20875"/>
    <cellStyle name="Normal 2 7 6 10 2" xfId="20876"/>
    <cellStyle name="Normal 2 7 6 11" xfId="20877"/>
    <cellStyle name="Normal 2 7 6 11 2" xfId="20878"/>
    <cellStyle name="Normal 2 7 6 12" xfId="20879"/>
    <cellStyle name="Normal 2 7 6 13" xfId="20880"/>
    <cellStyle name="Normal 2 7 6 14" xfId="20881"/>
    <cellStyle name="Normal 2 7 6 2" xfId="20882"/>
    <cellStyle name="Normál 2 7 6 2" xfId="20883"/>
    <cellStyle name="Normal 2 7 6 2 2" xfId="20884"/>
    <cellStyle name="Normal 2 7 6 2 2 2" xfId="20885"/>
    <cellStyle name="Normal 2 7 6 2 3" xfId="20886"/>
    <cellStyle name="Normal 2 7 6 2 4" xfId="20887"/>
    <cellStyle name="Normal 2 7 6 2 5" xfId="20888"/>
    <cellStyle name="Normal 2 7 6 3" xfId="20889"/>
    <cellStyle name="Normál 2 7 6 3" xfId="20890"/>
    <cellStyle name="Normal 2 7 6 3 2" xfId="20891"/>
    <cellStyle name="Normal 2 7 6 3 3" xfId="20892"/>
    <cellStyle name="Normal 2 7 6 4" xfId="20893"/>
    <cellStyle name="Normal 2 7 6 4 2" xfId="20894"/>
    <cellStyle name="Normal 2 7 6 4 3" xfId="20895"/>
    <cellStyle name="Normal 2 7 6 5" xfId="20896"/>
    <cellStyle name="Normal 2 7 6 5 2" xfId="20897"/>
    <cellStyle name="Normal 2 7 6 6" xfId="20898"/>
    <cellStyle name="Normal 2 7 6 6 2" xfId="20899"/>
    <cellStyle name="Normal 2 7 6 7" xfId="20900"/>
    <cellStyle name="Normal 2 7 6 7 2" xfId="20901"/>
    <cellStyle name="Normal 2 7 6 8" xfId="20902"/>
    <cellStyle name="Normal 2 7 6 8 2" xfId="20903"/>
    <cellStyle name="Normal 2 7 6 9" xfId="20904"/>
    <cellStyle name="Normal 2 7 6 9 2" xfId="20905"/>
    <cellStyle name="Normal 2 7 7" xfId="20906"/>
    <cellStyle name="Normál 2 7 7" xfId="20907"/>
    <cellStyle name="Normal 2 7 7 10" xfId="20908"/>
    <cellStyle name="Normal 2 7 7 10 2" xfId="20909"/>
    <cellStyle name="Normal 2 7 7 11" xfId="20910"/>
    <cellStyle name="Normal 2 7 7 12" xfId="20911"/>
    <cellStyle name="Normal 2 7 7 13" xfId="20912"/>
    <cellStyle name="Normal 2 7 7 2" xfId="20913"/>
    <cellStyle name="Normál 2 7 7 2" xfId="20914"/>
    <cellStyle name="Normal 2 7 7 2 2" xfId="20915"/>
    <cellStyle name="Normal 2 7 7 2 2 2" xfId="20916"/>
    <cellStyle name="Normal 2 7 7 2 3" xfId="20917"/>
    <cellStyle name="Normal 2 7 7 2 4" xfId="20918"/>
    <cellStyle name="Normal 2 7 7 2 5" xfId="20919"/>
    <cellStyle name="Normal 2 7 7 3" xfId="20920"/>
    <cellStyle name="Normál 2 7 7 3" xfId="20921"/>
    <cellStyle name="Normal 2 7 7 3 2" xfId="20922"/>
    <cellStyle name="Normal 2 7 7 4" xfId="20923"/>
    <cellStyle name="Normal 2 7 7 4 2" xfId="20924"/>
    <cellStyle name="Normal 2 7 7 5" xfId="20925"/>
    <cellStyle name="Normal 2 7 7 5 2" xfId="20926"/>
    <cellStyle name="Normal 2 7 7 6" xfId="20927"/>
    <cellStyle name="Normal 2 7 7 6 2" xfId="20928"/>
    <cellStyle name="Normal 2 7 7 7" xfId="20929"/>
    <cellStyle name="Normal 2 7 7 7 2" xfId="20930"/>
    <cellStyle name="Normal 2 7 7 8" xfId="20931"/>
    <cellStyle name="Normal 2 7 7 8 2" xfId="20932"/>
    <cellStyle name="Normal 2 7 7 9" xfId="20933"/>
    <cellStyle name="Normal 2 7 7 9 2" xfId="20934"/>
    <cellStyle name="Normal 2 7 8" xfId="20935"/>
    <cellStyle name="Normál 2 7 8" xfId="20936"/>
    <cellStyle name="Normal 2 7 8 10" xfId="20937"/>
    <cellStyle name="Normal 2 7 8 11" xfId="20938"/>
    <cellStyle name="Normal 2 7 8 12" xfId="20939"/>
    <cellStyle name="Normal 2 7 8 2" xfId="20940"/>
    <cellStyle name="Normál 2 7 8 2" xfId="20941"/>
    <cellStyle name="Normal 2 7 8 2 2" xfId="20942"/>
    <cellStyle name="Normal 2 7 8 2 2 2" xfId="20943"/>
    <cellStyle name="Normal 2 7 8 2 3" xfId="20944"/>
    <cellStyle name="Normal 2 7 8 2 4" xfId="20945"/>
    <cellStyle name="Normal 2 7 8 2 5" xfId="20946"/>
    <cellStyle name="Normal 2 7 8 3" xfId="20947"/>
    <cellStyle name="Normál 2 7 8 3" xfId="20948"/>
    <cellStyle name="Normal 2 7 8 3 2" xfId="20949"/>
    <cellStyle name="Normal 2 7 8 4" xfId="20950"/>
    <cellStyle name="Normal 2 7 8 4 2" xfId="20951"/>
    <cellStyle name="Normal 2 7 8 5" xfId="20952"/>
    <cellStyle name="Normal 2 7 8 5 2" xfId="20953"/>
    <cellStyle name="Normal 2 7 8 6" xfId="20954"/>
    <cellStyle name="Normal 2 7 8 6 2" xfId="20955"/>
    <cellStyle name="Normal 2 7 8 7" xfId="20956"/>
    <cellStyle name="Normal 2 7 8 7 2" xfId="20957"/>
    <cellStyle name="Normal 2 7 8 8" xfId="20958"/>
    <cellStyle name="Normal 2 7 8 8 2" xfId="20959"/>
    <cellStyle name="Normal 2 7 8 9" xfId="20960"/>
    <cellStyle name="Normal 2 7 8 9 2" xfId="20961"/>
    <cellStyle name="Normal 2 7 9" xfId="20962"/>
    <cellStyle name="Normál 2 7 9" xfId="20963"/>
    <cellStyle name="Normal 2 7 9 10" xfId="20964"/>
    <cellStyle name="Normal 2 7 9 11" xfId="20965"/>
    <cellStyle name="Normal 2 7 9 2" xfId="20966"/>
    <cellStyle name="Normál 2 7 9 2" xfId="20967"/>
    <cellStyle name="Normal 2 7 9 2 2" xfId="20968"/>
    <cellStyle name="Normal 2 7 9 2 2 2" xfId="20969"/>
    <cellStyle name="Normal 2 7 9 2 3" xfId="20970"/>
    <cellStyle name="Normal 2 7 9 2 4" xfId="20971"/>
    <cellStyle name="Normal 2 7 9 2 5" xfId="20972"/>
    <cellStyle name="Normal 2 7 9 3" xfId="20973"/>
    <cellStyle name="Normál 2 7 9 3" xfId="20974"/>
    <cellStyle name="Normal 2 7 9 3 2" xfId="20975"/>
    <cellStyle name="Normal 2 7 9 4" xfId="20976"/>
    <cellStyle name="Normal 2 7 9 4 2" xfId="20977"/>
    <cellStyle name="Normal 2 7 9 5" xfId="20978"/>
    <cellStyle name="Normal 2 7 9 5 2" xfId="20979"/>
    <cellStyle name="Normal 2 7 9 6" xfId="20980"/>
    <cellStyle name="Normal 2 7 9 6 2" xfId="20981"/>
    <cellStyle name="Normal 2 7 9 7" xfId="20982"/>
    <cellStyle name="Normal 2 7 9 7 2" xfId="20983"/>
    <cellStyle name="Normal 2 7 9 8" xfId="20984"/>
    <cellStyle name="Normal 2 7 9 8 2" xfId="20985"/>
    <cellStyle name="Normal 2 7 9 9" xfId="20986"/>
    <cellStyle name="Normal 2 70" xfId="20987"/>
    <cellStyle name="Normal 2 70 2" xfId="20988"/>
    <cellStyle name="Normal 2 70 2 2" xfId="20989"/>
    <cellStyle name="Normal 2 70 2 2 2" xfId="20990"/>
    <cellStyle name="Normal 2 70 2 2 2 2" xfId="20991"/>
    <cellStyle name="Normal 2 70 2 2 2 2 2" xfId="20992"/>
    <cellStyle name="Normal 2 70 2 2 2 3" xfId="20993"/>
    <cellStyle name="Normal 2 70 2 2 2 4" xfId="20994"/>
    <cellStyle name="Normal 2 70 2 2 3" xfId="20995"/>
    <cellStyle name="Normal 2 70 2 2 3 2" xfId="20996"/>
    <cellStyle name="Normal 2 70 2 2 4" xfId="20997"/>
    <cellStyle name="Normal 2 70 2 2 5" xfId="20998"/>
    <cellStyle name="Normal 2 70 3" xfId="20999"/>
    <cellStyle name="Normal 2 70 3 2" xfId="21000"/>
    <cellStyle name="Normal 2 70 3 2 2" xfId="21001"/>
    <cellStyle name="Normal 2 70 3 2 2 2" xfId="21002"/>
    <cellStyle name="Normal 2 70 3 2 3" xfId="21003"/>
    <cellStyle name="Normal 2 70 3 2 4" xfId="21004"/>
    <cellStyle name="Normal 2 70 3 3" xfId="21005"/>
    <cellStyle name="Normal 2 70 3 3 2" xfId="21006"/>
    <cellStyle name="Normal 2 70 3 4" xfId="21007"/>
    <cellStyle name="Normal 2 70 3 5" xfId="21008"/>
    <cellStyle name="Normal 2 71" xfId="21009"/>
    <cellStyle name="Normal 2 71 2" xfId="21010"/>
    <cellStyle name="Normal 2 71 2 2" xfId="21011"/>
    <cellStyle name="Normal 2 71 2 2 2" xfId="21012"/>
    <cellStyle name="Normal 2 71 2 2 2 2" xfId="21013"/>
    <cellStyle name="Normal 2 71 2 2 2 2 2" xfId="21014"/>
    <cellStyle name="Normal 2 71 2 2 2 3" xfId="21015"/>
    <cellStyle name="Normal 2 71 2 2 2 4" xfId="21016"/>
    <cellStyle name="Normal 2 71 2 2 3" xfId="21017"/>
    <cellStyle name="Normal 2 71 2 2 3 2" xfId="21018"/>
    <cellStyle name="Normal 2 71 2 2 4" xfId="21019"/>
    <cellStyle name="Normal 2 71 2 2 5" xfId="21020"/>
    <cellStyle name="Normal 2 71 3" xfId="21021"/>
    <cellStyle name="Normal 2 71 3 2" xfId="21022"/>
    <cellStyle name="Normal 2 71 3 2 2" xfId="21023"/>
    <cellStyle name="Normal 2 71 3 2 2 2" xfId="21024"/>
    <cellStyle name="Normal 2 71 3 2 3" xfId="21025"/>
    <cellStyle name="Normal 2 71 3 2 4" xfId="21026"/>
    <cellStyle name="Normal 2 71 3 3" xfId="21027"/>
    <cellStyle name="Normal 2 71 3 3 2" xfId="21028"/>
    <cellStyle name="Normal 2 71 3 4" xfId="21029"/>
    <cellStyle name="Normal 2 71 3 5" xfId="21030"/>
    <cellStyle name="Normal 2 72" xfId="21031"/>
    <cellStyle name="Normal 2 72 2" xfId="21032"/>
    <cellStyle name="Normal 2 72 2 2" xfId="21033"/>
    <cellStyle name="Normal 2 72 2 2 2" xfId="21034"/>
    <cellStyle name="Normal 2 72 2 2 2 2" xfId="21035"/>
    <cellStyle name="Normal 2 72 2 2 2 2 2" xfId="21036"/>
    <cellStyle name="Normal 2 72 2 2 2 3" xfId="21037"/>
    <cellStyle name="Normal 2 72 2 2 2 4" xfId="21038"/>
    <cellStyle name="Normal 2 72 2 2 3" xfId="21039"/>
    <cellStyle name="Normal 2 72 2 2 3 2" xfId="21040"/>
    <cellStyle name="Normal 2 72 2 2 4" xfId="21041"/>
    <cellStyle name="Normal 2 72 2 2 5" xfId="21042"/>
    <cellStyle name="Normal 2 72 3" xfId="21043"/>
    <cellStyle name="Normal 2 72 3 2" xfId="21044"/>
    <cellStyle name="Normal 2 72 3 2 2" xfId="21045"/>
    <cellStyle name="Normal 2 72 3 2 2 2" xfId="21046"/>
    <cellStyle name="Normal 2 72 3 2 3" xfId="21047"/>
    <cellStyle name="Normal 2 72 3 2 4" xfId="21048"/>
    <cellStyle name="Normal 2 72 3 3" xfId="21049"/>
    <cellStyle name="Normal 2 72 3 3 2" xfId="21050"/>
    <cellStyle name="Normal 2 72 3 4" xfId="21051"/>
    <cellStyle name="Normal 2 72 3 5" xfId="21052"/>
    <cellStyle name="Normal 2 73" xfId="21053"/>
    <cellStyle name="Normal 2 73 2" xfId="21054"/>
    <cellStyle name="Normal 2 73 2 2" xfId="21055"/>
    <cellStyle name="Normal 2 73 2 2 2" xfId="21056"/>
    <cellStyle name="Normal 2 73 2 2 2 2" xfId="21057"/>
    <cellStyle name="Normal 2 73 2 2 2 2 2" xfId="21058"/>
    <cellStyle name="Normal 2 73 2 2 2 3" xfId="21059"/>
    <cellStyle name="Normal 2 73 2 2 2 4" xfId="21060"/>
    <cellStyle name="Normal 2 73 2 2 3" xfId="21061"/>
    <cellStyle name="Normal 2 73 2 2 3 2" xfId="21062"/>
    <cellStyle name="Normal 2 73 2 2 4" xfId="21063"/>
    <cellStyle name="Normal 2 73 2 2 5" xfId="21064"/>
    <cellStyle name="Normal 2 73 3" xfId="21065"/>
    <cellStyle name="Normal 2 73 3 2" xfId="21066"/>
    <cellStyle name="Normal 2 73 3 2 2" xfId="21067"/>
    <cellStyle name="Normal 2 73 3 2 2 2" xfId="21068"/>
    <cellStyle name="Normal 2 73 3 2 3" xfId="21069"/>
    <cellStyle name="Normal 2 73 3 2 4" xfId="21070"/>
    <cellStyle name="Normal 2 73 3 3" xfId="21071"/>
    <cellStyle name="Normal 2 73 3 3 2" xfId="21072"/>
    <cellStyle name="Normal 2 73 3 4" xfId="21073"/>
    <cellStyle name="Normal 2 73 3 5" xfId="21074"/>
    <cellStyle name="Normal 2 74" xfId="21075"/>
    <cellStyle name="Normal 2 74 2" xfId="21076"/>
    <cellStyle name="Normal 2 74 2 2" xfId="21077"/>
    <cellStyle name="Normal 2 74 2 2 2" xfId="21078"/>
    <cellStyle name="Normal 2 74 2 2 2 2" xfId="21079"/>
    <cellStyle name="Normal 2 74 2 2 2 2 2" xfId="21080"/>
    <cellStyle name="Normal 2 74 2 2 2 3" xfId="21081"/>
    <cellStyle name="Normal 2 74 2 2 2 4" xfId="21082"/>
    <cellStyle name="Normal 2 74 2 2 3" xfId="21083"/>
    <cellStyle name="Normal 2 74 2 2 3 2" xfId="21084"/>
    <cellStyle name="Normal 2 74 2 2 4" xfId="21085"/>
    <cellStyle name="Normal 2 74 2 2 5" xfId="21086"/>
    <cellStyle name="Normal 2 74 3" xfId="21087"/>
    <cellStyle name="Normal 2 74 3 2" xfId="21088"/>
    <cellStyle name="Normal 2 74 3 2 2" xfId="21089"/>
    <cellStyle name="Normal 2 74 3 2 2 2" xfId="21090"/>
    <cellStyle name="Normal 2 74 3 2 3" xfId="21091"/>
    <cellStyle name="Normal 2 74 3 2 4" xfId="21092"/>
    <cellStyle name="Normal 2 74 3 3" xfId="21093"/>
    <cellStyle name="Normal 2 74 3 3 2" xfId="21094"/>
    <cellStyle name="Normal 2 74 3 4" xfId="21095"/>
    <cellStyle name="Normal 2 74 3 5" xfId="21096"/>
    <cellStyle name="Normal 2 75" xfId="21097"/>
    <cellStyle name="Normal 2 75 2" xfId="21098"/>
    <cellStyle name="Normal 2 75 2 2" xfId="21099"/>
    <cellStyle name="Normal 2 75 2 2 2" xfId="21100"/>
    <cellStyle name="Normal 2 75 2 2 2 2" xfId="21101"/>
    <cellStyle name="Normal 2 75 2 2 3" xfId="21102"/>
    <cellStyle name="Normal 2 75 2 2 4" xfId="21103"/>
    <cellStyle name="Normal 2 75 2 3" xfId="21104"/>
    <cellStyle name="Normal 2 75 2 3 2" xfId="21105"/>
    <cellStyle name="Normal 2 75 2 4" xfId="21106"/>
    <cellStyle name="Normal 2 75 2 5" xfId="21107"/>
    <cellStyle name="Normal 2 76" xfId="21108"/>
    <cellStyle name="Normal 2 76 10" xfId="21109"/>
    <cellStyle name="Normal 2 76 2" xfId="21110"/>
    <cellStyle name="Normal 2 76 2 2" xfId="21111"/>
    <cellStyle name="Normal 2 76 2 2 2" xfId="21112"/>
    <cellStyle name="Normal 2 76 2 2 2 2" xfId="21113"/>
    <cellStyle name="Normal 2 76 2 2 2 3" xfId="21114"/>
    <cellStyle name="Normal 2 76 2 2 3" xfId="21115"/>
    <cellStyle name="Normal 2 76 2 2 4" xfId="21116"/>
    <cellStyle name="Normal 2 76 2 3" xfId="21117"/>
    <cellStyle name="Normal 2 76 2 3 2" xfId="21118"/>
    <cellStyle name="Normal 2 76 2 3 2 2" xfId="21119"/>
    <cellStyle name="Normal 2 76 2 3 2 3" xfId="21120"/>
    <cellStyle name="Normal 2 76 2 3 3" xfId="21121"/>
    <cellStyle name="Normal 2 76 2 3 4" xfId="21122"/>
    <cellStyle name="Normal 2 76 2 4" xfId="21123"/>
    <cellStyle name="Normal 2 76 2 4 2" xfId="21124"/>
    <cellStyle name="Normal 2 76 2 4 3" xfId="21125"/>
    <cellStyle name="Normal 2 76 2 5" xfId="21126"/>
    <cellStyle name="Normal 2 76 2 5 2" xfId="21127"/>
    <cellStyle name="Normal 2 76 2 6" xfId="21128"/>
    <cellStyle name="Normal 2 76 2 7" xfId="21129"/>
    <cellStyle name="Normal 2 76 2 8" xfId="21130"/>
    <cellStyle name="Normal 2 76 2 9" xfId="21131"/>
    <cellStyle name="Normal 2 76 3" xfId="21132"/>
    <cellStyle name="Normal 2 76 3 2" xfId="21133"/>
    <cellStyle name="Normal 2 76 3 2 2" xfId="21134"/>
    <cellStyle name="Normal 2 76 3 2 3" xfId="21135"/>
    <cellStyle name="Normal 2 76 3 3" xfId="21136"/>
    <cellStyle name="Normal 2 76 3 4" xfId="21137"/>
    <cellStyle name="Normal 2 76 4" xfId="21138"/>
    <cellStyle name="Normal 2 76 4 2" xfId="21139"/>
    <cellStyle name="Normal 2 76 4 2 2" xfId="21140"/>
    <cellStyle name="Normal 2 76 4 2 3" xfId="21141"/>
    <cellStyle name="Normal 2 76 4 3" xfId="21142"/>
    <cellStyle name="Normal 2 76 4 4" xfId="21143"/>
    <cellStyle name="Normal 2 76 5" xfId="21144"/>
    <cellStyle name="Normal 2 76 5 2" xfId="21145"/>
    <cellStyle name="Normal 2 76 5 3" xfId="21146"/>
    <cellStyle name="Normal 2 76 6" xfId="21147"/>
    <cellStyle name="Normal 2 76 6 2" xfId="21148"/>
    <cellStyle name="Normal 2 76 7" xfId="21149"/>
    <cellStyle name="Normal 2 76 8" xfId="21150"/>
    <cellStyle name="Normal 2 76 9" xfId="21151"/>
    <cellStyle name="Normal 2 77" xfId="21152"/>
    <cellStyle name="Normal 2 77 2" xfId="21153"/>
    <cellStyle name="Normal 2 77 2 2" xfId="21154"/>
    <cellStyle name="Normal 2 77 2 2 2" xfId="21155"/>
    <cellStyle name="Normal 2 77 2 2 3" xfId="21156"/>
    <cellStyle name="Normal 2 77 2 3" xfId="21157"/>
    <cellStyle name="Normal 2 77 2 3 2" xfId="21158"/>
    <cellStyle name="Normal 2 77 2 4" xfId="21159"/>
    <cellStyle name="Normal 2 77 3" xfId="21160"/>
    <cellStyle name="Normal 2 77 3 2" xfId="21161"/>
    <cellStyle name="Normal 2 77 3 3" xfId="21162"/>
    <cellStyle name="Normal 2 77 4" xfId="21163"/>
    <cellStyle name="Normal 2 77 4 2" xfId="21164"/>
    <cellStyle name="Normal 2 77 5" xfId="21165"/>
    <cellStyle name="Normal 2 78" xfId="21166"/>
    <cellStyle name="Normal 2 78 2" xfId="21167"/>
    <cellStyle name="Normal 2 78 2 2" xfId="21168"/>
    <cellStyle name="Normal 2 78 2 2 2" xfId="21169"/>
    <cellStyle name="Normal 2 78 2 3" xfId="21170"/>
    <cellStyle name="Normal 2 78 2 4" xfId="21171"/>
    <cellStyle name="Normal 2 78 3" xfId="21172"/>
    <cellStyle name="Normal 2 78 3 2" xfId="21173"/>
    <cellStyle name="Normal 2 78 3 3" xfId="21174"/>
    <cellStyle name="Normal 2 78 4" xfId="21175"/>
    <cellStyle name="Normal 2 78 4 2" xfId="21176"/>
    <cellStyle name="Normal 2 78 5" xfId="21177"/>
    <cellStyle name="Normal 2 79" xfId="21178"/>
    <cellStyle name="Normal 2 79 2" xfId="21179"/>
    <cellStyle name="Normal 2 79 2 2" xfId="21180"/>
    <cellStyle name="Normal 2 79 2 2 2" xfId="21181"/>
    <cellStyle name="Normal 2 79 2 3" xfId="21182"/>
    <cellStyle name="Normal 2 79 2 4" xfId="21183"/>
    <cellStyle name="Normal 2 79 3" xfId="21184"/>
    <cellStyle name="Normal 2 79 3 2" xfId="21185"/>
    <cellStyle name="Normal 2 79 4" xfId="21186"/>
    <cellStyle name="Normal 2 79 5" xfId="21187"/>
    <cellStyle name="Normal 2 8" xfId="130"/>
    <cellStyle name="Normál 2 8" xfId="21188"/>
    <cellStyle name="Normal 2 8 10" xfId="21189"/>
    <cellStyle name="Normál 2 8 10" xfId="21190"/>
    <cellStyle name="Normál 2 8 10 2" xfId="21191"/>
    <cellStyle name="Normal 2 8 11" xfId="21192"/>
    <cellStyle name="Normál 2 8 11" xfId="21193"/>
    <cellStyle name="Normal 2 8 12" xfId="21194"/>
    <cellStyle name="Normál 2 8 12" xfId="21195"/>
    <cellStyle name="Normal 2 8 13" xfId="21196"/>
    <cellStyle name="Normal 2 8 14" xfId="21197"/>
    <cellStyle name="Normal 2 8 15" xfId="21198"/>
    <cellStyle name="Normal 2 8 16" xfId="21199"/>
    <cellStyle name="Normal 2 8 17" xfId="21200"/>
    <cellStyle name="Normal 2 8 18" xfId="21201"/>
    <cellStyle name="Normal 2 8 19" xfId="21202"/>
    <cellStyle name="Normal 2 8 2" xfId="231"/>
    <cellStyle name="Normál 2 8 2" xfId="21203"/>
    <cellStyle name="Normál 2 8 2 10" xfId="21204"/>
    <cellStyle name="Normál 2 8 2 10 2" xfId="21205"/>
    <cellStyle name="Normál 2 8 2 11" xfId="21206"/>
    <cellStyle name="Normál 2 8 2 12" xfId="21207"/>
    <cellStyle name="Normal 2 8 2 2" xfId="21208"/>
    <cellStyle name="Normál 2 8 2 2" xfId="21209"/>
    <cellStyle name="Normal 2 8 2 2 2" xfId="21210"/>
    <cellStyle name="Normál 2 8 2 2 2" xfId="21211"/>
    <cellStyle name="Normal 2 8 2 2 2 2" xfId="21212"/>
    <cellStyle name="Normal 2 8 2 2 2 2 2" xfId="21213"/>
    <cellStyle name="Normal 2 8 2 2 2 2 2 2" xfId="21214"/>
    <cellStyle name="Normal 2 8 2 2 2 2 2 2 2" xfId="21215"/>
    <cellStyle name="Normal 2 8 2 2 2 2 2 3" xfId="21216"/>
    <cellStyle name="Normal 2 8 2 2 2 2 2 4" xfId="21217"/>
    <cellStyle name="Normal 2 8 2 2 2 2 3" xfId="21218"/>
    <cellStyle name="Normal 2 8 2 2 2 2 3 2" xfId="21219"/>
    <cellStyle name="Normal 2 8 2 2 2 2 3 3" xfId="21220"/>
    <cellStyle name="Normal 2 8 2 2 2 2 4" xfId="21221"/>
    <cellStyle name="Normal 2 8 2 2 2 2 4 2" xfId="21222"/>
    <cellStyle name="Normal 2 8 2 2 2 2 4 3" xfId="21223"/>
    <cellStyle name="Normal 2 8 2 2 2 2 5" xfId="21224"/>
    <cellStyle name="Normal 2 8 2 2 2 2 6" xfId="21225"/>
    <cellStyle name="Normal 2 8 2 2 3" xfId="21226"/>
    <cellStyle name="Normál 2 8 2 2 3" xfId="21227"/>
    <cellStyle name="Normal 2 8 2 2 3 2" xfId="21228"/>
    <cellStyle name="Normal 2 8 2 2 3 2 2" xfId="21229"/>
    <cellStyle name="Normal 2 8 2 2 3 2 2 2" xfId="21230"/>
    <cellStyle name="Normal 2 8 2 2 3 2 3" xfId="21231"/>
    <cellStyle name="Normal 2 8 2 2 3 2 4" xfId="21232"/>
    <cellStyle name="Normal 2 8 2 2 3 3" xfId="21233"/>
    <cellStyle name="Normal 2 8 2 2 3 3 2" xfId="21234"/>
    <cellStyle name="Normal 2 8 2 2 3 3 3" xfId="21235"/>
    <cellStyle name="Normal 2 8 2 2 3 4" xfId="21236"/>
    <cellStyle name="Normal 2 8 2 2 3 4 2" xfId="21237"/>
    <cellStyle name="Normal 2 8 2 2 3 4 3" xfId="21238"/>
    <cellStyle name="Normal 2 8 2 2 3 5" xfId="21239"/>
    <cellStyle name="Normal 2 8 2 2 3 6" xfId="21240"/>
    <cellStyle name="Normal 2 8 2 3" xfId="21241"/>
    <cellStyle name="Normál 2 8 2 3" xfId="21242"/>
    <cellStyle name="Normal 2 8 2 3 10" xfId="21243"/>
    <cellStyle name="Normal 2 8 2 3 10 2" xfId="21244"/>
    <cellStyle name="Normal 2 8 2 3 11" xfId="21245"/>
    <cellStyle name="Normal 2 8 2 3 12" xfId="21246"/>
    <cellStyle name="Normal 2 8 2 3 13" xfId="21247"/>
    <cellStyle name="Normal 2 8 2 3 2" xfId="21248"/>
    <cellStyle name="Normál 2 8 2 3 2" xfId="21249"/>
    <cellStyle name="Normal 2 8 2 3 2 2" xfId="21250"/>
    <cellStyle name="Normal 2 8 2 3 2 2 2" xfId="21251"/>
    <cellStyle name="Normal 2 8 2 3 2 3" xfId="21252"/>
    <cellStyle name="Normal 2 8 2 3 2 4" xfId="21253"/>
    <cellStyle name="Normal 2 8 2 3 2 5" xfId="21254"/>
    <cellStyle name="Normal 2 8 2 3 3" xfId="21255"/>
    <cellStyle name="Normál 2 8 2 3 3" xfId="21256"/>
    <cellStyle name="Normal 2 8 2 3 3 2" xfId="21257"/>
    <cellStyle name="Normal 2 8 2 3 3 3" xfId="21258"/>
    <cellStyle name="Normal 2 8 2 3 4" xfId="21259"/>
    <cellStyle name="Normal 2 8 2 3 4 2" xfId="21260"/>
    <cellStyle name="Normal 2 8 2 3 4 3" xfId="21261"/>
    <cellStyle name="Normal 2 8 2 3 5" xfId="21262"/>
    <cellStyle name="Normal 2 8 2 3 5 2" xfId="21263"/>
    <cellStyle name="Normal 2 8 2 3 6" xfId="21264"/>
    <cellStyle name="Normal 2 8 2 3 6 2" xfId="21265"/>
    <cellStyle name="Normal 2 8 2 3 7" xfId="21266"/>
    <cellStyle name="Normal 2 8 2 3 7 2" xfId="21267"/>
    <cellStyle name="Normal 2 8 2 3 8" xfId="21268"/>
    <cellStyle name="Normal 2 8 2 3 8 2" xfId="21269"/>
    <cellStyle name="Normal 2 8 2 3 9" xfId="21270"/>
    <cellStyle name="Normal 2 8 2 3 9 2" xfId="21271"/>
    <cellStyle name="Normál 2 8 2 4" xfId="21272"/>
    <cellStyle name="Normál 2 8 2 4 2" xfId="21273"/>
    <cellStyle name="Normál 2 8 2 5" xfId="21274"/>
    <cellStyle name="Normál 2 8 2 5 2" xfId="21275"/>
    <cellStyle name="Normál 2 8 2 6" xfId="21276"/>
    <cellStyle name="Normál 2 8 2 6 2" xfId="21277"/>
    <cellStyle name="Normál 2 8 2 7" xfId="21278"/>
    <cellStyle name="Normál 2 8 2 7 2" xfId="21279"/>
    <cellStyle name="Normál 2 8 2 8" xfId="21280"/>
    <cellStyle name="Normál 2 8 2 8 2" xfId="21281"/>
    <cellStyle name="Normál 2 8 2 9" xfId="21282"/>
    <cellStyle name="Normál 2 8 2 9 2" xfId="21283"/>
    <cellStyle name="Normal 2 8 20" xfId="21284"/>
    <cellStyle name="Normal 2 8 21" xfId="21285"/>
    <cellStyle name="Normal 2 8 22" xfId="21286"/>
    <cellStyle name="Normal 2 8 23" xfId="21287"/>
    <cellStyle name="Normal 2 8 24" xfId="21288"/>
    <cellStyle name="Normal 2 8 25" xfId="21289"/>
    <cellStyle name="Normal 2 8 26" xfId="21290"/>
    <cellStyle name="Normal 2 8 27" xfId="21291"/>
    <cellStyle name="Normal 2 8 28" xfId="21292"/>
    <cellStyle name="Normal 2 8 29" xfId="21293"/>
    <cellStyle name="Normal 2 8 3" xfId="21294"/>
    <cellStyle name="Normál 2 8 3" xfId="21295"/>
    <cellStyle name="Normál 2 8 3 10" xfId="21296"/>
    <cellStyle name="Normál 2 8 3 10 2" xfId="21297"/>
    <cellStyle name="Normál 2 8 3 11" xfId="21298"/>
    <cellStyle name="Normál 2 8 3 12" xfId="21299"/>
    <cellStyle name="Normal 2 8 3 2" xfId="21300"/>
    <cellStyle name="Normál 2 8 3 2" xfId="21301"/>
    <cellStyle name="Normal 2 8 3 2 10" xfId="21302"/>
    <cellStyle name="Normal 2 8 3 2 10 2" xfId="21303"/>
    <cellStyle name="Normal 2 8 3 2 11" xfId="21304"/>
    <cellStyle name="Normal 2 8 3 2 11 2" xfId="21305"/>
    <cellStyle name="Normal 2 8 3 2 12" xfId="21306"/>
    <cellStyle name="Normal 2 8 3 2 13" xfId="21307"/>
    <cellStyle name="Normal 2 8 3 2 14" xfId="21308"/>
    <cellStyle name="Normal 2 8 3 2 15" xfId="21309"/>
    <cellStyle name="Normal 2 8 3 2 2" xfId="21310"/>
    <cellStyle name="Normál 2 8 3 2 2" xfId="21311"/>
    <cellStyle name="Normal 2 8 3 2 2 2" xfId="21312"/>
    <cellStyle name="Normal 2 8 3 2 2 2 2" xfId="21313"/>
    <cellStyle name="Normal 2 8 3 2 2 3" xfId="21314"/>
    <cellStyle name="Normal 2 8 3 2 2 4" xfId="21315"/>
    <cellStyle name="Normal 2 8 3 2 2 5" xfId="21316"/>
    <cellStyle name="Normal 2 8 3 2 3" xfId="21317"/>
    <cellStyle name="Normál 2 8 3 2 3" xfId="21318"/>
    <cellStyle name="Normal 2 8 3 2 3 2" xfId="21319"/>
    <cellStyle name="Normal 2 8 3 2 3 3" xfId="21320"/>
    <cellStyle name="Normal 2 8 3 2 4" xfId="21321"/>
    <cellStyle name="Normal 2 8 3 2 4 2" xfId="21322"/>
    <cellStyle name="Normal 2 8 3 2 5" xfId="21323"/>
    <cellStyle name="Normal 2 8 3 2 5 2" xfId="21324"/>
    <cellStyle name="Normal 2 8 3 2 6" xfId="21325"/>
    <cellStyle name="Normal 2 8 3 2 6 2" xfId="21326"/>
    <cellStyle name="Normal 2 8 3 2 7" xfId="21327"/>
    <cellStyle name="Normal 2 8 3 2 7 2" xfId="21328"/>
    <cellStyle name="Normal 2 8 3 2 8" xfId="21329"/>
    <cellStyle name="Normal 2 8 3 2 8 2" xfId="21330"/>
    <cellStyle name="Normal 2 8 3 2 9" xfId="21331"/>
    <cellStyle name="Normal 2 8 3 2 9 2" xfId="21332"/>
    <cellStyle name="Normál 2 8 3 3" xfId="21333"/>
    <cellStyle name="Normál 2 8 3 3 2" xfId="21334"/>
    <cellStyle name="Normál 2 8 3 4" xfId="21335"/>
    <cellStyle name="Normál 2 8 3 4 2" xfId="21336"/>
    <cellStyle name="Normál 2 8 3 5" xfId="21337"/>
    <cellStyle name="Normál 2 8 3 5 2" xfId="21338"/>
    <cellStyle name="Normál 2 8 3 6" xfId="21339"/>
    <cellStyle name="Normál 2 8 3 6 2" xfId="21340"/>
    <cellStyle name="Normál 2 8 3 7" xfId="21341"/>
    <cellStyle name="Normál 2 8 3 7 2" xfId="21342"/>
    <cellStyle name="Normál 2 8 3 8" xfId="21343"/>
    <cellStyle name="Normál 2 8 3 8 2" xfId="21344"/>
    <cellStyle name="Normál 2 8 3 9" xfId="21345"/>
    <cellStyle name="Normál 2 8 3 9 2" xfId="21346"/>
    <cellStyle name="Normal 2 8 30" xfId="21347"/>
    <cellStyle name="Normal 2 8 31" xfId="21348"/>
    <cellStyle name="Normal 2 8 32" xfId="21349"/>
    <cellStyle name="Normal 2 8 33" xfId="21350"/>
    <cellStyle name="Normal 2 8 34" xfId="21351"/>
    <cellStyle name="Normal 2 8 35" xfId="21352"/>
    <cellStyle name="Normal 2 8 4" xfId="21353"/>
    <cellStyle name="Normál 2 8 4" xfId="21354"/>
    <cellStyle name="Normal 2 8 4 10" xfId="21355"/>
    <cellStyle name="Normál 2 8 4 10" xfId="21356"/>
    <cellStyle name="Normal 2 8 4 10 2" xfId="21357"/>
    <cellStyle name="Normál 2 8 4 10 2" xfId="21358"/>
    <cellStyle name="Normal 2 8 4 10 3" xfId="21359"/>
    <cellStyle name="Normál 2 8 4 10 3" xfId="21360"/>
    <cellStyle name="Normal 2 8 4 10 4" xfId="21361"/>
    <cellStyle name="Normal 2 8 4 11" xfId="21362"/>
    <cellStyle name="Normál 2 8 4 11" xfId="21363"/>
    <cellStyle name="Normal 2 8 4 11 2" xfId="21364"/>
    <cellStyle name="Normal 2 8 4 11 3" xfId="21365"/>
    <cellStyle name="Normal 2 8 4 11 4" xfId="21366"/>
    <cellStyle name="Normal 2 8 4 12" xfId="21367"/>
    <cellStyle name="Normál 2 8 4 12" xfId="21368"/>
    <cellStyle name="Normal 2 8 4 12 2" xfId="21369"/>
    <cellStyle name="Normal 2 8 4 12 3" xfId="21370"/>
    <cellStyle name="Normal 2 8 4 13" xfId="21371"/>
    <cellStyle name="Normál 2 8 4 13" xfId="21372"/>
    <cellStyle name="Normal 2 8 4 13 2" xfId="21373"/>
    <cellStyle name="Normal 2 8 4 14" xfId="21374"/>
    <cellStyle name="Normal 2 8 4 14 2" xfId="21375"/>
    <cellStyle name="Normal 2 8 4 15" xfId="21376"/>
    <cellStyle name="Normal 2 8 4 2" xfId="21377"/>
    <cellStyle name="Normál 2 8 4 2" xfId="21378"/>
    <cellStyle name="Normal 2 8 4 2 10" xfId="21379"/>
    <cellStyle name="Normal 2 8 4 2 10 2" xfId="21380"/>
    <cellStyle name="Normal 2 8 4 2 11" xfId="21381"/>
    <cellStyle name="Normal 2 8 4 2 12" xfId="21382"/>
    <cellStyle name="Normal 2 8 4 2 13" xfId="21383"/>
    <cellStyle name="Normal 2 8 4 2 2" xfId="21384"/>
    <cellStyle name="Normál 2 8 4 2 2" xfId="21385"/>
    <cellStyle name="Normal 2 8 4 2 2 2" xfId="21386"/>
    <cellStyle name="Normal 2 8 4 2 2 3" xfId="21387"/>
    <cellStyle name="Normal 2 8 4 2 3" xfId="21388"/>
    <cellStyle name="Normál 2 8 4 2 3" xfId="21389"/>
    <cellStyle name="Normal 2 8 4 2 3 2" xfId="21390"/>
    <cellStyle name="Normal 2 8 4 2 4" xfId="21391"/>
    <cellStyle name="Normal 2 8 4 2 4 2" xfId="21392"/>
    <cellStyle name="Normal 2 8 4 2 5" xfId="21393"/>
    <cellStyle name="Normal 2 8 4 2 5 2" xfId="21394"/>
    <cellStyle name="Normal 2 8 4 2 6" xfId="21395"/>
    <cellStyle name="Normal 2 8 4 2 6 2" xfId="21396"/>
    <cellStyle name="Normal 2 8 4 2 7" xfId="21397"/>
    <cellStyle name="Normal 2 8 4 2 7 2" xfId="21398"/>
    <cellStyle name="Normal 2 8 4 2 8" xfId="21399"/>
    <cellStyle name="Normal 2 8 4 2 8 2" xfId="21400"/>
    <cellStyle name="Normal 2 8 4 2 9" xfId="21401"/>
    <cellStyle name="Normal 2 8 4 2 9 2" xfId="21402"/>
    <cellStyle name="Normal 2 8 4 3" xfId="21403"/>
    <cellStyle name="Normál 2 8 4 3" xfId="21404"/>
    <cellStyle name="Normal 2 8 4 3 10" xfId="21405"/>
    <cellStyle name="Normal 2 8 4 3 11" xfId="21406"/>
    <cellStyle name="Normal 2 8 4 3 12" xfId="21407"/>
    <cellStyle name="Normal 2 8 4 3 2" xfId="21408"/>
    <cellStyle name="Normál 2 8 4 3 2" xfId="21409"/>
    <cellStyle name="Normal 2 8 4 3 2 2" xfId="21410"/>
    <cellStyle name="Normal 2 8 4 3 2 3" xfId="21411"/>
    <cellStyle name="Normal 2 8 4 3 3" xfId="21412"/>
    <cellStyle name="Normál 2 8 4 3 3" xfId="21413"/>
    <cellStyle name="Normal 2 8 4 3 3 2" xfId="21414"/>
    <cellStyle name="Normal 2 8 4 3 4" xfId="21415"/>
    <cellStyle name="Normal 2 8 4 3 4 2" xfId="21416"/>
    <cellStyle name="Normal 2 8 4 3 5" xfId="21417"/>
    <cellStyle name="Normal 2 8 4 3 5 2" xfId="21418"/>
    <cellStyle name="Normal 2 8 4 3 6" xfId="21419"/>
    <cellStyle name="Normal 2 8 4 3 6 2" xfId="21420"/>
    <cellStyle name="Normal 2 8 4 3 7" xfId="21421"/>
    <cellStyle name="Normal 2 8 4 3 7 2" xfId="21422"/>
    <cellStyle name="Normal 2 8 4 3 8" xfId="21423"/>
    <cellStyle name="Normal 2 8 4 3 8 2" xfId="21424"/>
    <cellStyle name="Normal 2 8 4 3 9" xfId="21425"/>
    <cellStyle name="Normal 2 8 4 3 9 2" xfId="21426"/>
    <cellStyle name="Normal 2 8 4 4" xfId="21427"/>
    <cellStyle name="Normál 2 8 4 4" xfId="21428"/>
    <cellStyle name="Normal 2 8 4 4 2" xfId="21429"/>
    <cellStyle name="Normál 2 8 4 4 2" xfId="21430"/>
    <cellStyle name="Normal 2 8 4 4 3" xfId="21431"/>
    <cellStyle name="Normál 2 8 4 4 3" xfId="21432"/>
    <cellStyle name="Normal 2 8 4 4 4" xfId="21433"/>
    <cellStyle name="Normal 2 8 4 5" xfId="21434"/>
    <cellStyle name="Normál 2 8 4 5" xfId="21435"/>
    <cellStyle name="Normal 2 8 4 5 2" xfId="21436"/>
    <cellStyle name="Normál 2 8 4 5 2" xfId="21437"/>
    <cellStyle name="Normal 2 8 4 5 3" xfId="21438"/>
    <cellStyle name="Normál 2 8 4 5 3" xfId="21439"/>
    <cellStyle name="Normal 2 8 4 5 4" xfId="21440"/>
    <cellStyle name="Normal 2 8 4 6" xfId="21441"/>
    <cellStyle name="Normál 2 8 4 6" xfId="21442"/>
    <cellStyle name="Normal 2 8 4 6 2" xfId="21443"/>
    <cellStyle name="Normál 2 8 4 6 2" xfId="21444"/>
    <cellStyle name="Normal 2 8 4 6 3" xfId="21445"/>
    <cellStyle name="Normál 2 8 4 6 3" xfId="21446"/>
    <cellStyle name="Normal 2 8 4 6 4" xfId="21447"/>
    <cellStyle name="Normal 2 8 4 7" xfId="21448"/>
    <cellStyle name="Normál 2 8 4 7" xfId="21449"/>
    <cellStyle name="Normal 2 8 4 7 2" xfId="21450"/>
    <cellStyle name="Normál 2 8 4 7 2" xfId="21451"/>
    <cellStyle name="Normal 2 8 4 7 3" xfId="21452"/>
    <cellStyle name="Normál 2 8 4 7 3" xfId="21453"/>
    <cellStyle name="Normal 2 8 4 7 4" xfId="21454"/>
    <cellStyle name="Normal 2 8 4 8" xfId="21455"/>
    <cellStyle name="Normál 2 8 4 8" xfId="21456"/>
    <cellStyle name="Normal 2 8 4 8 2" xfId="21457"/>
    <cellStyle name="Normál 2 8 4 8 2" xfId="21458"/>
    <cellStyle name="Normal 2 8 4 8 3" xfId="21459"/>
    <cellStyle name="Normál 2 8 4 8 3" xfId="21460"/>
    <cellStyle name="Normal 2 8 4 8 4" xfId="21461"/>
    <cellStyle name="Normal 2 8 4 9" xfId="21462"/>
    <cellStyle name="Normál 2 8 4 9" xfId="21463"/>
    <cellStyle name="Normal 2 8 4 9 2" xfId="21464"/>
    <cellStyle name="Normál 2 8 4 9 2" xfId="21465"/>
    <cellStyle name="Normal 2 8 4 9 3" xfId="21466"/>
    <cellStyle name="Normál 2 8 4 9 3" xfId="21467"/>
    <cellStyle name="Normal 2 8 4 9 4" xfId="21468"/>
    <cellStyle name="Normal 2 8 5" xfId="21469"/>
    <cellStyle name="Normál 2 8 5" xfId="21470"/>
    <cellStyle name="Normal 2 8 5 10" xfId="21471"/>
    <cellStyle name="Normál 2 8 5 10" xfId="21472"/>
    <cellStyle name="Normal 2 8 5 10 2" xfId="21473"/>
    <cellStyle name="Normál 2 8 5 10 2" xfId="21474"/>
    <cellStyle name="Normal 2 8 5 10 3" xfId="21475"/>
    <cellStyle name="Normál 2 8 5 10 3" xfId="21476"/>
    <cellStyle name="Normal 2 8 5 11" xfId="21477"/>
    <cellStyle name="Normál 2 8 5 11" xfId="21478"/>
    <cellStyle name="Normal 2 8 5 11 2" xfId="21479"/>
    <cellStyle name="Normal 2 8 5 11 3" xfId="21480"/>
    <cellStyle name="Normal 2 8 5 12" xfId="21481"/>
    <cellStyle name="Normál 2 8 5 12" xfId="21482"/>
    <cellStyle name="Normal 2 8 5 13" xfId="21483"/>
    <cellStyle name="Normál 2 8 5 13" xfId="21484"/>
    <cellStyle name="Normal 2 8 5 14" xfId="21485"/>
    <cellStyle name="Normal 2 8 5 2" xfId="21486"/>
    <cellStyle name="Normál 2 8 5 2" xfId="21487"/>
    <cellStyle name="Normal 2 8 5 2 10" xfId="21488"/>
    <cellStyle name="Normal 2 8 5 2 10 2" xfId="21489"/>
    <cellStyle name="Normal 2 8 5 2 11" xfId="21490"/>
    <cellStyle name="Normal 2 8 5 2 12" xfId="21491"/>
    <cellStyle name="Normal 2 8 5 2 13" xfId="21492"/>
    <cellStyle name="Normal 2 8 5 2 2" xfId="21493"/>
    <cellStyle name="Normál 2 8 5 2 2" xfId="21494"/>
    <cellStyle name="Normal 2 8 5 2 2 2" xfId="21495"/>
    <cellStyle name="Normal 2 8 5 2 2 3" xfId="21496"/>
    <cellStyle name="Normal 2 8 5 2 3" xfId="21497"/>
    <cellStyle name="Normál 2 8 5 2 3" xfId="21498"/>
    <cellStyle name="Normal 2 8 5 2 3 2" xfId="21499"/>
    <cellStyle name="Normal 2 8 5 2 4" xfId="21500"/>
    <cellStyle name="Normal 2 8 5 2 4 2" xfId="21501"/>
    <cellStyle name="Normal 2 8 5 2 5" xfId="21502"/>
    <cellStyle name="Normal 2 8 5 2 5 2" xfId="21503"/>
    <cellStyle name="Normal 2 8 5 2 6" xfId="21504"/>
    <cellStyle name="Normal 2 8 5 2 6 2" xfId="21505"/>
    <cellStyle name="Normal 2 8 5 2 7" xfId="21506"/>
    <cellStyle name="Normal 2 8 5 2 7 2" xfId="21507"/>
    <cellStyle name="Normal 2 8 5 2 8" xfId="21508"/>
    <cellStyle name="Normal 2 8 5 2 8 2" xfId="21509"/>
    <cellStyle name="Normal 2 8 5 2 9" xfId="21510"/>
    <cellStyle name="Normal 2 8 5 2 9 2" xfId="21511"/>
    <cellStyle name="Normal 2 8 5 3" xfId="21512"/>
    <cellStyle name="Normál 2 8 5 3" xfId="21513"/>
    <cellStyle name="Normal 2 8 5 3 2" xfId="21514"/>
    <cellStyle name="Normál 2 8 5 3 2" xfId="21515"/>
    <cellStyle name="Normal 2 8 5 3 3" xfId="21516"/>
    <cellStyle name="Normál 2 8 5 3 3" xfId="21517"/>
    <cellStyle name="Normal 2 8 5 4" xfId="21518"/>
    <cellStyle name="Normál 2 8 5 4" xfId="21519"/>
    <cellStyle name="Normal 2 8 5 4 2" xfId="21520"/>
    <cellStyle name="Normál 2 8 5 4 2" xfId="21521"/>
    <cellStyle name="Normal 2 8 5 4 3" xfId="21522"/>
    <cellStyle name="Normál 2 8 5 4 3" xfId="21523"/>
    <cellStyle name="Normal 2 8 5 5" xfId="21524"/>
    <cellStyle name="Normál 2 8 5 5" xfId="21525"/>
    <cellStyle name="Normal 2 8 5 5 2" xfId="21526"/>
    <cellStyle name="Normál 2 8 5 5 2" xfId="21527"/>
    <cellStyle name="Normal 2 8 5 5 3" xfId="21528"/>
    <cellStyle name="Normál 2 8 5 5 3" xfId="21529"/>
    <cellStyle name="Normal 2 8 5 6" xfId="21530"/>
    <cellStyle name="Normál 2 8 5 6" xfId="21531"/>
    <cellStyle name="Normal 2 8 5 6 2" xfId="21532"/>
    <cellStyle name="Normál 2 8 5 6 2" xfId="21533"/>
    <cellStyle name="Normal 2 8 5 6 3" xfId="21534"/>
    <cellStyle name="Normál 2 8 5 6 3" xfId="21535"/>
    <cellStyle name="Normal 2 8 5 7" xfId="21536"/>
    <cellStyle name="Normál 2 8 5 7" xfId="21537"/>
    <cellStyle name="Normal 2 8 5 7 2" xfId="21538"/>
    <cellStyle name="Normál 2 8 5 7 2" xfId="21539"/>
    <cellStyle name="Normal 2 8 5 7 3" xfId="21540"/>
    <cellStyle name="Normál 2 8 5 7 3" xfId="21541"/>
    <cellStyle name="Normal 2 8 5 8" xfId="21542"/>
    <cellStyle name="Normál 2 8 5 8" xfId="21543"/>
    <cellStyle name="Normal 2 8 5 8 2" xfId="21544"/>
    <cellStyle name="Normál 2 8 5 8 2" xfId="21545"/>
    <cellStyle name="Normal 2 8 5 8 3" xfId="21546"/>
    <cellStyle name="Normál 2 8 5 8 3" xfId="21547"/>
    <cellStyle name="Normal 2 8 5 9" xfId="21548"/>
    <cellStyle name="Normál 2 8 5 9" xfId="21549"/>
    <cellStyle name="Normal 2 8 5 9 2" xfId="21550"/>
    <cellStyle name="Normál 2 8 5 9 2" xfId="21551"/>
    <cellStyle name="Normal 2 8 5 9 3" xfId="21552"/>
    <cellStyle name="Normál 2 8 5 9 3" xfId="21553"/>
    <cellStyle name="Normal 2 8 6" xfId="21554"/>
    <cellStyle name="Normál 2 8 6" xfId="21555"/>
    <cellStyle name="Normal 2 8 6 10" xfId="21556"/>
    <cellStyle name="Normal 2 8 6 10 2" xfId="21557"/>
    <cellStyle name="Normal 2 8 6 11" xfId="21558"/>
    <cellStyle name="Normal 2 8 6 11 2" xfId="21559"/>
    <cellStyle name="Normal 2 8 6 12" xfId="21560"/>
    <cellStyle name="Normal 2 8 6 13" xfId="21561"/>
    <cellStyle name="Normal 2 8 6 14" xfId="21562"/>
    <cellStyle name="Normal 2 8 6 2" xfId="21563"/>
    <cellStyle name="Normál 2 8 6 2" xfId="21564"/>
    <cellStyle name="Normal 2 8 6 2 2" xfId="21565"/>
    <cellStyle name="Normal 2 8 6 2 2 2" xfId="21566"/>
    <cellStyle name="Normal 2 8 6 2 3" xfId="21567"/>
    <cellStyle name="Normal 2 8 6 2 4" xfId="21568"/>
    <cellStyle name="Normal 2 8 6 2 5" xfId="21569"/>
    <cellStyle name="Normal 2 8 6 3" xfId="21570"/>
    <cellStyle name="Normál 2 8 6 3" xfId="21571"/>
    <cellStyle name="Normal 2 8 6 3 2" xfId="21572"/>
    <cellStyle name="Normal 2 8 6 4" xfId="21573"/>
    <cellStyle name="Normal 2 8 6 4 2" xfId="21574"/>
    <cellStyle name="Normal 2 8 6 5" xfId="21575"/>
    <cellStyle name="Normal 2 8 6 5 2" xfId="21576"/>
    <cellStyle name="Normal 2 8 6 6" xfId="21577"/>
    <cellStyle name="Normal 2 8 6 6 2" xfId="21578"/>
    <cellStyle name="Normal 2 8 6 7" xfId="21579"/>
    <cellStyle name="Normal 2 8 6 7 2" xfId="21580"/>
    <cellStyle name="Normal 2 8 6 8" xfId="21581"/>
    <cellStyle name="Normal 2 8 6 8 2" xfId="21582"/>
    <cellStyle name="Normal 2 8 6 9" xfId="21583"/>
    <cellStyle name="Normal 2 8 6 9 2" xfId="21584"/>
    <cellStyle name="Normal 2 8 7" xfId="21585"/>
    <cellStyle name="Normál 2 8 7" xfId="21586"/>
    <cellStyle name="Normal 2 8 7 10" xfId="21587"/>
    <cellStyle name="Normal 2 8 7 10 2" xfId="21588"/>
    <cellStyle name="Normal 2 8 7 11" xfId="21589"/>
    <cellStyle name="Normal 2 8 7 12" xfId="21590"/>
    <cellStyle name="Normal 2 8 7 13" xfId="21591"/>
    <cellStyle name="Normal 2 8 7 2" xfId="21592"/>
    <cellStyle name="Normál 2 8 7 2" xfId="21593"/>
    <cellStyle name="Normal 2 8 7 2 2" xfId="21594"/>
    <cellStyle name="Normal 2 8 7 2 2 2" xfId="21595"/>
    <cellStyle name="Normal 2 8 7 2 3" xfId="21596"/>
    <cellStyle name="Normal 2 8 7 2 4" xfId="21597"/>
    <cellStyle name="Normal 2 8 7 2 5" xfId="21598"/>
    <cellStyle name="Normal 2 8 7 3" xfId="21599"/>
    <cellStyle name="Normál 2 8 7 3" xfId="21600"/>
    <cellStyle name="Normal 2 8 7 3 2" xfId="21601"/>
    <cellStyle name="Normal 2 8 7 4" xfId="21602"/>
    <cellStyle name="Normal 2 8 7 4 2" xfId="21603"/>
    <cellStyle name="Normal 2 8 7 5" xfId="21604"/>
    <cellStyle name="Normal 2 8 7 5 2" xfId="21605"/>
    <cellStyle name="Normal 2 8 7 6" xfId="21606"/>
    <cellStyle name="Normal 2 8 7 6 2" xfId="21607"/>
    <cellStyle name="Normal 2 8 7 7" xfId="21608"/>
    <cellStyle name="Normal 2 8 7 7 2" xfId="21609"/>
    <cellStyle name="Normal 2 8 7 8" xfId="21610"/>
    <cellStyle name="Normal 2 8 7 8 2" xfId="21611"/>
    <cellStyle name="Normal 2 8 7 9" xfId="21612"/>
    <cellStyle name="Normal 2 8 7 9 2" xfId="21613"/>
    <cellStyle name="Normal 2 8 8" xfId="21614"/>
    <cellStyle name="Normál 2 8 8" xfId="21615"/>
    <cellStyle name="Normal 2 8 8 10" xfId="21616"/>
    <cellStyle name="Normal 2 8 8 11" xfId="21617"/>
    <cellStyle name="Normal 2 8 8 12" xfId="21618"/>
    <cellStyle name="Normal 2 8 8 2" xfId="21619"/>
    <cellStyle name="Normál 2 8 8 2" xfId="21620"/>
    <cellStyle name="Normal 2 8 8 2 2" xfId="21621"/>
    <cellStyle name="Normal 2 8 8 2 2 2" xfId="21622"/>
    <cellStyle name="Normal 2 8 8 2 3" xfId="21623"/>
    <cellStyle name="Normal 2 8 8 2 4" xfId="21624"/>
    <cellStyle name="Normal 2 8 8 2 5" xfId="21625"/>
    <cellStyle name="Normal 2 8 8 3" xfId="21626"/>
    <cellStyle name="Normál 2 8 8 3" xfId="21627"/>
    <cellStyle name="Normal 2 8 8 3 2" xfId="21628"/>
    <cellStyle name="Normal 2 8 8 4" xfId="21629"/>
    <cellStyle name="Normal 2 8 8 4 2" xfId="21630"/>
    <cellStyle name="Normal 2 8 8 5" xfId="21631"/>
    <cellStyle name="Normal 2 8 8 5 2" xfId="21632"/>
    <cellStyle name="Normal 2 8 8 6" xfId="21633"/>
    <cellStyle name="Normal 2 8 8 6 2" xfId="21634"/>
    <cellStyle name="Normal 2 8 8 7" xfId="21635"/>
    <cellStyle name="Normal 2 8 8 7 2" xfId="21636"/>
    <cellStyle name="Normal 2 8 8 8" xfId="21637"/>
    <cellStyle name="Normal 2 8 8 8 2" xfId="21638"/>
    <cellStyle name="Normal 2 8 8 9" xfId="21639"/>
    <cellStyle name="Normal 2 8 8 9 2" xfId="21640"/>
    <cellStyle name="Normal 2 8 9" xfId="21641"/>
    <cellStyle name="Normál 2 8 9" xfId="21642"/>
    <cellStyle name="Normál 2 8 9 2" xfId="21643"/>
    <cellStyle name="Normal 2 80" xfId="21644"/>
    <cellStyle name="Normal 2 80 2" xfId="21645"/>
    <cellStyle name="Normal 2 80 2 2" xfId="21646"/>
    <cellStyle name="Normal 2 80 2 2 2" xfId="21647"/>
    <cellStyle name="Normal 2 80 2 3" xfId="21648"/>
    <cellStyle name="Normal 2 80 2 4" xfId="21649"/>
    <cellStyle name="Normal 2 80 3" xfId="21650"/>
    <cellStyle name="Normal 2 80 3 2" xfId="21651"/>
    <cellStyle name="Normal 2 80 4" xfId="21652"/>
    <cellStyle name="Normal 2 80 5" xfId="21653"/>
    <cellStyle name="Normal 2 81" xfId="21654"/>
    <cellStyle name="Normal 2 81 2" xfId="21655"/>
    <cellStyle name="Normal 2 81 2 2" xfId="21656"/>
    <cellStyle name="Normal 2 81 2 2 2" xfId="21657"/>
    <cellStyle name="Normal 2 81 2 3" xfId="21658"/>
    <cellStyle name="Normal 2 81 2 4" xfId="21659"/>
    <cellStyle name="Normal 2 81 3" xfId="21660"/>
    <cellStyle name="Normal 2 81 3 2" xfId="21661"/>
    <cellStyle name="Normal 2 81 4" xfId="21662"/>
    <cellStyle name="Normal 2 81 5" xfId="21663"/>
    <cellStyle name="Normal 2 82" xfId="21664"/>
    <cellStyle name="Normal 2 82 2" xfId="21665"/>
    <cellStyle name="Normal 2 82 2 2" xfId="21666"/>
    <cellStyle name="Normal 2 82 2 2 2" xfId="21667"/>
    <cellStyle name="Normal 2 82 2 3" xfId="21668"/>
    <cellStyle name="Normal 2 82 2 4" xfId="21669"/>
    <cellStyle name="Normal 2 82 3" xfId="21670"/>
    <cellStyle name="Normal 2 82 3 2" xfId="21671"/>
    <cellStyle name="Normal 2 82 4" xfId="21672"/>
    <cellStyle name="Normal 2 82 5" xfId="21673"/>
    <cellStyle name="Normal 2 83" xfId="21674"/>
    <cellStyle name="Normal 2 83 2" xfId="21675"/>
    <cellStyle name="Normal 2 83 2 2" xfId="21676"/>
    <cellStyle name="Normal 2 83 2 2 2" xfId="21677"/>
    <cellStyle name="Normal 2 83 2 3" xfId="21678"/>
    <cellStyle name="Normal 2 83 2 4" xfId="21679"/>
    <cellStyle name="Normal 2 83 3" xfId="21680"/>
    <cellStyle name="Normal 2 83 3 2" xfId="21681"/>
    <cellStyle name="Normal 2 83 4" xfId="21682"/>
    <cellStyle name="Normal 2 83 5" xfId="21683"/>
    <cellStyle name="Normal 2 84" xfId="21684"/>
    <cellStyle name="Normal 2 84 2" xfId="21685"/>
    <cellStyle name="Normal 2 84 2 2" xfId="21686"/>
    <cellStyle name="Normal 2 84 2 2 2" xfId="21687"/>
    <cellStyle name="Normal 2 84 2 3" xfId="21688"/>
    <cellStyle name="Normal 2 84 2 4" xfId="21689"/>
    <cellStyle name="Normal 2 84 3" xfId="21690"/>
    <cellStyle name="Normal 2 84 3 2" xfId="21691"/>
    <cellStyle name="Normal 2 84 4" xfId="21692"/>
    <cellStyle name="Normal 2 84 5" xfId="21693"/>
    <cellStyle name="Normal 2 85" xfId="21694"/>
    <cellStyle name="Normal 2 85 2" xfId="21695"/>
    <cellStyle name="Normal 2 85 2 2" xfId="21696"/>
    <cellStyle name="Normal 2 85 2 2 2" xfId="21697"/>
    <cellStyle name="Normal 2 85 2 3" xfId="21698"/>
    <cellStyle name="Normal 2 85 2 4" xfId="21699"/>
    <cellStyle name="Normal 2 85 3" xfId="21700"/>
    <cellStyle name="Normal 2 85 3 2" xfId="21701"/>
    <cellStyle name="Normal 2 85 4" xfId="21702"/>
    <cellStyle name="Normal 2 85 5" xfId="21703"/>
    <cellStyle name="Normal 2 86" xfId="21704"/>
    <cellStyle name="Normal 2 86 2" xfId="21705"/>
    <cellStyle name="Normal 2 86 2 2" xfId="21706"/>
    <cellStyle name="Normal 2 86 2 2 2" xfId="21707"/>
    <cellStyle name="Normal 2 86 2 3" xfId="21708"/>
    <cellStyle name="Normal 2 86 2 4" xfId="21709"/>
    <cellStyle name="Normal 2 86 3" xfId="21710"/>
    <cellStyle name="Normal 2 86 3 2" xfId="21711"/>
    <cellStyle name="Normal 2 86 4" xfId="21712"/>
    <cellStyle name="Normal 2 86 5" xfId="21713"/>
    <cellStyle name="Normal 2 87" xfId="21714"/>
    <cellStyle name="Normal 2 87 2" xfId="21715"/>
    <cellStyle name="Normal 2 87 2 2" xfId="21716"/>
    <cellStyle name="Normal 2 87 2 2 2" xfId="21717"/>
    <cellStyle name="Normal 2 87 2 3" xfId="21718"/>
    <cellStyle name="Normal 2 87 2 4" xfId="21719"/>
    <cellStyle name="Normal 2 87 3" xfId="21720"/>
    <cellStyle name="Normal 2 87 3 2" xfId="21721"/>
    <cellStyle name="Normal 2 87 4" xfId="21722"/>
    <cellStyle name="Normal 2 87 5" xfId="21723"/>
    <cellStyle name="Normal 2 88" xfId="21724"/>
    <cellStyle name="Normal 2 89" xfId="21725"/>
    <cellStyle name="Normal 2 9" xfId="131"/>
    <cellStyle name="Normál 2 9" xfId="21726"/>
    <cellStyle name="Normal 2 9 10" xfId="21727"/>
    <cellStyle name="Normál 2 9 10" xfId="21728"/>
    <cellStyle name="Normál 2 9 10 2" xfId="21729"/>
    <cellStyle name="Normal 2 9 11" xfId="21730"/>
    <cellStyle name="Normál 2 9 11" xfId="21731"/>
    <cellStyle name="Normal 2 9 12" xfId="21732"/>
    <cellStyle name="Normál 2 9 12" xfId="21733"/>
    <cellStyle name="Normal 2 9 13" xfId="21734"/>
    <cellStyle name="Normal 2 9 14" xfId="21735"/>
    <cellStyle name="Normal 2 9 15" xfId="21736"/>
    <cellStyle name="Normal 2 9 16" xfId="21737"/>
    <cellStyle name="Normal 2 9 17" xfId="21738"/>
    <cellStyle name="Normal 2 9 18" xfId="21739"/>
    <cellStyle name="Normal 2 9 19" xfId="21740"/>
    <cellStyle name="Normal 2 9 2" xfId="232"/>
    <cellStyle name="Normál 2 9 2" xfId="21741"/>
    <cellStyle name="Normál 2 9 2 10" xfId="21742"/>
    <cellStyle name="Normál 2 9 2 10 2" xfId="21743"/>
    <cellStyle name="Normál 2 9 2 11" xfId="21744"/>
    <cellStyle name="Normál 2 9 2 12" xfId="21745"/>
    <cellStyle name="Normal 2 9 2 2" xfId="21746"/>
    <cellStyle name="Normál 2 9 2 2" xfId="21747"/>
    <cellStyle name="Normal 2 9 2 2 10" xfId="21748"/>
    <cellStyle name="Normal 2 9 2 2 10 2" xfId="21749"/>
    <cellStyle name="Normal 2 9 2 2 11" xfId="21750"/>
    <cellStyle name="Normal 2 9 2 2 11 2" xfId="21751"/>
    <cellStyle name="Normal 2 9 2 2 12" xfId="21752"/>
    <cellStyle name="Normal 2 9 2 2 13" xfId="21753"/>
    <cellStyle name="Normal 2 9 2 2 14" xfId="21754"/>
    <cellStyle name="Normal 2 9 2 2 15" xfId="21755"/>
    <cellStyle name="Normal 2 9 2 2 2" xfId="21756"/>
    <cellStyle name="Normál 2 9 2 2 2" xfId="21757"/>
    <cellStyle name="Normal 2 9 2 2 2 2" xfId="21758"/>
    <cellStyle name="Normal 2 9 2 2 2 2 2" xfId="21759"/>
    <cellStyle name="Normal 2 9 2 2 2 3" xfId="21760"/>
    <cellStyle name="Normal 2 9 2 2 2 4" xfId="21761"/>
    <cellStyle name="Normal 2 9 2 2 2 5" xfId="21762"/>
    <cellStyle name="Normal 2 9 2 2 3" xfId="21763"/>
    <cellStyle name="Normál 2 9 2 2 3" xfId="21764"/>
    <cellStyle name="Normal 2 9 2 2 3 2" xfId="21765"/>
    <cellStyle name="Normal 2 9 2 2 4" xfId="21766"/>
    <cellStyle name="Normal 2 9 2 2 4 2" xfId="21767"/>
    <cellStyle name="Normal 2 9 2 2 5" xfId="21768"/>
    <cellStyle name="Normal 2 9 2 2 5 2" xfId="21769"/>
    <cellStyle name="Normal 2 9 2 2 6" xfId="21770"/>
    <cellStyle name="Normal 2 9 2 2 6 2" xfId="21771"/>
    <cellStyle name="Normal 2 9 2 2 7" xfId="21772"/>
    <cellStyle name="Normal 2 9 2 2 7 2" xfId="21773"/>
    <cellStyle name="Normal 2 9 2 2 8" xfId="21774"/>
    <cellStyle name="Normal 2 9 2 2 8 2" xfId="21775"/>
    <cellStyle name="Normal 2 9 2 2 9" xfId="21776"/>
    <cellStyle name="Normal 2 9 2 2 9 2" xfId="21777"/>
    <cellStyle name="Normál 2 9 2 3" xfId="21778"/>
    <cellStyle name="Normál 2 9 2 3 2" xfId="21779"/>
    <cellStyle name="Normál 2 9 2 4" xfId="21780"/>
    <cellStyle name="Normál 2 9 2 4 2" xfId="21781"/>
    <cellStyle name="Normál 2 9 2 5" xfId="21782"/>
    <cellStyle name="Normál 2 9 2 5 2" xfId="21783"/>
    <cellStyle name="Normál 2 9 2 6" xfId="21784"/>
    <cellStyle name="Normál 2 9 2 6 2" xfId="21785"/>
    <cellStyle name="Normál 2 9 2 7" xfId="21786"/>
    <cellStyle name="Normál 2 9 2 7 2" xfId="21787"/>
    <cellStyle name="Normál 2 9 2 8" xfId="21788"/>
    <cellStyle name="Normál 2 9 2 8 2" xfId="21789"/>
    <cellStyle name="Normál 2 9 2 9" xfId="21790"/>
    <cellStyle name="Normál 2 9 2 9 2" xfId="21791"/>
    <cellStyle name="Normal 2 9 20" xfId="21792"/>
    <cellStyle name="Normal 2 9 21" xfId="21793"/>
    <cellStyle name="Normal 2 9 22" xfId="21794"/>
    <cellStyle name="Normal 2 9 23" xfId="21795"/>
    <cellStyle name="Normal 2 9 24" xfId="21796"/>
    <cellStyle name="Normal 2 9 25" xfId="21797"/>
    <cellStyle name="Normal 2 9 26" xfId="21798"/>
    <cellStyle name="Normal 2 9 27" xfId="21799"/>
    <cellStyle name="Normal 2 9 28" xfId="21800"/>
    <cellStyle name="Normal 2 9 29" xfId="21801"/>
    <cellStyle name="Normal 2 9 3" xfId="21802"/>
    <cellStyle name="Normál 2 9 3" xfId="21803"/>
    <cellStyle name="Normál 2 9 3 10" xfId="21804"/>
    <cellStyle name="Normál 2 9 3 10 2" xfId="21805"/>
    <cellStyle name="Normál 2 9 3 11" xfId="21806"/>
    <cellStyle name="Normál 2 9 3 12" xfId="21807"/>
    <cellStyle name="Normal 2 9 3 2" xfId="21808"/>
    <cellStyle name="Normál 2 9 3 2" xfId="21809"/>
    <cellStyle name="Normal 2 9 3 2 10" xfId="21810"/>
    <cellStyle name="Normal 2 9 3 2 10 2" xfId="21811"/>
    <cellStyle name="Normal 2 9 3 2 11" xfId="21812"/>
    <cellStyle name="Normal 2 9 3 2 11 2" xfId="21813"/>
    <cellStyle name="Normal 2 9 3 2 12" xfId="21814"/>
    <cellStyle name="Normal 2 9 3 2 13" xfId="21815"/>
    <cellStyle name="Normal 2 9 3 2 14" xfId="21816"/>
    <cellStyle name="Normal 2 9 3 2 2" xfId="21817"/>
    <cellStyle name="Normál 2 9 3 2 2" xfId="21818"/>
    <cellStyle name="Normal 2 9 3 2 2 2" xfId="21819"/>
    <cellStyle name="Normal 2 9 3 2 2 2 2" xfId="21820"/>
    <cellStyle name="Normal 2 9 3 2 2 3" xfId="21821"/>
    <cellStyle name="Normal 2 9 3 2 2 4" xfId="21822"/>
    <cellStyle name="Normal 2 9 3 2 2 5" xfId="21823"/>
    <cellStyle name="Normal 2 9 3 2 3" xfId="21824"/>
    <cellStyle name="Normál 2 9 3 2 3" xfId="21825"/>
    <cellStyle name="Normal 2 9 3 2 3 2" xfId="21826"/>
    <cellStyle name="Normal 2 9 3 2 4" xfId="21827"/>
    <cellStyle name="Normal 2 9 3 2 4 2" xfId="21828"/>
    <cellStyle name="Normal 2 9 3 2 5" xfId="21829"/>
    <cellStyle name="Normal 2 9 3 2 5 2" xfId="21830"/>
    <cellStyle name="Normal 2 9 3 2 6" xfId="21831"/>
    <cellStyle name="Normal 2 9 3 2 6 2" xfId="21832"/>
    <cellStyle name="Normal 2 9 3 2 7" xfId="21833"/>
    <cellStyle name="Normal 2 9 3 2 7 2" xfId="21834"/>
    <cellStyle name="Normal 2 9 3 2 8" xfId="21835"/>
    <cellStyle name="Normal 2 9 3 2 8 2" xfId="21836"/>
    <cellStyle name="Normal 2 9 3 2 9" xfId="21837"/>
    <cellStyle name="Normal 2 9 3 2 9 2" xfId="21838"/>
    <cellStyle name="Normál 2 9 3 3" xfId="21839"/>
    <cellStyle name="Normál 2 9 3 3 2" xfId="21840"/>
    <cellStyle name="Normál 2 9 3 4" xfId="21841"/>
    <cellStyle name="Normál 2 9 3 4 2" xfId="21842"/>
    <cellStyle name="Normál 2 9 3 5" xfId="21843"/>
    <cellStyle name="Normál 2 9 3 5 2" xfId="21844"/>
    <cellStyle name="Normál 2 9 3 6" xfId="21845"/>
    <cellStyle name="Normál 2 9 3 6 2" xfId="21846"/>
    <cellStyle name="Normál 2 9 3 7" xfId="21847"/>
    <cellStyle name="Normál 2 9 3 7 2" xfId="21848"/>
    <cellStyle name="Normál 2 9 3 8" xfId="21849"/>
    <cellStyle name="Normál 2 9 3 8 2" xfId="21850"/>
    <cellStyle name="Normál 2 9 3 9" xfId="21851"/>
    <cellStyle name="Normál 2 9 3 9 2" xfId="21852"/>
    <cellStyle name="Normal 2 9 30" xfId="21853"/>
    <cellStyle name="Normal 2 9 31" xfId="21854"/>
    <cellStyle name="Normal 2 9 32" xfId="21855"/>
    <cellStyle name="Normal 2 9 33" xfId="21856"/>
    <cellStyle name="Normal 2 9 34" xfId="21857"/>
    <cellStyle name="Normal 2 9 4" xfId="21858"/>
    <cellStyle name="Normál 2 9 4" xfId="21859"/>
    <cellStyle name="Normal 2 9 4 10" xfId="21860"/>
    <cellStyle name="Normál 2 9 4 10" xfId="21861"/>
    <cellStyle name="Normal 2 9 4 10 2" xfId="21862"/>
    <cellStyle name="Normál 2 9 4 10 2" xfId="21863"/>
    <cellStyle name="Normal 2 9 4 10 3" xfId="21864"/>
    <cellStyle name="Normál 2 9 4 10 3" xfId="21865"/>
    <cellStyle name="Normal 2 9 4 10 4" xfId="21866"/>
    <cellStyle name="Normal 2 9 4 11" xfId="21867"/>
    <cellStyle name="Normál 2 9 4 11" xfId="21868"/>
    <cellStyle name="Normal 2 9 4 11 2" xfId="21869"/>
    <cellStyle name="Normal 2 9 4 11 3" xfId="21870"/>
    <cellStyle name="Normal 2 9 4 11 4" xfId="21871"/>
    <cellStyle name="Normal 2 9 4 12" xfId="21872"/>
    <cellStyle name="Normál 2 9 4 12" xfId="21873"/>
    <cellStyle name="Normal 2 9 4 12 2" xfId="21874"/>
    <cellStyle name="Normal 2 9 4 12 3" xfId="21875"/>
    <cellStyle name="Normal 2 9 4 13" xfId="21876"/>
    <cellStyle name="Normál 2 9 4 13" xfId="21877"/>
    <cellStyle name="Normal 2 9 4 13 2" xfId="21878"/>
    <cellStyle name="Normal 2 9 4 14" xfId="21879"/>
    <cellStyle name="Normal 2 9 4 14 2" xfId="21880"/>
    <cellStyle name="Normal 2 9 4 15" xfId="21881"/>
    <cellStyle name="Normal 2 9 4 2" xfId="21882"/>
    <cellStyle name="Normál 2 9 4 2" xfId="21883"/>
    <cellStyle name="Normal 2 9 4 2 10" xfId="21884"/>
    <cellStyle name="Normal 2 9 4 2 10 2" xfId="21885"/>
    <cellStyle name="Normal 2 9 4 2 11" xfId="21886"/>
    <cellStyle name="Normal 2 9 4 2 12" xfId="21887"/>
    <cellStyle name="Normal 2 9 4 2 13" xfId="21888"/>
    <cellStyle name="Normal 2 9 4 2 2" xfId="21889"/>
    <cellStyle name="Normál 2 9 4 2 2" xfId="21890"/>
    <cellStyle name="Normal 2 9 4 2 2 2" xfId="21891"/>
    <cellStyle name="Normal 2 9 4 2 2 3" xfId="21892"/>
    <cellStyle name="Normal 2 9 4 2 3" xfId="21893"/>
    <cellStyle name="Normál 2 9 4 2 3" xfId="21894"/>
    <cellStyle name="Normal 2 9 4 2 3 2" xfId="21895"/>
    <cellStyle name="Normal 2 9 4 2 4" xfId="21896"/>
    <cellStyle name="Normal 2 9 4 2 4 2" xfId="21897"/>
    <cellStyle name="Normal 2 9 4 2 5" xfId="21898"/>
    <cellStyle name="Normal 2 9 4 2 5 2" xfId="21899"/>
    <cellStyle name="Normal 2 9 4 2 6" xfId="21900"/>
    <cellStyle name="Normal 2 9 4 2 6 2" xfId="21901"/>
    <cellStyle name="Normal 2 9 4 2 7" xfId="21902"/>
    <cellStyle name="Normal 2 9 4 2 7 2" xfId="21903"/>
    <cellStyle name="Normal 2 9 4 2 8" xfId="21904"/>
    <cellStyle name="Normal 2 9 4 2 8 2" xfId="21905"/>
    <cellStyle name="Normal 2 9 4 2 9" xfId="21906"/>
    <cellStyle name="Normal 2 9 4 2 9 2" xfId="21907"/>
    <cellStyle name="Normal 2 9 4 3" xfId="21908"/>
    <cellStyle name="Normál 2 9 4 3" xfId="21909"/>
    <cellStyle name="Normal 2 9 4 3 10" xfId="21910"/>
    <cellStyle name="Normal 2 9 4 3 11" xfId="21911"/>
    <cellStyle name="Normal 2 9 4 3 12" xfId="21912"/>
    <cellStyle name="Normal 2 9 4 3 2" xfId="21913"/>
    <cellStyle name="Normál 2 9 4 3 2" xfId="21914"/>
    <cellStyle name="Normal 2 9 4 3 2 2" xfId="21915"/>
    <cellStyle name="Normal 2 9 4 3 2 3" xfId="21916"/>
    <cellStyle name="Normal 2 9 4 3 3" xfId="21917"/>
    <cellStyle name="Normál 2 9 4 3 3" xfId="21918"/>
    <cellStyle name="Normal 2 9 4 3 3 2" xfId="21919"/>
    <cellStyle name="Normal 2 9 4 3 4" xfId="21920"/>
    <cellStyle name="Normal 2 9 4 3 4 2" xfId="21921"/>
    <cellStyle name="Normal 2 9 4 3 5" xfId="21922"/>
    <cellStyle name="Normal 2 9 4 3 5 2" xfId="21923"/>
    <cellStyle name="Normal 2 9 4 3 6" xfId="21924"/>
    <cellStyle name="Normal 2 9 4 3 6 2" xfId="21925"/>
    <cellStyle name="Normal 2 9 4 3 7" xfId="21926"/>
    <cellStyle name="Normal 2 9 4 3 7 2" xfId="21927"/>
    <cellStyle name="Normal 2 9 4 3 8" xfId="21928"/>
    <cellStyle name="Normal 2 9 4 3 8 2" xfId="21929"/>
    <cellStyle name="Normal 2 9 4 3 9" xfId="21930"/>
    <cellStyle name="Normal 2 9 4 3 9 2" xfId="21931"/>
    <cellStyle name="Normal 2 9 4 4" xfId="21932"/>
    <cellStyle name="Normál 2 9 4 4" xfId="21933"/>
    <cellStyle name="Normal 2 9 4 4 2" xfId="21934"/>
    <cellStyle name="Normál 2 9 4 4 2" xfId="21935"/>
    <cellStyle name="Normal 2 9 4 4 3" xfId="21936"/>
    <cellStyle name="Normál 2 9 4 4 3" xfId="21937"/>
    <cellStyle name="Normal 2 9 4 4 4" xfId="21938"/>
    <cellStyle name="Normal 2 9 4 5" xfId="21939"/>
    <cellStyle name="Normál 2 9 4 5" xfId="21940"/>
    <cellStyle name="Normal 2 9 4 5 2" xfId="21941"/>
    <cellStyle name="Normál 2 9 4 5 2" xfId="21942"/>
    <cellStyle name="Normal 2 9 4 5 3" xfId="21943"/>
    <cellStyle name="Normál 2 9 4 5 3" xfId="21944"/>
    <cellStyle name="Normal 2 9 4 5 4" xfId="21945"/>
    <cellStyle name="Normal 2 9 4 6" xfId="21946"/>
    <cellStyle name="Normál 2 9 4 6" xfId="21947"/>
    <cellStyle name="Normal 2 9 4 6 2" xfId="21948"/>
    <cellStyle name="Normál 2 9 4 6 2" xfId="21949"/>
    <cellStyle name="Normal 2 9 4 6 3" xfId="21950"/>
    <cellStyle name="Normál 2 9 4 6 3" xfId="21951"/>
    <cellStyle name="Normal 2 9 4 6 4" xfId="21952"/>
    <cellStyle name="Normal 2 9 4 7" xfId="21953"/>
    <cellStyle name="Normál 2 9 4 7" xfId="21954"/>
    <cellStyle name="Normal 2 9 4 7 2" xfId="21955"/>
    <cellStyle name="Normál 2 9 4 7 2" xfId="21956"/>
    <cellStyle name="Normal 2 9 4 7 3" xfId="21957"/>
    <cellStyle name="Normál 2 9 4 7 3" xfId="21958"/>
    <cellStyle name="Normal 2 9 4 7 4" xfId="21959"/>
    <cellStyle name="Normal 2 9 4 8" xfId="21960"/>
    <cellStyle name="Normál 2 9 4 8" xfId="21961"/>
    <cellStyle name="Normal 2 9 4 8 2" xfId="21962"/>
    <cellStyle name="Normál 2 9 4 8 2" xfId="21963"/>
    <cellStyle name="Normal 2 9 4 8 3" xfId="21964"/>
    <cellStyle name="Normál 2 9 4 8 3" xfId="21965"/>
    <cellStyle name="Normal 2 9 4 8 4" xfId="21966"/>
    <cellStyle name="Normal 2 9 4 9" xfId="21967"/>
    <cellStyle name="Normál 2 9 4 9" xfId="21968"/>
    <cellStyle name="Normal 2 9 4 9 2" xfId="21969"/>
    <cellStyle name="Normál 2 9 4 9 2" xfId="21970"/>
    <cellStyle name="Normal 2 9 4 9 3" xfId="21971"/>
    <cellStyle name="Normál 2 9 4 9 3" xfId="21972"/>
    <cellStyle name="Normal 2 9 4 9 4" xfId="21973"/>
    <cellStyle name="Normal 2 9 5" xfId="21974"/>
    <cellStyle name="Normál 2 9 5" xfId="21975"/>
    <cellStyle name="Normal 2 9 5 10" xfId="21976"/>
    <cellStyle name="Normál 2 9 5 10" xfId="21977"/>
    <cellStyle name="Normal 2 9 5 10 2" xfId="21978"/>
    <cellStyle name="Normál 2 9 5 10 2" xfId="21979"/>
    <cellStyle name="Normal 2 9 5 10 3" xfId="21980"/>
    <cellStyle name="Normál 2 9 5 10 3" xfId="21981"/>
    <cellStyle name="Normal 2 9 5 11" xfId="21982"/>
    <cellStyle name="Normál 2 9 5 11" xfId="21983"/>
    <cellStyle name="Normal 2 9 5 11 2" xfId="21984"/>
    <cellStyle name="Normal 2 9 5 11 3" xfId="21985"/>
    <cellStyle name="Normal 2 9 5 12" xfId="21986"/>
    <cellStyle name="Normál 2 9 5 12" xfId="21987"/>
    <cellStyle name="Normal 2 9 5 13" xfId="21988"/>
    <cellStyle name="Normál 2 9 5 13" xfId="21989"/>
    <cellStyle name="Normal 2 9 5 14" xfId="21990"/>
    <cellStyle name="Normal 2 9 5 2" xfId="21991"/>
    <cellStyle name="Normál 2 9 5 2" xfId="21992"/>
    <cellStyle name="Normal 2 9 5 2 10" xfId="21993"/>
    <cellStyle name="Normal 2 9 5 2 10 2" xfId="21994"/>
    <cellStyle name="Normal 2 9 5 2 11" xfId="21995"/>
    <cellStyle name="Normal 2 9 5 2 12" xfId="21996"/>
    <cellStyle name="Normal 2 9 5 2 13" xfId="21997"/>
    <cellStyle name="Normal 2 9 5 2 2" xfId="21998"/>
    <cellStyle name="Normál 2 9 5 2 2" xfId="21999"/>
    <cellStyle name="Normal 2 9 5 2 2 2" xfId="22000"/>
    <cellStyle name="Normal 2 9 5 2 2 3" xfId="22001"/>
    <cellStyle name="Normal 2 9 5 2 3" xfId="22002"/>
    <cellStyle name="Normál 2 9 5 2 3" xfId="22003"/>
    <cellStyle name="Normal 2 9 5 2 3 2" xfId="22004"/>
    <cellStyle name="Normal 2 9 5 2 4" xfId="22005"/>
    <cellStyle name="Normal 2 9 5 2 4 2" xfId="22006"/>
    <cellStyle name="Normal 2 9 5 2 5" xfId="22007"/>
    <cellStyle name="Normal 2 9 5 2 5 2" xfId="22008"/>
    <cellStyle name="Normal 2 9 5 2 6" xfId="22009"/>
    <cellStyle name="Normal 2 9 5 2 6 2" xfId="22010"/>
    <cellStyle name="Normal 2 9 5 2 7" xfId="22011"/>
    <cellStyle name="Normal 2 9 5 2 7 2" xfId="22012"/>
    <cellStyle name="Normal 2 9 5 2 8" xfId="22013"/>
    <cellStyle name="Normal 2 9 5 2 8 2" xfId="22014"/>
    <cellStyle name="Normal 2 9 5 2 9" xfId="22015"/>
    <cellStyle name="Normal 2 9 5 2 9 2" xfId="22016"/>
    <cellStyle name="Normal 2 9 5 3" xfId="22017"/>
    <cellStyle name="Normál 2 9 5 3" xfId="22018"/>
    <cellStyle name="Normal 2 9 5 3 2" xfId="22019"/>
    <cellStyle name="Normál 2 9 5 3 2" xfId="22020"/>
    <cellStyle name="Normal 2 9 5 3 3" xfId="22021"/>
    <cellStyle name="Normál 2 9 5 3 3" xfId="22022"/>
    <cellStyle name="Normal 2 9 5 4" xfId="22023"/>
    <cellStyle name="Normál 2 9 5 4" xfId="22024"/>
    <cellStyle name="Normal 2 9 5 4 2" xfId="22025"/>
    <cellStyle name="Normál 2 9 5 4 2" xfId="22026"/>
    <cellStyle name="Normal 2 9 5 4 3" xfId="22027"/>
    <cellStyle name="Normál 2 9 5 4 3" xfId="22028"/>
    <cellStyle name="Normal 2 9 5 5" xfId="22029"/>
    <cellStyle name="Normál 2 9 5 5" xfId="22030"/>
    <cellStyle name="Normal 2 9 5 5 2" xfId="22031"/>
    <cellStyle name="Normál 2 9 5 5 2" xfId="22032"/>
    <cellStyle name="Normal 2 9 5 5 3" xfId="22033"/>
    <cellStyle name="Normál 2 9 5 5 3" xfId="22034"/>
    <cellStyle name="Normal 2 9 5 6" xfId="22035"/>
    <cellStyle name="Normál 2 9 5 6" xfId="22036"/>
    <cellStyle name="Normal 2 9 5 6 2" xfId="22037"/>
    <cellStyle name="Normál 2 9 5 6 2" xfId="22038"/>
    <cellStyle name="Normal 2 9 5 6 3" xfId="22039"/>
    <cellStyle name="Normál 2 9 5 6 3" xfId="22040"/>
    <cellStyle name="Normal 2 9 5 7" xfId="22041"/>
    <cellStyle name="Normál 2 9 5 7" xfId="22042"/>
    <cellStyle name="Normal 2 9 5 7 2" xfId="22043"/>
    <cellStyle name="Normál 2 9 5 7 2" xfId="22044"/>
    <cellStyle name="Normal 2 9 5 7 3" xfId="22045"/>
    <cellStyle name="Normál 2 9 5 7 3" xfId="22046"/>
    <cellStyle name="Normal 2 9 5 8" xfId="22047"/>
    <cellStyle name="Normál 2 9 5 8" xfId="22048"/>
    <cellStyle name="Normal 2 9 5 8 2" xfId="22049"/>
    <cellStyle name="Normál 2 9 5 8 2" xfId="22050"/>
    <cellStyle name="Normal 2 9 5 8 3" xfId="22051"/>
    <cellStyle name="Normál 2 9 5 8 3" xfId="22052"/>
    <cellStyle name="Normal 2 9 5 9" xfId="22053"/>
    <cellStyle name="Normál 2 9 5 9" xfId="22054"/>
    <cellStyle name="Normal 2 9 5 9 2" xfId="22055"/>
    <cellStyle name="Normál 2 9 5 9 2" xfId="22056"/>
    <cellStyle name="Normal 2 9 5 9 3" xfId="22057"/>
    <cellStyle name="Normál 2 9 5 9 3" xfId="22058"/>
    <cellStyle name="Normal 2 9 6" xfId="22059"/>
    <cellStyle name="Normál 2 9 6" xfId="22060"/>
    <cellStyle name="Normal 2 9 6 10" xfId="22061"/>
    <cellStyle name="Normal 2 9 6 10 2" xfId="22062"/>
    <cellStyle name="Normal 2 9 6 11" xfId="22063"/>
    <cellStyle name="Normal 2 9 6 11 2" xfId="22064"/>
    <cellStyle name="Normal 2 9 6 12" xfId="22065"/>
    <cellStyle name="Normal 2 9 6 13" xfId="22066"/>
    <cellStyle name="Normal 2 9 6 14" xfId="22067"/>
    <cellStyle name="Normal 2 9 6 2" xfId="22068"/>
    <cellStyle name="Normál 2 9 6 2" xfId="22069"/>
    <cellStyle name="Normal 2 9 6 2 2" xfId="22070"/>
    <cellStyle name="Normal 2 9 6 2 2 2" xfId="22071"/>
    <cellStyle name="Normal 2 9 6 2 3" xfId="22072"/>
    <cellStyle name="Normal 2 9 6 2 4" xfId="22073"/>
    <cellStyle name="Normal 2 9 6 2 5" xfId="22074"/>
    <cellStyle name="Normal 2 9 6 3" xfId="22075"/>
    <cellStyle name="Normál 2 9 6 3" xfId="22076"/>
    <cellStyle name="Normal 2 9 6 3 2" xfId="22077"/>
    <cellStyle name="Normal 2 9 6 4" xfId="22078"/>
    <cellStyle name="Normal 2 9 6 4 2" xfId="22079"/>
    <cellStyle name="Normal 2 9 6 5" xfId="22080"/>
    <cellStyle name="Normal 2 9 6 5 2" xfId="22081"/>
    <cellStyle name="Normal 2 9 6 6" xfId="22082"/>
    <cellStyle name="Normal 2 9 6 6 2" xfId="22083"/>
    <cellStyle name="Normal 2 9 6 7" xfId="22084"/>
    <cellStyle name="Normal 2 9 6 7 2" xfId="22085"/>
    <cellStyle name="Normal 2 9 6 8" xfId="22086"/>
    <cellStyle name="Normal 2 9 6 8 2" xfId="22087"/>
    <cellStyle name="Normal 2 9 6 9" xfId="22088"/>
    <cellStyle name="Normal 2 9 6 9 2" xfId="22089"/>
    <cellStyle name="Normal 2 9 7" xfId="22090"/>
    <cellStyle name="Normál 2 9 7" xfId="22091"/>
    <cellStyle name="Normal 2 9 7 10" xfId="22092"/>
    <cellStyle name="Normal 2 9 7 10 2" xfId="22093"/>
    <cellStyle name="Normal 2 9 7 11" xfId="22094"/>
    <cellStyle name="Normal 2 9 7 12" xfId="22095"/>
    <cellStyle name="Normal 2 9 7 13" xfId="22096"/>
    <cellStyle name="Normal 2 9 7 2" xfId="22097"/>
    <cellStyle name="Normál 2 9 7 2" xfId="22098"/>
    <cellStyle name="Normal 2 9 7 2 2" xfId="22099"/>
    <cellStyle name="Normal 2 9 7 2 2 2" xfId="22100"/>
    <cellStyle name="Normal 2 9 7 2 3" xfId="22101"/>
    <cellStyle name="Normal 2 9 7 2 4" xfId="22102"/>
    <cellStyle name="Normal 2 9 7 2 5" xfId="22103"/>
    <cellStyle name="Normal 2 9 7 3" xfId="22104"/>
    <cellStyle name="Normál 2 9 7 3" xfId="22105"/>
    <cellStyle name="Normal 2 9 7 3 2" xfId="22106"/>
    <cellStyle name="Normal 2 9 7 4" xfId="22107"/>
    <cellStyle name="Normal 2 9 7 4 2" xfId="22108"/>
    <cellStyle name="Normal 2 9 7 5" xfId="22109"/>
    <cellStyle name="Normal 2 9 7 5 2" xfId="22110"/>
    <cellStyle name="Normal 2 9 7 6" xfId="22111"/>
    <cellStyle name="Normal 2 9 7 6 2" xfId="22112"/>
    <cellStyle name="Normal 2 9 7 7" xfId="22113"/>
    <cellStyle name="Normal 2 9 7 7 2" xfId="22114"/>
    <cellStyle name="Normal 2 9 7 8" xfId="22115"/>
    <cellStyle name="Normal 2 9 7 8 2" xfId="22116"/>
    <cellStyle name="Normal 2 9 7 9" xfId="22117"/>
    <cellStyle name="Normal 2 9 7 9 2" xfId="22118"/>
    <cellStyle name="Normal 2 9 8" xfId="22119"/>
    <cellStyle name="Normál 2 9 8" xfId="22120"/>
    <cellStyle name="Normál 2 9 8 2" xfId="22121"/>
    <cellStyle name="Normal 2 9 9" xfId="22122"/>
    <cellStyle name="Normál 2 9 9" xfId="22123"/>
    <cellStyle name="Normál 2 9 9 2" xfId="22124"/>
    <cellStyle name="Normal 2 90" xfId="22125"/>
    <cellStyle name="Normal 2 91" xfId="22126"/>
    <cellStyle name="Normal 2 92" xfId="22127"/>
    <cellStyle name="Normal 2 93" xfId="22128"/>
    <cellStyle name="Normal 2 94" xfId="22129"/>
    <cellStyle name="Normal 2 95" xfId="22130"/>
    <cellStyle name="Normal 2 96" xfId="22131"/>
    <cellStyle name="Normal 2 97" xfId="22132"/>
    <cellStyle name="Normal 2 98" xfId="22133"/>
    <cellStyle name="Normal 2 99" xfId="22134"/>
    <cellStyle name="Normal 2_inv-en-1.5.0-02 trame_fiche-emissions" xfId="22135"/>
    <cellStyle name="Normal 20" xfId="132"/>
    <cellStyle name="Normal 20 10" xfId="22136"/>
    <cellStyle name="Normal 20 10 2" xfId="22137"/>
    <cellStyle name="Normal 20 10 2 2" xfId="22138"/>
    <cellStyle name="Normal 20 10 2 2 2" xfId="22139"/>
    <cellStyle name="Normal 20 10 2 2 2 2" xfId="22140"/>
    <cellStyle name="Normal 20 10 2 2 3" xfId="22141"/>
    <cellStyle name="Normal 20 10 2 2 4" xfId="22142"/>
    <cellStyle name="Normal 20 10 2 3" xfId="22143"/>
    <cellStyle name="Normal 20 10 2 3 2" xfId="22144"/>
    <cellStyle name="Normal 20 10 2 4" xfId="22145"/>
    <cellStyle name="Normal 20 10 2 5" xfId="22146"/>
    <cellStyle name="Normal 20 11" xfId="22147"/>
    <cellStyle name="Normal 20 11 2" xfId="22148"/>
    <cellStyle name="Normal 20 11 2 2" xfId="22149"/>
    <cellStyle name="Normal 20 11 2 2 2" xfId="22150"/>
    <cellStyle name="Normal 20 11 2 2 2 2" xfId="22151"/>
    <cellStyle name="Normal 20 11 2 2 3" xfId="22152"/>
    <cellStyle name="Normal 20 11 2 2 4" xfId="22153"/>
    <cellStyle name="Normal 20 11 2 3" xfId="22154"/>
    <cellStyle name="Normal 20 11 2 3 2" xfId="22155"/>
    <cellStyle name="Normal 20 11 2 4" xfId="22156"/>
    <cellStyle name="Normal 20 11 2 5" xfId="22157"/>
    <cellStyle name="Normal 20 12" xfId="22158"/>
    <cellStyle name="Normal 20 12 2" xfId="22159"/>
    <cellStyle name="Normal 20 12 2 2" xfId="22160"/>
    <cellStyle name="Normal 20 12 2 2 2" xfId="22161"/>
    <cellStyle name="Normal 20 12 2 2 2 2" xfId="22162"/>
    <cellStyle name="Normal 20 12 2 2 3" xfId="22163"/>
    <cellStyle name="Normal 20 12 2 2 4" xfId="22164"/>
    <cellStyle name="Normal 20 12 2 3" xfId="22165"/>
    <cellStyle name="Normal 20 12 2 3 2" xfId="22166"/>
    <cellStyle name="Normal 20 12 2 4" xfId="22167"/>
    <cellStyle name="Normal 20 12 2 5" xfId="22168"/>
    <cellStyle name="Normal 20 13" xfId="22169"/>
    <cellStyle name="Normal 20 13 2" xfId="22170"/>
    <cellStyle name="Normal 20 13 2 2" xfId="22171"/>
    <cellStyle name="Normal 20 13 2 2 2" xfId="22172"/>
    <cellStyle name="Normal 20 13 2 3" xfId="22173"/>
    <cellStyle name="Normal 20 13 2 4" xfId="22174"/>
    <cellStyle name="Normal 20 13 3" xfId="22175"/>
    <cellStyle name="Normal 20 13 3 2" xfId="22176"/>
    <cellStyle name="Normal 20 13 4" xfId="22177"/>
    <cellStyle name="Normal 20 13 5" xfId="22178"/>
    <cellStyle name="Normal 20 2" xfId="22179"/>
    <cellStyle name="Normal 20 2 2" xfId="22180"/>
    <cellStyle name="Normal 20 2 2 2" xfId="22181"/>
    <cellStyle name="Normal 20 2 2 2 2" xfId="22182"/>
    <cellStyle name="Normal 20 2 2 2 2 2" xfId="22183"/>
    <cellStyle name="Normal 20 2 2 2 2 2 2" xfId="22184"/>
    <cellStyle name="Normal 20 2 2 2 2 3" xfId="22185"/>
    <cellStyle name="Normal 20 2 2 2 2 4" xfId="22186"/>
    <cellStyle name="Normal 20 2 2 2 3" xfId="22187"/>
    <cellStyle name="Normal 20 2 2 2 3 2" xfId="22188"/>
    <cellStyle name="Normal 20 2 2 2 4" xfId="22189"/>
    <cellStyle name="Normal 20 2 2 2 5" xfId="22190"/>
    <cellStyle name="Normal 20 2 3" xfId="22191"/>
    <cellStyle name="Normal 20 2 3 2" xfId="22192"/>
    <cellStyle name="Normal 20 2 3 2 2" xfId="22193"/>
    <cellStyle name="Normal 20 2 3 2 2 2" xfId="22194"/>
    <cellStyle name="Normal 20 2 3 2 3" xfId="22195"/>
    <cellStyle name="Normal 20 2 3 2 4" xfId="22196"/>
    <cellStyle name="Normal 20 2 3 3" xfId="22197"/>
    <cellStyle name="Normal 20 2 3 3 2" xfId="22198"/>
    <cellStyle name="Normal 20 2 3 4" xfId="22199"/>
    <cellStyle name="Normal 20 2 3 5" xfId="22200"/>
    <cellStyle name="Normal 20 3" xfId="22201"/>
    <cellStyle name="Normal 20 3 2" xfId="22202"/>
    <cellStyle name="Normal 20 3 2 2" xfId="22203"/>
    <cellStyle name="Normal 20 3 2 2 2" xfId="22204"/>
    <cellStyle name="Normal 20 3 2 2 2 2" xfId="22205"/>
    <cellStyle name="Normal 20 3 2 2 3" xfId="22206"/>
    <cellStyle name="Normal 20 3 2 2 4" xfId="22207"/>
    <cellStyle name="Normal 20 3 2 3" xfId="22208"/>
    <cellStyle name="Normal 20 3 2 3 2" xfId="22209"/>
    <cellStyle name="Normal 20 3 2 4" xfId="22210"/>
    <cellStyle name="Normal 20 3 2 5" xfId="22211"/>
    <cellStyle name="Normal 20 4" xfId="22212"/>
    <cellStyle name="Normal 20 4 2" xfId="22213"/>
    <cellStyle name="Normal 20 4 2 2" xfId="22214"/>
    <cellStyle name="Normal 20 4 2 2 2" xfId="22215"/>
    <cellStyle name="Normal 20 4 2 2 2 2" xfId="22216"/>
    <cellStyle name="Normal 20 4 2 2 3" xfId="22217"/>
    <cellStyle name="Normal 20 4 2 2 4" xfId="22218"/>
    <cellStyle name="Normal 20 4 2 3" xfId="22219"/>
    <cellStyle name="Normal 20 4 2 3 2" xfId="22220"/>
    <cellStyle name="Normal 20 4 2 4" xfId="22221"/>
    <cellStyle name="Normal 20 4 2 5" xfId="22222"/>
    <cellStyle name="Normal 20 5" xfId="22223"/>
    <cellStyle name="Normal 20 5 2" xfId="22224"/>
    <cellStyle name="Normal 20 5 2 2" xfId="22225"/>
    <cellStyle name="Normal 20 5 2 2 2" xfId="22226"/>
    <cellStyle name="Normal 20 5 2 2 2 2" xfId="22227"/>
    <cellStyle name="Normal 20 5 2 2 3" xfId="22228"/>
    <cellStyle name="Normal 20 5 2 2 4" xfId="22229"/>
    <cellStyle name="Normal 20 5 2 3" xfId="22230"/>
    <cellStyle name="Normal 20 5 2 3 2" xfId="22231"/>
    <cellStyle name="Normal 20 5 2 4" xfId="22232"/>
    <cellStyle name="Normal 20 5 2 5" xfId="22233"/>
    <cellStyle name="Normal 20 6" xfId="22234"/>
    <cellStyle name="Normal 20 6 2" xfId="22235"/>
    <cellStyle name="Normal 20 6 2 2" xfId="22236"/>
    <cellStyle name="Normal 20 6 2 2 2" xfId="22237"/>
    <cellStyle name="Normal 20 6 2 2 2 2" xfId="22238"/>
    <cellStyle name="Normal 20 6 2 2 3" xfId="22239"/>
    <cellStyle name="Normal 20 6 2 2 4" xfId="22240"/>
    <cellStyle name="Normal 20 6 2 3" xfId="22241"/>
    <cellStyle name="Normal 20 6 2 3 2" xfId="22242"/>
    <cellStyle name="Normal 20 6 2 4" xfId="22243"/>
    <cellStyle name="Normal 20 6 2 5" xfId="22244"/>
    <cellStyle name="Normal 20 7" xfId="22245"/>
    <cellStyle name="Normal 20 7 2" xfId="22246"/>
    <cellStyle name="Normal 20 7 2 2" xfId="22247"/>
    <cellStyle name="Normal 20 7 2 2 2" xfId="22248"/>
    <cellStyle name="Normal 20 7 2 2 2 2" xfId="22249"/>
    <cellStyle name="Normal 20 7 2 2 3" xfId="22250"/>
    <cellStyle name="Normal 20 7 2 2 4" xfId="22251"/>
    <cellStyle name="Normal 20 7 2 3" xfId="22252"/>
    <cellStyle name="Normal 20 7 2 3 2" xfId="22253"/>
    <cellStyle name="Normal 20 7 2 4" xfId="22254"/>
    <cellStyle name="Normal 20 7 2 5" xfId="22255"/>
    <cellStyle name="Normal 20 8" xfId="22256"/>
    <cellStyle name="Normal 20 8 2" xfId="22257"/>
    <cellStyle name="Normal 20 8 2 2" xfId="22258"/>
    <cellStyle name="Normal 20 8 2 2 2" xfId="22259"/>
    <cellStyle name="Normal 20 8 2 2 2 2" xfId="22260"/>
    <cellStyle name="Normal 20 8 2 2 3" xfId="22261"/>
    <cellStyle name="Normal 20 8 2 2 4" xfId="22262"/>
    <cellStyle name="Normal 20 8 2 3" xfId="22263"/>
    <cellStyle name="Normal 20 8 2 3 2" xfId="22264"/>
    <cellStyle name="Normal 20 8 2 4" xfId="22265"/>
    <cellStyle name="Normal 20 8 2 5" xfId="22266"/>
    <cellStyle name="Normal 20 9" xfId="22267"/>
    <cellStyle name="Normal 20 9 2" xfId="22268"/>
    <cellStyle name="Normal 20 9 2 2" xfId="22269"/>
    <cellStyle name="Normal 20 9 2 2 2" xfId="22270"/>
    <cellStyle name="Normal 20 9 2 2 2 2" xfId="22271"/>
    <cellStyle name="Normal 20 9 2 2 3" xfId="22272"/>
    <cellStyle name="Normal 20 9 2 2 4" xfId="22273"/>
    <cellStyle name="Normal 20 9 2 3" xfId="22274"/>
    <cellStyle name="Normal 20 9 2 3 2" xfId="22275"/>
    <cellStyle name="Normal 20 9 2 4" xfId="22276"/>
    <cellStyle name="Normal 20 9 2 5" xfId="22277"/>
    <cellStyle name="Normal 20_inv-en-1.5.0-02 trame_fiche-emissions" xfId="22278"/>
    <cellStyle name="Normal 200" xfId="22279"/>
    <cellStyle name="Normal 200 2" xfId="22280"/>
    <cellStyle name="Normal 200 2 2" xfId="22281"/>
    <cellStyle name="Normal 200 3" xfId="22282"/>
    <cellStyle name="Normal 201" xfId="22283"/>
    <cellStyle name="Normal 201 2" xfId="22284"/>
    <cellStyle name="Normal 201 2 2" xfId="22285"/>
    <cellStyle name="Normal 201 3" xfId="22286"/>
    <cellStyle name="Normal 202" xfId="22287"/>
    <cellStyle name="Normal 202 2" xfId="22288"/>
    <cellStyle name="Normal 202 2 2" xfId="22289"/>
    <cellStyle name="Normal 202 3" xfId="22290"/>
    <cellStyle name="Normal 203" xfId="22291"/>
    <cellStyle name="Normal 203 2" xfId="22292"/>
    <cellStyle name="Normal 203 2 2" xfId="22293"/>
    <cellStyle name="Normal 203 3" xfId="22294"/>
    <cellStyle name="Normal 204" xfId="22295"/>
    <cellStyle name="Normal 204 2" xfId="22296"/>
    <cellStyle name="Normal 204 2 2" xfId="22297"/>
    <cellStyle name="Normal 204 3" xfId="22298"/>
    <cellStyle name="Normal 205" xfId="22299"/>
    <cellStyle name="Normal 205 2" xfId="22300"/>
    <cellStyle name="Normal 205 2 2" xfId="22301"/>
    <cellStyle name="Normal 205 3" xfId="22302"/>
    <cellStyle name="Normal 206" xfId="22303"/>
    <cellStyle name="Normal 206 2" xfId="22304"/>
    <cellStyle name="Normal 206 2 2" xfId="22305"/>
    <cellStyle name="Normal 206 3" xfId="22306"/>
    <cellStyle name="Normal 207" xfId="22307"/>
    <cellStyle name="Normal 207 2" xfId="22308"/>
    <cellStyle name="Normal 207 2 2" xfId="22309"/>
    <cellStyle name="Normal 207 3" xfId="22310"/>
    <cellStyle name="Normal 208" xfId="22311"/>
    <cellStyle name="Normal 208 2" xfId="22312"/>
    <cellStyle name="Normal 208 2 2" xfId="22313"/>
    <cellStyle name="Normal 208 3" xfId="22314"/>
    <cellStyle name="Normal 209" xfId="22315"/>
    <cellStyle name="Normal 209 2" xfId="22316"/>
    <cellStyle name="Normal 209 2 2" xfId="22317"/>
    <cellStyle name="Normal 209 3" xfId="22318"/>
    <cellStyle name="Normal 21" xfId="133"/>
    <cellStyle name="Normal 21 10" xfId="22319"/>
    <cellStyle name="Normal 21 10 2" xfId="22320"/>
    <cellStyle name="Normal 21 10 2 2" xfId="22321"/>
    <cellStyle name="Normal 21 10 2 2 2" xfId="22322"/>
    <cellStyle name="Normal 21 10 2 2 2 2" xfId="22323"/>
    <cellStyle name="Normal 21 10 2 2 3" xfId="22324"/>
    <cellStyle name="Normal 21 10 2 2 4" xfId="22325"/>
    <cellStyle name="Normal 21 10 2 3" xfId="22326"/>
    <cellStyle name="Normal 21 10 2 3 2" xfId="22327"/>
    <cellStyle name="Normal 21 10 2 4" xfId="22328"/>
    <cellStyle name="Normal 21 10 2 5" xfId="22329"/>
    <cellStyle name="Normal 21 10 2 6" xfId="22330"/>
    <cellStyle name="Normal 21 11" xfId="22331"/>
    <cellStyle name="Normal 21 11 2" xfId="22332"/>
    <cellStyle name="Normal 21 11 2 2" xfId="22333"/>
    <cellStyle name="Normal 21 11 2 2 2" xfId="22334"/>
    <cellStyle name="Normal 21 11 2 2 2 2" xfId="22335"/>
    <cellStyle name="Normal 21 11 2 2 3" xfId="22336"/>
    <cellStyle name="Normal 21 11 2 2 4" xfId="22337"/>
    <cellStyle name="Normal 21 11 2 3" xfId="22338"/>
    <cellStyle name="Normal 21 11 2 3 2" xfId="22339"/>
    <cellStyle name="Normal 21 11 2 4" xfId="22340"/>
    <cellStyle name="Normal 21 11 2 5" xfId="22341"/>
    <cellStyle name="Normal 21 11 2 6" xfId="22342"/>
    <cellStyle name="Normal 21 12" xfId="22343"/>
    <cellStyle name="Normal 21 12 2" xfId="22344"/>
    <cellStyle name="Normal 21 12 2 2" xfId="22345"/>
    <cellStyle name="Normal 21 12 2 2 2" xfId="22346"/>
    <cellStyle name="Normal 21 12 2 2 2 2" xfId="22347"/>
    <cellStyle name="Normal 21 12 2 2 3" xfId="22348"/>
    <cellStyle name="Normal 21 12 2 2 4" xfId="22349"/>
    <cellStyle name="Normal 21 12 2 3" xfId="22350"/>
    <cellStyle name="Normal 21 12 2 3 2" xfId="22351"/>
    <cellStyle name="Normal 21 12 2 4" xfId="22352"/>
    <cellStyle name="Normal 21 12 2 5" xfId="22353"/>
    <cellStyle name="Normal 21 12 2 6" xfId="22354"/>
    <cellStyle name="Normal 21 13" xfId="22355"/>
    <cellStyle name="Normal 21 13 2" xfId="22356"/>
    <cellStyle name="Normal 21 13 2 2" xfId="22357"/>
    <cellStyle name="Normal 21 13 2 2 2" xfId="22358"/>
    <cellStyle name="Normal 21 13 2 2 2 2" xfId="22359"/>
    <cellStyle name="Normal 21 13 2 2 3" xfId="22360"/>
    <cellStyle name="Normal 21 13 2 2 4" xfId="22361"/>
    <cellStyle name="Normal 21 13 2 3" xfId="22362"/>
    <cellStyle name="Normal 21 13 2 3 2" xfId="22363"/>
    <cellStyle name="Normal 21 13 2 4" xfId="22364"/>
    <cellStyle name="Normal 21 13 2 5" xfId="22365"/>
    <cellStyle name="Normal 21 13 2 6" xfId="22366"/>
    <cellStyle name="Normal 21 14" xfId="22367"/>
    <cellStyle name="Normal 21 14 2" xfId="22368"/>
    <cellStyle name="Normal 21 14 2 2" xfId="22369"/>
    <cellStyle name="Normal 21 14 2 2 2" xfId="22370"/>
    <cellStyle name="Normal 21 14 2 3" xfId="22371"/>
    <cellStyle name="Normal 21 14 2 4" xfId="22372"/>
    <cellStyle name="Normal 21 14 3" xfId="22373"/>
    <cellStyle name="Normal 21 14 3 2" xfId="22374"/>
    <cellStyle name="Normal 21 14 4" xfId="22375"/>
    <cellStyle name="Normal 21 14 5" xfId="22376"/>
    <cellStyle name="Normal 21 14 6" xfId="22377"/>
    <cellStyle name="Normal 21 2" xfId="233"/>
    <cellStyle name="Normal 21 2 2" xfId="22378"/>
    <cellStyle name="Normal 21 2 2 2" xfId="22379"/>
    <cellStyle name="Normal 21 2 2 2 2" xfId="22380"/>
    <cellStyle name="Normal 21 2 2 2 2 2" xfId="22381"/>
    <cellStyle name="Normal 21 2 2 2 2 2 2" xfId="22382"/>
    <cellStyle name="Normal 21 2 2 2 2 3" xfId="22383"/>
    <cellStyle name="Normal 21 2 2 2 2 4" xfId="22384"/>
    <cellStyle name="Normal 21 2 2 2 3" xfId="22385"/>
    <cellStyle name="Normal 21 2 2 2 3 2" xfId="22386"/>
    <cellStyle name="Normal 21 2 2 2 4" xfId="22387"/>
    <cellStyle name="Normal 21 2 2 2 5" xfId="22388"/>
    <cellStyle name="Normal 21 2 2 2 6" xfId="22389"/>
    <cellStyle name="Normal 21 2 3" xfId="22390"/>
    <cellStyle name="Normal 21 2 3 2" xfId="22391"/>
    <cellStyle name="Normal 21 2 3 2 2" xfId="22392"/>
    <cellStyle name="Normal 21 2 3 2 2 2" xfId="22393"/>
    <cellStyle name="Normal 21 2 3 2 3" xfId="22394"/>
    <cellStyle name="Normal 21 2 3 2 4" xfId="22395"/>
    <cellStyle name="Normal 21 2 3 3" xfId="22396"/>
    <cellStyle name="Normal 21 2 3 3 2" xfId="22397"/>
    <cellStyle name="Normal 21 2 3 4" xfId="22398"/>
    <cellStyle name="Normal 21 2 3 5" xfId="22399"/>
    <cellStyle name="Normal 21 2 3 6" xfId="22400"/>
    <cellStyle name="Normal 21 3" xfId="22401"/>
    <cellStyle name="Normal 21 3 2" xfId="22402"/>
    <cellStyle name="Normal 21 3 2 2" xfId="22403"/>
    <cellStyle name="Normal 21 3 2 2 2" xfId="22404"/>
    <cellStyle name="Normal 21 3 2 2 2 2" xfId="22405"/>
    <cellStyle name="Normal 21 3 2 2 3" xfId="22406"/>
    <cellStyle name="Normal 21 3 2 2 4" xfId="22407"/>
    <cellStyle name="Normal 21 3 2 3" xfId="22408"/>
    <cellStyle name="Normal 21 3 2 3 2" xfId="22409"/>
    <cellStyle name="Normal 21 3 2 4" xfId="22410"/>
    <cellStyle name="Normal 21 3 2 5" xfId="22411"/>
    <cellStyle name="Normal 21 3 2 6" xfId="22412"/>
    <cellStyle name="Normal 21 4" xfId="22413"/>
    <cellStyle name="Normal 21 4 2" xfId="22414"/>
    <cellStyle name="Normal 21 4 2 2" xfId="22415"/>
    <cellStyle name="Normal 21 4 2 2 2" xfId="22416"/>
    <cellStyle name="Normal 21 4 2 2 2 2" xfId="22417"/>
    <cellStyle name="Normal 21 4 2 2 3" xfId="22418"/>
    <cellStyle name="Normal 21 4 2 2 4" xfId="22419"/>
    <cellStyle name="Normal 21 4 2 3" xfId="22420"/>
    <cellStyle name="Normal 21 4 2 3 2" xfId="22421"/>
    <cellStyle name="Normal 21 4 2 4" xfId="22422"/>
    <cellStyle name="Normal 21 4 2 5" xfId="22423"/>
    <cellStyle name="Normal 21 4 2 6" xfId="22424"/>
    <cellStyle name="Normal 21 5" xfId="22425"/>
    <cellStyle name="Normal 21 5 2" xfId="22426"/>
    <cellStyle name="Normal 21 5 2 2" xfId="22427"/>
    <cellStyle name="Normal 21 5 2 2 2" xfId="22428"/>
    <cellStyle name="Normal 21 5 2 2 2 2" xfId="22429"/>
    <cellStyle name="Normal 21 5 2 2 3" xfId="22430"/>
    <cellStyle name="Normal 21 5 2 2 4" xfId="22431"/>
    <cellStyle name="Normal 21 5 2 3" xfId="22432"/>
    <cellStyle name="Normal 21 5 2 3 2" xfId="22433"/>
    <cellStyle name="Normal 21 5 2 4" xfId="22434"/>
    <cellStyle name="Normal 21 5 2 5" xfId="22435"/>
    <cellStyle name="Normal 21 5 2 6" xfId="22436"/>
    <cellStyle name="Normal 21 6" xfId="22437"/>
    <cellStyle name="Normal 21 6 2" xfId="22438"/>
    <cellStyle name="Normal 21 6 2 2" xfId="22439"/>
    <cellStyle name="Normal 21 6 2 2 2" xfId="22440"/>
    <cellStyle name="Normal 21 6 2 2 2 2" xfId="22441"/>
    <cellStyle name="Normal 21 6 2 2 3" xfId="22442"/>
    <cellStyle name="Normal 21 6 2 2 4" xfId="22443"/>
    <cellStyle name="Normal 21 6 2 3" xfId="22444"/>
    <cellStyle name="Normal 21 6 2 3 2" xfId="22445"/>
    <cellStyle name="Normal 21 6 2 4" xfId="22446"/>
    <cellStyle name="Normal 21 6 2 5" xfId="22447"/>
    <cellStyle name="Normal 21 6 2 6" xfId="22448"/>
    <cellStyle name="Normal 21 7" xfId="22449"/>
    <cellStyle name="Normal 21 7 2" xfId="22450"/>
    <cellStyle name="Normal 21 7 2 2" xfId="22451"/>
    <cellStyle name="Normal 21 7 2 2 2" xfId="22452"/>
    <cellStyle name="Normal 21 7 2 2 2 2" xfId="22453"/>
    <cellStyle name="Normal 21 7 2 2 3" xfId="22454"/>
    <cellStyle name="Normal 21 7 2 2 4" xfId="22455"/>
    <cellStyle name="Normal 21 7 2 3" xfId="22456"/>
    <cellStyle name="Normal 21 7 2 3 2" xfId="22457"/>
    <cellStyle name="Normal 21 7 2 4" xfId="22458"/>
    <cellStyle name="Normal 21 7 2 5" xfId="22459"/>
    <cellStyle name="Normal 21 7 2 6" xfId="22460"/>
    <cellStyle name="Normal 21 8" xfId="22461"/>
    <cellStyle name="Normal 21 8 2" xfId="22462"/>
    <cellStyle name="Normal 21 8 2 2" xfId="22463"/>
    <cellStyle name="Normal 21 8 2 2 2" xfId="22464"/>
    <cellStyle name="Normal 21 8 2 2 2 2" xfId="22465"/>
    <cellStyle name="Normal 21 8 2 2 3" xfId="22466"/>
    <cellStyle name="Normal 21 8 2 2 4" xfId="22467"/>
    <cellStyle name="Normal 21 8 2 3" xfId="22468"/>
    <cellStyle name="Normal 21 8 2 3 2" xfId="22469"/>
    <cellStyle name="Normal 21 8 2 4" xfId="22470"/>
    <cellStyle name="Normal 21 8 2 5" xfId="22471"/>
    <cellStyle name="Normal 21 8 2 6" xfId="22472"/>
    <cellStyle name="Normal 21 9" xfId="22473"/>
    <cellStyle name="Normal 21 9 2" xfId="22474"/>
    <cellStyle name="Normal 21 9 2 2" xfId="22475"/>
    <cellStyle name="Normal 21 9 2 2 2" xfId="22476"/>
    <cellStyle name="Normal 21 9 2 2 2 2" xfId="22477"/>
    <cellStyle name="Normal 21 9 2 2 3" xfId="22478"/>
    <cellStyle name="Normal 21 9 2 2 4" xfId="22479"/>
    <cellStyle name="Normal 21 9 2 3" xfId="22480"/>
    <cellStyle name="Normal 21 9 2 3 2" xfId="22481"/>
    <cellStyle name="Normal 21 9 2 4" xfId="22482"/>
    <cellStyle name="Normal 21 9 2 5" xfId="22483"/>
    <cellStyle name="Normal 21 9 2 6" xfId="22484"/>
    <cellStyle name="Normal 210" xfId="22485"/>
    <cellStyle name="Normal 210 2" xfId="22486"/>
    <cellStyle name="Normal 210 2 2" xfId="22487"/>
    <cellStyle name="Normal 210 3" xfId="22488"/>
    <cellStyle name="Normal 211" xfId="22489"/>
    <cellStyle name="Normal 211 2" xfId="22490"/>
    <cellStyle name="Normal 211 2 2" xfId="22491"/>
    <cellStyle name="Normal 211 3" xfId="22492"/>
    <cellStyle name="Normal 212" xfId="22493"/>
    <cellStyle name="Normal 212 2" xfId="22494"/>
    <cellStyle name="Normal 212 3" xfId="22495"/>
    <cellStyle name="Normal 213" xfId="22496"/>
    <cellStyle name="Normal 213 2" xfId="22497"/>
    <cellStyle name="Normal 213 3" xfId="22498"/>
    <cellStyle name="Normal 214" xfId="22499"/>
    <cellStyle name="Normal 214 2" xfId="22500"/>
    <cellStyle name="Normal 214 3" xfId="22501"/>
    <cellStyle name="Normal 215" xfId="22502"/>
    <cellStyle name="Normal 215 2" xfId="22503"/>
    <cellStyle name="Normal 215 3" xfId="22504"/>
    <cellStyle name="Normal 216" xfId="22505"/>
    <cellStyle name="Normal 216 2" xfId="22506"/>
    <cellStyle name="Normal 216 3" xfId="22507"/>
    <cellStyle name="Normal 217" xfId="22508"/>
    <cellStyle name="Normal 217 2" xfId="22509"/>
    <cellStyle name="Normal 217 3" xfId="22510"/>
    <cellStyle name="Normal 218" xfId="22511"/>
    <cellStyle name="Normal 218 2" xfId="22512"/>
    <cellStyle name="Normal 218 3" xfId="22513"/>
    <cellStyle name="Normal 219" xfId="22514"/>
    <cellStyle name="Normal 219 2" xfId="22515"/>
    <cellStyle name="Normal 219 3" xfId="22516"/>
    <cellStyle name="Normal 22" xfId="134"/>
    <cellStyle name="Normal 22 10" xfId="22517"/>
    <cellStyle name="Normal 22 10 2" xfId="22518"/>
    <cellStyle name="Normal 22 10 2 2" xfId="22519"/>
    <cellStyle name="Normal 22 10 2 2 2" xfId="22520"/>
    <cellStyle name="Normal 22 10 2 2 2 2" xfId="22521"/>
    <cellStyle name="Normal 22 10 2 2 3" xfId="22522"/>
    <cellStyle name="Normal 22 10 2 2 4" xfId="22523"/>
    <cellStyle name="Normal 22 10 2 3" xfId="22524"/>
    <cellStyle name="Normal 22 10 2 3 2" xfId="22525"/>
    <cellStyle name="Normal 22 10 2 4" xfId="22526"/>
    <cellStyle name="Normal 22 10 2 5" xfId="22527"/>
    <cellStyle name="Normal 22 10 2 6" xfId="22528"/>
    <cellStyle name="Normal 22 11" xfId="22529"/>
    <cellStyle name="Normal 22 11 2" xfId="22530"/>
    <cellStyle name="Normal 22 11 2 2" xfId="22531"/>
    <cellStyle name="Normal 22 11 2 2 2" xfId="22532"/>
    <cellStyle name="Normal 22 11 2 2 2 2" xfId="22533"/>
    <cellStyle name="Normal 22 11 2 2 3" xfId="22534"/>
    <cellStyle name="Normal 22 11 2 2 4" xfId="22535"/>
    <cellStyle name="Normal 22 11 2 3" xfId="22536"/>
    <cellStyle name="Normal 22 11 2 3 2" xfId="22537"/>
    <cellStyle name="Normal 22 11 2 4" xfId="22538"/>
    <cellStyle name="Normal 22 11 2 5" xfId="22539"/>
    <cellStyle name="Normal 22 11 2 6" xfId="22540"/>
    <cellStyle name="Normal 22 12" xfId="22541"/>
    <cellStyle name="Normal 22 12 2" xfId="22542"/>
    <cellStyle name="Normal 22 12 2 2" xfId="22543"/>
    <cellStyle name="Normal 22 12 2 2 2" xfId="22544"/>
    <cellStyle name="Normal 22 12 2 2 2 2" xfId="22545"/>
    <cellStyle name="Normal 22 12 2 2 3" xfId="22546"/>
    <cellStyle name="Normal 22 12 2 2 4" xfId="22547"/>
    <cellStyle name="Normal 22 12 2 3" xfId="22548"/>
    <cellStyle name="Normal 22 12 2 3 2" xfId="22549"/>
    <cellStyle name="Normal 22 12 2 4" xfId="22550"/>
    <cellStyle name="Normal 22 12 2 5" xfId="22551"/>
    <cellStyle name="Normal 22 12 2 6" xfId="22552"/>
    <cellStyle name="Normal 22 13" xfId="22553"/>
    <cellStyle name="Normal 22 13 2" xfId="22554"/>
    <cellStyle name="Normal 22 13 2 2" xfId="22555"/>
    <cellStyle name="Normal 22 13 2 2 2" xfId="22556"/>
    <cellStyle name="Normal 22 13 2 2 2 2" xfId="22557"/>
    <cellStyle name="Normal 22 13 2 2 3" xfId="22558"/>
    <cellStyle name="Normal 22 13 2 2 4" xfId="22559"/>
    <cellStyle name="Normal 22 13 2 3" xfId="22560"/>
    <cellStyle name="Normal 22 13 2 3 2" xfId="22561"/>
    <cellStyle name="Normal 22 13 2 4" xfId="22562"/>
    <cellStyle name="Normal 22 13 2 5" xfId="22563"/>
    <cellStyle name="Normal 22 13 2 6" xfId="22564"/>
    <cellStyle name="Normal 22 14" xfId="22565"/>
    <cellStyle name="Normal 22 14 2" xfId="22566"/>
    <cellStyle name="Normal 22 14 2 2" xfId="22567"/>
    <cellStyle name="Normal 22 14 2 2 2" xfId="22568"/>
    <cellStyle name="Normal 22 14 2 3" xfId="22569"/>
    <cellStyle name="Normal 22 14 2 4" xfId="22570"/>
    <cellStyle name="Normal 22 14 3" xfId="22571"/>
    <cellStyle name="Normal 22 14 3 2" xfId="22572"/>
    <cellStyle name="Normal 22 14 4" xfId="22573"/>
    <cellStyle name="Normal 22 14 5" xfId="22574"/>
    <cellStyle name="Normal 22 14 6" xfId="22575"/>
    <cellStyle name="Normal 22 2" xfId="234"/>
    <cellStyle name="Normal 22 2 2" xfId="22576"/>
    <cellStyle name="Normal 22 2 2 2" xfId="22577"/>
    <cellStyle name="Normal 22 2 2 2 2" xfId="22578"/>
    <cellStyle name="Normal 22 2 2 2 2 2" xfId="22579"/>
    <cellStyle name="Normal 22 2 2 2 2 2 2" xfId="22580"/>
    <cellStyle name="Normal 22 2 2 2 2 3" xfId="22581"/>
    <cellStyle name="Normal 22 2 2 2 2 4" xfId="22582"/>
    <cellStyle name="Normal 22 2 2 2 3" xfId="22583"/>
    <cellStyle name="Normal 22 2 2 2 3 2" xfId="22584"/>
    <cellStyle name="Normal 22 2 2 2 4" xfId="22585"/>
    <cellStyle name="Normal 22 2 2 2 5" xfId="22586"/>
    <cellStyle name="Normal 22 2 2 2 6" xfId="22587"/>
    <cellStyle name="Normal 22 2 3" xfId="22588"/>
    <cellStyle name="Normal 22 2 3 2" xfId="22589"/>
    <cellStyle name="Normal 22 2 3 2 2" xfId="22590"/>
    <cellStyle name="Normal 22 2 3 2 2 2" xfId="22591"/>
    <cellStyle name="Normal 22 2 3 2 3" xfId="22592"/>
    <cellStyle name="Normal 22 2 3 2 4" xfId="22593"/>
    <cellStyle name="Normal 22 2 3 3" xfId="22594"/>
    <cellStyle name="Normal 22 2 3 3 2" xfId="22595"/>
    <cellStyle name="Normal 22 2 3 4" xfId="22596"/>
    <cellStyle name="Normal 22 2 3 5" xfId="22597"/>
    <cellStyle name="Normal 22 2 3 6" xfId="22598"/>
    <cellStyle name="Normal 22 3" xfId="22599"/>
    <cellStyle name="Normal 22 3 2" xfId="22600"/>
    <cellStyle name="Normal 22 3 2 2" xfId="22601"/>
    <cellStyle name="Normal 22 3 2 2 2" xfId="22602"/>
    <cellStyle name="Normal 22 3 2 2 2 2" xfId="22603"/>
    <cellStyle name="Normal 22 3 2 2 3" xfId="22604"/>
    <cellStyle name="Normal 22 3 2 2 4" xfId="22605"/>
    <cellStyle name="Normal 22 3 2 3" xfId="22606"/>
    <cellStyle name="Normal 22 3 2 3 2" xfId="22607"/>
    <cellStyle name="Normal 22 3 2 4" xfId="22608"/>
    <cellStyle name="Normal 22 3 2 5" xfId="22609"/>
    <cellStyle name="Normal 22 3 2 6" xfId="22610"/>
    <cellStyle name="Normal 22 4" xfId="22611"/>
    <cellStyle name="Normal 22 4 2" xfId="22612"/>
    <cellStyle name="Normal 22 4 2 2" xfId="22613"/>
    <cellStyle name="Normal 22 4 2 2 2" xfId="22614"/>
    <cellStyle name="Normal 22 4 2 2 2 2" xfId="22615"/>
    <cellStyle name="Normal 22 4 2 2 3" xfId="22616"/>
    <cellStyle name="Normal 22 4 2 2 4" xfId="22617"/>
    <cellStyle name="Normal 22 4 2 3" xfId="22618"/>
    <cellStyle name="Normal 22 4 2 3 2" xfId="22619"/>
    <cellStyle name="Normal 22 4 2 4" xfId="22620"/>
    <cellStyle name="Normal 22 4 2 5" xfId="22621"/>
    <cellStyle name="Normal 22 4 2 6" xfId="22622"/>
    <cellStyle name="Normal 22 5" xfId="22623"/>
    <cellStyle name="Normal 22 5 2" xfId="22624"/>
    <cellStyle name="Normal 22 5 2 2" xfId="22625"/>
    <cellStyle name="Normal 22 5 2 2 2" xfId="22626"/>
    <cellStyle name="Normal 22 5 2 2 2 2" xfId="22627"/>
    <cellStyle name="Normal 22 5 2 2 3" xfId="22628"/>
    <cellStyle name="Normal 22 5 2 2 4" xfId="22629"/>
    <cellStyle name="Normal 22 5 2 3" xfId="22630"/>
    <cellStyle name="Normal 22 5 2 3 2" xfId="22631"/>
    <cellStyle name="Normal 22 5 2 4" xfId="22632"/>
    <cellStyle name="Normal 22 5 2 5" xfId="22633"/>
    <cellStyle name="Normal 22 5 2 6" xfId="22634"/>
    <cellStyle name="Normal 22 6" xfId="22635"/>
    <cellStyle name="Normal 22 6 2" xfId="22636"/>
    <cellStyle name="Normal 22 6 2 2" xfId="22637"/>
    <cellStyle name="Normal 22 6 2 2 2" xfId="22638"/>
    <cellStyle name="Normal 22 6 2 2 2 2" xfId="22639"/>
    <cellStyle name="Normal 22 6 2 2 3" xfId="22640"/>
    <cellStyle name="Normal 22 6 2 2 4" xfId="22641"/>
    <cellStyle name="Normal 22 6 2 3" xfId="22642"/>
    <cellStyle name="Normal 22 6 2 3 2" xfId="22643"/>
    <cellStyle name="Normal 22 6 2 4" xfId="22644"/>
    <cellStyle name="Normal 22 6 2 5" xfId="22645"/>
    <cellStyle name="Normal 22 6 2 6" xfId="22646"/>
    <cellStyle name="Normal 22 7" xfId="22647"/>
    <cellStyle name="Normal 22 7 2" xfId="22648"/>
    <cellStyle name="Normal 22 7 2 2" xfId="22649"/>
    <cellStyle name="Normal 22 7 2 2 2" xfId="22650"/>
    <cellStyle name="Normal 22 7 2 2 2 2" xfId="22651"/>
    <cellStyle name="Normal 22 7 2 2 3" xfId="22652"/>
    <cellStyle name="Normal 22 7 2 2 4" xfId="22653"/>
    <cellStyle name="Normal 22 7 2 3" xfId="22654"/>
    <cellStyle name="Normal 22 7 2 3 2" xfId="22655"/>
    <cellStyle name="Normal 22 7 2 4" xfId="22656"/>
    <cellStyle name="Normal 22 7 2 5" xfId="22657"/>
    <cellStyle name="Normal 22 7 2 6" xfId="22658"/>
    <cellStyle name="Normal 22 8" xfId="22659"/>
    <cellStyle name="Normal 22 8 2" xfId="22660"/>
    <cellStyle name="Normal 22 8 2 2" xfId="22661"/>
    <cellStyle name="Normal 22 8 2 2 2" xfId="22662"/>
    <cellStyle name="Normal 22 8 2 2 2 2" xfId="22663"/>
    <cellStyle name="Normal 22 8 2 2 3" xfId="22664"/>
    <cellStyle name="Normal 22 8 2 2 4" xfId="22665"/>
    <cellStyle name="Normal 22 8 2 3" xfId="22666"/>
    <cellStyle name="Normal 22 8 2 3 2" xfId="22667"/>
    <cellStyle name="Normal 22 8 2 4" xfId="22668"/>
    <cellStyle name="Normal 22 8 2 5" xfId="22669"/>
    <cellStyle name="Normal 22 8 2 6" xfId="22670"/>
    <cellStyle name="Normal 22 9" xfId="22671"/>
    <cellStyle name="Normal 22 9 2" xfId="22672"/>
    <cellStyle name="Normal 22 9 2 2" xfId="22673"/>
    <cellStyle name="Normal 22 9 2 2 2" xfId="22674"/>
    <cellStyle name="Normal 22 9 2 2 2 2" xfId="22675"/>
    <cellStyle name="Normal 22 9 2 2 3" xfId="22676"/>
    <cellStyle name="Normal 22 9 2 2 4" xfId="22677"/>
    <cellStyle name="Normal 22 9 2 3" xfId="22678"/>
    <cellStyle name="Normal 22 9 2 3 2" xfId="22679"/>
    <cellStyle name="Normal 22 9 2 4" xfId="22680"/>
    <cellStyle name="Normal 22 9 2 5" xfId="22681"/>
    <cellStyle name="Normal 22 9 2 6" xfId="22682"/>
    <cellStyle name="Normal 220" xfId="22683"/>
    <cellStyle name="Normal 220 2" xfId="22684"/>
    <cellStyle name="Normal 220 3" xfId="22685"/>
    <cellStyle name="Normal 221" xfId="22686"/>
    <cellStyle name="Normal 221 2" xfId="22687"/>
    <cellStyle name="Normal 221 3" xfId="22688"/>
    <cellStyle name="Normal 222" xfId="22689"/>
    <cellStyle name="Normal 222 2" xfId="22690"/>
    <cellStyle name="Normal 222 3" xfId="22691"/>
    <cellStyle name="Normal 223" xfId="22692"/>
    <cellStyle name="Normal 223 2" xfId="22693"/>
    <cellStyle name="Normal 223 3" xfId="22694"/>
    <cellStyle name="Normal 224" xfId="22695"/>
    <cellStyle name="Normal 224 2" xfId="22696"/>
    <cellStyle name="Normal 224 3" xfId="22697"/>
    <cellStyle name="Normal 225" xfId="22698"/>
    <cellStyle name="Normal 225 2" xfId="22699"/>
    <cellStyle name="Normal 225 3" xfId="22700"/>
    <cellStyle name="Normal 226" xfId="22701"/>
    <cellStyle name="Normal 226 2" xfId="22702"/>
    <cellStyle name="Normal 226 3" xfId="22703"/>
    <cellStyle name="Normal 227" xfId="22704"/>
    <cellStyle name="Normal 227 2" xfId="22705"/>
    <cellStyle name="Normal 227 3" xfId="22706"/>
    <cellStyle name="Normal 228" xfId="22707"/>
    <cellStyle name="Normal 228 2" xfId="22708"/>
    <cellStyle name="Normal 228 3" xfId="22709"/>
    <cellStyle name="Normal 229" xfId="22710"/>
    <cellStyle name="Normal 229 2" xfId="22711"/>
    <cellStyle name="Normal 229 3" xfId="22712"/>
    <cellStyle name="Normal 23" xfId="135"/>
    <cellStyle name="Normal 23 10" xfId="22713"/>
    <cellStyle name="Normal 23 10 2" xfId="22714"/>
    <cellStyle name="Normal 23 10 2 2" xfId="22715"/>
    <cellStyle name="Normal 23 10 2 2 2" xfId="22716"/>
    <cellStyle name="Normal 23 10 2 2 2 2" xfId="22717"/>
    <cellStyle name="Normal 23 10 2 2 3" xfId="22718"/>
    <cellStyle name="Normal 23 10 2 2 4" xfId="22719"/>
    <cellStyle name="Normal 23 10 2 3" xfId="22720"/>
    <cellStyle name="Normal 23 10 2 3 2" xfId="22721"/>
    <cellStyle name="Normal 23 10 2 4" xfId="22722"/>
    <cellStyle name="Normal 23 10 2 5" xfId="22723"/>
    <cellStyle name="Normal 23 10 2 6" xfId="22724"/>
    <cellStyle name="Normal 23 11" xfId="22725"/>
    <cellStyle name="Normal 23 11 2" xfId="22726"/>
    <cellStyle name="Normal 23 11 2 2" xfId="22727"/>
    <cellStyle name="Normal 23 11 2 2 2" xfId="22728"/>
    <cellStyle name="Normal 23 11 2 2 2 2" xfId="22729"/>
    <cellStyle name="Normal 23 11 2 2 3" xfId="22730"/>
    <cellStyle name="Normal 23 11 2 2 4" xfId="22731"/>
    <cellStyle name="Normal 23 11 2 3" xfId="22732"/>
    <cellStyle name="Normal 23 11 2 3 2" xfId="22733"/>
    <cellStyle name="Normal 23 11 2 4" xfId="22734"/>
    <cellStyle name="Normal 23 11 2 5" xfId="22735"/>
    <cellStyle name="Normal 23 11 2 6" xfId="22736"/>
    <cellStyle name="Normal 23 12" xfId="22737"/>
    <cellStyle name="Normal 23 12 2" xfId="22738"/>
    <cellStyle name="Normal 23 12 2 2" xfId="22739"/>
    <cellStyle name="Normal 23 12 2 2 2" xfId="22740"/>
    <cellStyle name="Normal 23 12 2 2 2 2" xfId="22741"/>
    <cellStyle name="Normal 23 12 2 2 3" xfId="22742"/>
    <cellStyle name="Normal 23 12 2 2 4" xfId="22743"/>
    <cellStyle name="Normal 23 12 2 3" xfId="22744"/>
    <cellStyle name="Normal 23 12 2 3 2" xfId="22745"/>
    <cellStyle name="Normal 23 12 2 4" xfId="22746"/>
    <cellStyle name="Normal 23 12 2 5" xfId="22747"/>
    <cellStyle name="Normal 23 12 2 6" xfId="22748"/>
    <cellStyle name="Normal 23 13" xfId="22749"/>
    <cellStyle name="Normal 23 13 2" xfId="22750"/>
    <cellStyle name="Normal 23 13 2 2" xfId="22751"/>
    <cellStyle name="Normal 23 13 2 2 2" xfId="22752"/>
    <cellStyle name="Normal 23 13 2 2 2 2" xfId="22753"/>
    <cellStyle name="Normal 23 13 2 2 3" xfId="22754"/>
    <cellStyle name="Normal 23 13 2 2 4" xfId="22755"/>
    <cellStyle name="Normal 23 13 2 3" xfId="22756"/>
    <cellStyle name="Normal 23 13 2 3 2" xfId="22757"/>
    <cellStyle name="Normal 23 13 2 4" xfId="22758"/>
    <cellStyle name="Normal 23 13 2 5" xfId="22759"/>
    <cellStyle name="Normal 23 13 2 6" xfId="22760"/>
    <cellStyle name="Normal 23 14" xfId="22761"/>
    <cellStyle name="Normal 23 14 2" xfId="22762"/>
    <cellStyle name="Normal 23 14 2 2" xfId="22763"/>
    <cellStyle name="Normal 23 14 2 2 2" xfId="22764"/>
    <cellStyle name="Normal 23 14 2 3" xfId="22765"/>
    <cellStyle name="Normal 23 14 2 4" xfId="22766"/>
    <cellStyle name="Normal 23 14 3" xfId="22767"/>
    <cellStyle name="Normal 23 14 3 2" xfId="22768"/>
    <cellStyle name="Normal 23 14 4" xfId="22769"/>
    <cellStyle name="Normal 23 14 5" xfId="22770"/>
    <cellStyle name="Normal 23 14 6" xfId="22771"/>
    <cellStyle name="Normal 23 2" xfId="235"/>
    <cellStyle name="Normal 23 2 2" xfId="22772"/>
    <cellStyle name="Normal 23 2 2 2" xfId="22773"/>
    <cellStyle name="Normal 23 2 2 2 2" xfId="22774"/>
    <cellStyle name="Normal 23 2 2 2 2 2" xfId="22775"/>
    <cellStyle name="Normal 23 2 2 2 2 2 2" xfId="22776"/>
    <cellStyle name="Normal 23 2 2 2 2 3" xfId="22777"/>
    <cellStyle name="Normal 23 2 2 2 2 4" xfId="22778"/>
    <cellStyle name="Normal 23 2 2 2 3" xfId="22779"/>
    <cellStyle name="Normal 23 2 2 2 3 2" xfId="22780"/>
    <cellStyle name="Normal 23 2 2 2 4" xfId="22781"/>
    <cellStyle name="Normal 23 2 2 2 5" xfId="22782"/>
    <cellStyle name="Normal 23 2 2 2 6" xfId="22783"/>
    <cellStyle name="Normal 23 2 3" xfId="22784"/>
    <cellStyle name="Normal 23 2 3 2" xfId="22785"/>
    <cellStyle name="Normal 23 2 3 2 2" xfId="22786"/>
    <cellStyle name="Normal 23 2 3 2 2 2" xfId="22787"/>
    <cellStyle name="Normal 23 2 3 2 3" xfId="22788"/>
    <cellStyle name="Normal 23 2 3 2 4" xfId="22789"/>
    <cellStyle name="Normal 23 2 3 3" xfId="22790"/>
    <cellStyle name="Normal 23 2 3 3 2" xfId="22791"/>
    <cellStyle name="Normal 23 2 3 4" xfId="22792"/>
    <cellStyle name="Normal 23 2 3 5" xfId="22793"/>
    <cellStyle name="Normal 23 2 3 6" xfId="22794"/>
    <cellStyle name="Normal 23 3" xfId="22795"/>
    <cellStyle name="Normal 23 3 2" xfId="22796"/>
    <cellStyle name="Normal 23 3 2 2" xfId="22797"/>
    <cellStyle name="Normal 23 3 2 2 2" xfId="22798"/>
    <cellStyle name="Normal 23 3 2 2 2 2" xfId="22799"/>
    <cellStyle name="Normal 23 3 2 2 3" xfId="22800"/>
    <cellStyle name="Normal 23 3 2 2 4" xfId="22801"/>
    <cellStyle name="Normal 23 3 2 3" xfId="22802"/>
    <cellStyle name="Normal 23 3 2 3 2" xfId="22803"/>
    <cellStyle name="Normal 23 3 2 4" xfId="22804"/>
    <cellStyle name="Normal 23 3 2 5" xfId="22805"/>
    <cellStyle name="Normal 23 3 2 6" xfId="22806"/>
    <cellStyle name="Normal 23 4" xfId="22807"/>
    <cellStyle name="Normal 23 4 2" xfId="22808"/>
    <cellStyle name="Normal 23 4 2 2" xfId="22809"/>
    <cellStyle name="Normal 23 4 2 2 2" xfId="22810"/>
    <cellStyle name="Normal 23 4 2 2 2 2" xfId="22811"/>
    <cellStyle name="Normal 23 4 2 2 3" xfId="22812"/>
    <cellStyle name="Normal 23 4 2 2 4" xfId="22813"/>
    <cellStyle name="Normal 23 4 2 3" xfId="22814"/>
    <cellStyle name="Normal 23 4 2 3 2" xfId="22815"/>
    <cellStyle name="Normal 23 4 2 4" xfId="22816"/>
    <cellStyle name="Normal 23 4 2 5" xfId="22817"/>
    <cellStyle name="Normal 23 4 2 6" xfId="22818"/>
    <cellStyle name="Normal 23 5" xfId="22819"/>
    <cellStyle name="Normal 23 5 2" xfId="22820"/>
    <cellStyle name="Normal 23 5 2 2" xfId="22821"/>
    <cellStyle name="Normal 23 5 2 2 2" xfId="22822"/>
    <cellStyle name="Normal 23 5 2 2 2 2" xfId="22823"/>
    <cellStyle name="Normal 23 5 2 2 3" xfId="22824"/>
    <cellStyle name="Normal 23 5 2 2 4" xfId="22825"/>
    <cellStyle name="Normal 23 5 2 3" xfId="22826"/>
    <cellStyle name="Normal 23 5 2 3 2" xfId="22827"/>
    <cellStyle name="Normal 23 5 2 4" xfId="22828"/>
    <cellStyle name="Normal 23 5 2 5" xfId="22829"/>
    <cellStyle name="Normal 23 5 2 6" xfId="22830"/>
    <cellStyle name="Normal 23 6" xfId="22831"/>
    <cellStyle name="Normal 23 6 2" xfId="22832"/>
    <cellStyle name="Normal 23 6 2 2" xfId="22833"/>
    <cellStyle name="Normal 23 6 2 2 2" xfId="22834"/>
    <cellStyle name="Normal 23 6 2 2 2 2" xfId="22835"/>
    <cellStyle name="Normal 23 6 2 2 3" xfId="22836"/>
    <cellStyle name="Normal 23 6 2 2 4" xfId="22837"/>
    <cellStyle name="Normal 23 6 2 3" xfId="22838"/>
    <cellStyle name="Normal 23 6 2 3 2" xfId="22839"/>
    <cellStyle name="Normal 23 6 2 4" xfId="22840"/>
    <cellStyle name="Normal 23 6 2 5" xfId="22841"/>
    <cellStyle name="Normal 23 6 2 6" xfId="22842"/>
    <cellStyle name="Normal 23 7" xfId="22843"/>
    <cellStyle name="Normal 23 7 2" xfId="22844"/>
    <cellStyle name="Normal 23 7 2 2" xfId="22845"/>
    <cellStyle name="Normal 23 7 2 2 2" xfId="22846"/>
    <cellStyle name="Normal 23 7 2 2 2 2" xfId="22847"/>
    <cellStyle name="Normal 23 7 2 2 3" xfId="22848"/>
    <cellStyle name="Normal 23 7 2 2 4" xfId="22849"/>
    <cellStyle name="Normal 23 7 2 3" xfId="22850"/>
    <cellStyle name="Normal 23 7 2 3 2" xfId="22851"/>
    <cellStyle name="Normal 23 7 2 4" xfId="22852"/>
    <cellStyle name="Normal 23 7 2 5" xfId="22853"/>
    <cellStyle name="Normal 23 7 2 6" xfId="22854"/>
    <cellStyle name="Normal 23 8" xfId="22855"/>
    <cellStyle name="Normal 23 8 2" xfId="22856"/>
    <cellStyle name="Normal 23 8 2 2" xfId="22857"/>
    <cellStyle name="Normal 23 8 2 2 2" xfId="22858"/>
    <cellStyle name="Normal 23 8 2 2 2 2" xfId="22859"/>
    <cellStyle name="Normal 23 8 2 2 3" xfId="22860"/>
    <cellStyle name="Normal 23 8 2 2 4" xfId="22861"/>
    <cellStyle name="Normal 23 8 2 3" xfId="22862"/>
    <cellStyle name="Normal 23 8 2 3 2" xfId="22863"/>
    <cellStyle name="Normal 23 8 2 4" xfId="22864"/>
    <cellStyle name="Normal 23 8 2 5" xfId="22865"/>
    <cellStyle name="Normal 23 8 2 6" xfId="22866"/>
    <cellStyle name="Normal 23 9" xfId="22867"/>
    <cellStyle name="Normal 23 9 2" xfId="22868"/>
    <cellStyle name="Normal 23 9 2 2" xfId="22869"/>
    <cellStyle name="Normal 23 9 2 2 2" xfId="22870"/>
    <cellStyle name="Normal 23 9 2 2 2 2" xfId="22871"/>
    <cellStyle name="Normal 23 9 2 2 3" xfId="22872"/>
    <cellStyle name="Normal 23 9 2 2 4" xfId="22873"/>
    <cellStyle name="Normal 23 9 2 3" xfId="22874"/>
    <cellStyle name="Normal 23 9 2 3 2" xfId="22875"/>
    <cellStyle name="Normal 23 9 2 4" xfId="22876"/>
    <cellStyle name="Normal 23 9 2 5" xfId="22877"/>
    <cellStyle name="Normal 23 9 2 6" xfId="22878"/>
    <cellStyle name="Normal 230" xfId="22879"/>
    <cellStyle name="Normal 230 2" xfId="22880"/>
    <cellStyle name="Normal 230 3" xfId="22881"/>
    <cellStyle name="Normal 231" xfId="22882"/>
    <cellStyle name="Normal 231 2" xfId="22883"/>
    <cellStyle name="Normal 231 3" xfId="22884"/>
    <cellStyle name="Normal 232" xfId="22885"/>
    <cellStyle name="Normal 232 2" xfId="22886"/>
    <cellStyle name="Normal 232 3" xfId="22887"/>
    <cellStyle name="Normal 233" xfId="22888"/>
    <cellStyle name="Normal 233 2" xfId="22889"/>
    <cellStyle name="Normal 233 3" xfId="22890"/>
    <cellStyle name="Normal 234" xfId="22891"/>
    <cellStyle name="Normal 234 2" xfId="22892"/>
    <cellStyle name="Normal 234 3" xfId="22893"/>
    <cellStyle name="Normal 235" xfId="22894"/>
    <cellStyle name="Normal 235 2" xfId="22895"/>
    <cellStyle name="Normal 235 3" xfId="22896"/>
    <cellStyle name="Normal 236" xfId="22897"/>
    <cellStyle name="Normal 236 2" xfId="22898"/>
    <cellStyle name="Normal 236 3" xfId="22899"/>
    <cellStyle name="Normal 237" xfId="22900"/>
    <cellStyle name="Normal 237 2" xfId="22901"/>
    <cellStyle name="Normal 237 3" xfId="22902"/>
    <cellStyle name="Normal 238" xfId="22903"/>
    <cellStyle name="Normal 238 2" xfId="22904"/>
    <cellStyle name="Normal 238 3" xfId="22905"/>
    <cellStyle name="Normal 239" xfId="22906"/>
    <cellStyle name="Normal 239 2" xfId="22907"/>
    <cellStyle name="Normal 239 3" xfId="22908"/>
    <cellStyle name="Normal 24" xfId="136"/>
    <cellStyle name="Normal 24 10" xfId="22909"/>
    <cellStyle name="Normal 24 10 2" xfId="22910"/>
    <cellStyle name="Normal 24 10 2 2" xfId="22911"/>
    <cellStyle name="Normal 24 10 2 2 2" xfId="22912"/>
    <cellStyle name="Normal 24 10 2 2 2 2" xfId="22913"/>
    <cellStyle name="Normal 24 10 2 2 3" xfId="22914"/>
    <cellStyle name="Normal 24 10 2 2 4" xfId="22915"/>
    <cellStyle name="Normal 24 10 2 3" xfId="22916"/>
    <cellStyle name="Normal 24 10 2 3 2" xfId="22917"/>
    <cellStyle name="Normal 24 10 2 4" xfId="22918"/>
    <cellStyle name="Normal 24 10 2 5" xfId="22919"/>
    <cellStyle name="Normal 24 10 2 6" xfId="22920"/>
    <cellStyle name="Normal 24 11" xfId="22921"/>
    <cellStyle name="Normal 24 11 2" xfId="22922"/>
    <cellStyle name="Normal 24 11 2 2" xfId="22923"/>
    <cellStyle name="Normal 24 11 2 2 2" xfId="22924"/>
    <cellStyle name="Normal 24 11 2 2 2 2" xfId="22925"/>
    <cellStyle name="Normal 24 11 2 2 3" xfId="22926"/>
    <cellStyle name="Normal 24 11 2 2 4" xfId="22927"/>
    <cellStyle name="Normal 24 11 2 3" xfId="22928"/>
    <cellStyle name="Normal 24 11 2 3 2" xfId="22929"/>
    <cellStyle name="Normal 24 11 2 4" xfId="22930"/>
    <cellStyle name="Normal 24 11 2 5" xfId="22931"/>
    <cellStyle name="Normal 24 11 2 6" xfId="22932"/>
    <cellStyle name="Normal 24 12" xfId="22933"/>
    <cellStyle name="Normal 24 12 2" xfId="22934"/>
    <cellStyle name="Normal 24 12 2 2" xfId="22935"/>
    <cellStyle name="Normal 24 12 2 2 2" xfId="22936"/>
    <cellStyle name="Normal 24 12 2 2 2 2" xfId="22937"/>
    <cellStyle name="Normal 24 12 2 2 3" xfId="22938"/>
    <cellStyle name="Normal 24 12 2 2 4" xfId="22939"/>
    <cellStyle name="Normal 24 12 2 3" xfId="22940"/>
    <cellStyle name="Normal 24 12 2 3 2" xfId="22941"/>
    <cellStyle name="Normal 24 12 2 4" xfId="22942"/>
    <cellStyle name="Normal 24 12 2 5" xfId="22943"/>
    <cellStyle name="Normal 24 12 2 6" xfId="22944"/>
    <cellStyle name="Normal 24 13" xfId="22945"/>
    <cellStyle name="Normal 24 13 2" xfId="22946"/>
    <cellStyle name="Normal 24 13 2 2" xfId="22947"/>
    <cellStyle name="Normal 24 13 2 2 2" xfId="22948"/>
    <cellStyle name="Normal 24 13 2 2 2 2" xfId="22949"/>
    <cellStyle name="Normal 24 13 2 2 3" xfId="22950"/>
    <cellStyle name="Normal 24 13 2 2 4" xfId="22951"/>
    <cellStyle name="Normal 24 13 2 3" xfId="22952"/>
    <cellStyle name="Normal 24 13 2 3 2" xfId="22953"/>
    <cellStyle name="Normal 24 13 2 4" xfId="22954"/>
    <cellStyle name="Normal 24 13 2 5" xfId="22955"/>
    <cellStyle name="Normal 24 13 2 6" xfId="22956"/>
    <cellStyle name="Normal 24 14" xfId="22957"/>
    <cellStyle name="Normal 24 14 2" xfId="22958"/>
    <cellStyle name="Normal 24 14 2 2" xfId="22959"/>
    <cellStyle name="Normal 24 14 2 2 2" xfId="22960"/>
    <cellStyle name="Normal 24 14 2 3" xfId="22961"/>
    <cellStyle name="Normal 24 14 2 4" xfId="22962"/>
    <cellStyle name="Normal 24 14 3" xfId="22963"/>
    <cellStyle name="Normal 24 14 3 2" xfId="22964"/>
    <cellStyle name="Normal 24 14 4" xfId="22965"/>
    <cellStyle name="Normal 24 14 5" xfId="22966"/>
    <cellStyle name="Normal 24 14 6" xfId="22967"/>
    <cellStyle name="Normal 24 2" xfId="236"/>
    <cellStyle name="Normal 24 2 2" xfId="22968"/>
    <cellStyle name="Normal 24 2 2 2" xfId="22969"/>
    <cellStyle name="Normal 24 2 2 2 2" xfId="22970"/>
    <cellStyle name="Normal 24 2 2 2 2 2" xfId="22971"/>
    <cellStyle name="Normal 24 2 2 2 2 2 2" xfId="22972"/>
    <cellStyle name="Normal 24 2 2 2 2 3" xfId="22973"/>
    <cellStyle name="Normal 24 2 2 2 2 4" xfId="22974"/>
    <cellStyle name="Normal 24 2 2 2 3" xfId="22975"/>
    <cellStyle name="Normal 24 2 2 2 3 2" xfId="22976"/>
    <cellStyle name="Normal 24 2 2 2 4" xfId="22977"/>
    <cellStyle name="Normal 24 2 2 2 5" xfId="22978"/>
    <cellStyle name="Normal 24 2 2 2 6" xfId="22979"/>
    <cellStyle name="Normal 24 2 3" xfId="22980"/>
    <cellStyle name="Normal 24 2 3 2" xfId="22981"/>
    <cellStyle name="Normal 24 2 3 2 2" xfId="22982"/>
    <cellStyle name="Normal 24 2 3 2 2 2" xfId="22983"/>
    <cellStyle name="Normal 24 2 3 2 3" xfId="22984"/>
    <cellStyle name="Normal 24 2 3 2 4" xfId="22985"/>
    <cellStyle name="Normal 24 2 3 3" xfId="22986"/>
    <cellStyle name="Normal 24 2 3 3 2" xfId="22987"/>
    <cellStyle name="Normal 24 2 3 4" xfId="22988"/>
    <cellStyle name="Normal 24 2 3 5" xfId="22989"/>
    <cellStyle name="Normal 24 2 3 6" xfId="22990"/>
    <cellStyle name="Normal 24 3" xfId="22991"/>
    <cellStyle name="Normal 24 3 2" xfId="22992"/>
    <cellStyle name="Normal 24 3 2 2" xfId="22993"/>
    <cellStyle name="Normal 24 3 2 2 2" xfId="22994"/>
    <cellStyle name="Normal 24 3 2 2 2 2" xfId="22995"/>
    <cellStyle name="Normal 24 3 2 2 3" xfId="22996"/>
    <cellStyle name="Normal 24 3 2 2 4" xfId="22997"/>
    <cellStyle name="Normal 24 3 2 3" xfId="22998"/>
    <cellStyle name="Normal 24 3 2 3 2" xfId="22999"/>
    <cellStyle name="Normal 24 3 2 4" xfId="23000"/>
    <cellStyle name="Normal 24 3 2 5" xfId="23001"/>
    <cellStyle name="Normal 24 3 2 6" xfId="23002"/>
    <cellStyle name="Normal 24 4" xfId="23003"/>
    <cellStyle name="Normal 24 4 2" xfId="23004"/>
    <cellStyle name="Normal 24 4 2 2" xfId="23005"/>
    <cellStyle name="Normal 24 4 2 2 2" xfId="23006"/>
    <cellStyle name="Normal 24 4 2 2 2 2" xfId="23007"/>
    <cellStyle name="Normal 24 4 2 2 3" xfId="23008"/>
    <cellStyle name="Normal 24 4 2 2 4" xfId="23009"/>
    <cellStyle name="Normal 24 4 2 3" xfId="23010"/>
    <cellStyle name="Normal 24 4 2 3 2" xfId="23011"/>
    <cellStyle name="Normal 24 4 2 4" xfId="23012"/>
    <cellStyle name="Normal 24 4 2 5" xfId="23013"/>
    <cellStyle name="Normal 24 4 2 6" xfId="23014"/>
    <cellStyle name="Normal 24 5" xfId="23015"/>
    <cellStyle name="Normal 24 5 2" xfId="23016"/>
    <cellStyle name="Normal 24 5 2 2" xfId="23017"/>
    <cellStyle name="Normal 24 5 2 2 2" xfId="23018"/>
    <cellStyle name="Normal 24 5 2 2 2 2" xfId="23019"/>
    <cellStyle name="Normal 24 5 2 2 3" xfId="23020"/>
    <cellStyle name="Normal 24 5 2 2 4" xfId="23021"/>
    <cellStyle name="Normal 24 5 2 3" xfId="23022"/>
    <cellStyle name="Normal 24 5 2 3 2" xfId="23023"/>
    <cellStyle name="Normal 24 5 2 4" xfId="23024"/>
    <cellStyle name="Normal 24 5 2 5" xfId="23025"/>
    <cellStyle name="Normal 24 5 2 6" xfId="23026"/>
    <cellStyle name="Normal 24 6" xfId="23027"/>
    <cellStyle name="Normal 24 6 2" xfId="23028"/>
    <cellStyle name="Normal 24 6 2 2" xfId="23029"/>
    <cellStyle name="Normal 24 6 2 2 2" xfId="23030"/>
    <cellStyle name="Normal 24 6 2 2 2 2" xfId="23031"/>
    <cellStyle name="Normal 24 6 2 2 3" xfId="23032"/>
    <cellStyle name="Normal 24 6 2 2 4" xfId="23033"/>
    <cellStyle name="Normal 24 6 2 3" xfId="23034"/>
    <cellStyle name="Normal 24 6 2 3 2" xfId="23035"/>
    <cellStyle name="Normal 24 6 2 4" xfId="23036"/>
    <cellStyle name="Normal 24 6 2 5" xfId="23037"/>
    <cellStyle name="Normal 24 6 2 6" xfId="23038"/>
    <cellStyle name="Normal 24 7" xfId="23039"/>
    <cellStyle name="Normal 24 7 2" xfId="23040"/>
    <cellStyle name="Normal 24 7 2 2" xfId="23041"/>
    <cellStyle name="Normal 24 7 2 2 2" xfId="23042"/>
    <cellStyle name="Normal 24 7 2 2 2 2" xfId="23043"/>
    <cellStyle name="Normal 24 7 2 2 3" xfId="23044"/>
    <cellStyle name="Normal 24 7 2 2 4" xfId="23045"/>
    <cellStyle name="Normal 24 7 2 3" xfId="23046"/>
    <cellStyle name="Normal 24 7 2 3 2" xfId="23047"/>
    <cellStyle name="Normal 24 7 2 4" xfId="23048"/>
    <cellStyle name="Normal 24 7 2 5" xfId="23049"/>
    <cellStyle name="Normal 24 7 2 6" xfId="23050"/>
    <cellStyle name="Normal 24 8" xfId="23051"/>
    <cellStyle name="Normal 24 8 2" xfId="23052"/>
    <cellStyle name="Normal 24 8 2 2" xfId="23053"/>
    <cellStyle name="Normal 24 8 2 2 2" xfId="23054"/>
    <cellStyle name="Normal 24 8 2 2 2 2" xfId="23055"/>
    <cellStyle name="Normal 24 8 2 2 3" xfId="23056"/>
    <cellStyle name="Normal 24 8 2 2 4" xfId="23057"/>
    <cellStyle name="Normal 24 8 2 3" xfId="23058"/>
    <cellStyle name="Normal 24 8 2 3 2" xfId="23059"/>
    <cellStyle name="Normal 24 8 2 4" xfId="23060"/>
    <cellStyle name="Normal 24 8 2 5" xfId="23061"/>
    <cellStyle name="Normal 24 8 2 6" xfId="23062"/>
    <cellStyle name="Normal 24 9" xfId="23063"/>
    <cellStyle name="Normal 24 9 2" xfId="23064"/>
    <cellStyle name="Normal 24 9 2 2" xfId="23065"/>
    <cellStyle name="Normal 24 9 2 2 2" xfId="23066"/>
    <cellStyle name="Normal 24 9 2 2 2 2" xfId="23067"/>
    <cellStyle name="Normal 24 9 2 2 3" xfId="23068"/>
    <cellStyle name="Normal 24 9 2 2 4" xfId="23069"/>
    <cellStyle name="Normal 24 9 2 3" xfId="23070"/>
    <cellStyle name="Normal 24 9 2 3 2" xfId="23071"/>
    <cellStyle name="Normal 24 9 2 4" xfId="23072"/>
    <cellStyle name="Normal 24 9 2 5" xfId="23073"/>
    <cellStyle name="Normal 24 9 2 6" xfId="23074"/>
    <cellStyle name="Normal 240" xfId="23075"/>
    <cellStyle name="Normal 240 2" xfId="23076"/>
    <cellStyle name="Normal 240 3" xfId="23077"/>
    <cellStyle name="Normal 241" xfId="23078"/>
    <cellStyle name="Normal 241 2" xfId="23079"/>
    <cellStyle name="Normal 241 3" xfId="23080"/>
    <cellStyle name="Normal 242" xfId="23081"/>
    <cellStyle name="Normal 242 2" xfId="23082"/>
    <cellStyle name="Normal 242 3" xfId="23083"/>
    <cellStyle name="Normal 243" xfId="23084"/>
    <cellStyle name="Normal 243 2" xfId="23085"/>
    <cellStyle name="Normal 243 3" xfId="23086"/>
    <cellStyle name="Normal 244" xfId="23087"/>
    <cellStyle name="Normal 244 2" xfId="23088"/>
    <cellStyle name="Normal 244 3" xfId="23089"/>
    <cellStyle name="Normal 245" xfId="23090"/>
    <cellStyle name="Normal 245 2" xfId="23091"/>
    <cellStyle name="Normal 245 3" xfId="23092"/>
    <cellStyle name="Normal 246" xfId="23093"/>
    <cellStyle name="Normal 246 2" xfId="23094"/>
    <cellStyle name="Normal 246 3" xfId="23095"/>
    <cellStyle name="Normal 247" xfId="23096"/>
    <cellStyle name="Normal 247 2" xfId="23097"/>
    <cellStyle name="Normal 247 3" xfId="23098"/>
    <cellStyle name="Normal 248" xfId="23099"/>
    <cellStyle name="Normal 248 2" xfId="23100"/>
    <cellStyle name="Normal 248 3" xfId="23101"/>
    <cellStyle name="Normal 249" xfId="23102"/>
    <cellStyle name="Normal 249 2" xfId="23103"/>
    <cellStyle name="Normal 249 3" xfId="23104"/>
    <cellStyle name="Normal 25" xfId="137"/>
    <cellStyle name="Normal 25 10" xfId="23105"/>
    <cellStyle name="Normal 25 10 2" xfId="23106"/>
    <cellStyle name="Normal 25 10 2 2" xfId="23107"/>
    <cellStyle name="Normal 25 10 2 2 2" xfId="23108"/>
    <cellStyle name="Normal 25 10 2 2 2 2" xfId="23109"/>
    <cellStyle name="Normal 25 10 2 2 3" xfId="23110"/>
    <cellStyle name="Normal 25 10 2 2 4" xfId="23111"/>
    <cellStyle name="Normal 25 10 2 3" xfId="23112"/>
    <cellStyle name="Normal 25 10 2 3 2" xfId="23113"/>
    <cellStyle name="Normal 25 10 2 4" xfId="23114"/>
    <cellStyle name="Normal 25 10 2 5" xfId="23115"/>
    <cellStyle name="Normal 25 10 2 6" xfId="23116"/>
    <cellStyle name="Normal 25 11" xfId="23117"/>
    <cellStyle name="Normal 25 11 2" xfId="23118"/>
    <cellStyle name="Normal 25 11 2 2" xfId="23119"/>
    <cellStyle name="Normal 25 11 2 2 2" xfId="23120"/>
    <cellStyle name="Normal 25 11 2 2 2 2" xfId="23121"/>
    <cellStyle name="Normal 25 11 2 2 3" xfId="23122"/>
    <cellStyle name="Normal 25 11 2 2 4" xfId="23123"/>
    <cellStyle name="Normal 25 11 2 3" xfId="23124"/>
    <cellStyle name="Normal 25 11 2 3 2" xfId="23125"/>
    <cellStyle name="Normal 25 11 2 4" xfId="23126"/>
    <cellStyle name="Normal 25 11 2 5" xfId="23127"/>
    <cellStyle name="Normal 25 11 2 6" xfId="23128"/>
    <cellStyle name="Normal 25 12" xfId="23129"/>
    <cellStyle name="Normal 25 12 2" xfId="23130"/>
    <cellStyle name="Normal 25 12 2 2" xfId="23131"/>
    <cellStyle name="Normal 25 12 2 2 2" xfId="23132"/>
    <cellStyle name="Normal 25 12 2 2 2 2" xfId="23133"/>
    <cellStyle name="Normal 25 12 2 2 3" xfId="23134"/>
    <cellStyle name="Normal 25 12 2 2 4" xfId="23135"/>
    <cellStyle name="Normal 25 12 2 3" xfId="23136"/>
    <cellStyle name="Normal 25 12 2 3 2" xfId="23137"/>
    <cellStyle name="Normal 25 12 2 4" xfId="23138"/>
    <cellStyle name="Normal 25 12 2 5" xfId="23139"/>
    <cellStyle name="Normal 25 12 2 6" xfId="23140"/>
    <cellStyle name="Normal 25 13" xfId="23141"/>
    <cellStyle name="Normal 25 13 2" xfId="23142"/>
    <cellStyle name="Normal 25 13 2 2" xfId="23143"/>
    <cellStyle name="Normal 25 13 2 2 2" xfId="23144"/>
    <cellStyle name="Normal 25 13 2 2 2 2" xfId="23145"/>
    <cellStyle name="Normal 25 13 2 2 3" xfId="23146"/>
    <cellStyle name="Normal 25 13 2 2 4" xfId="23147"/>
    <cellStyle name="Normal 25 13 2 3" xfId="23148"/>
    <cellStyle name="Normal 25 13 2 3 2" xfId="23149"/>
    <cellStyle name="Normal 25 13 2 4" xfId="23150"/>
    <cellStyle name="Normal 25 13 2 5" xfId="23151"/>
    <cellStyle name="Normal 25 13 2 6" xfId="23152"/>
    <cellStyle name="Normal 25 14" xfId="23153"/>
    <cellStyle name="Normal 25 14 2" xfId="23154"/>
    <cellStyle name="Normal 25 14 2 2" xfId="23155"/>
    <cellStyle name="Normal 25 14 2 2 2" xfId="23156"/>
    <cellStyle name="Normal 25 14 2 3" xfId="23157"/>
    <cellStyle name="Normal 25 14 2 4" xfId="23158"/>
    <cellStyle name="Normal 25 14 3" xfId="23159"/>
    <cellStyle name="Normal 25 14 3 2" xfId="23160"/>
    <cellStyle name="Normal 25 14 4" xfId="23161"/>
    <cellStyle name="Normal 25 14 5" xfId="23162"/>
    <cellStyle name="Normal 25 14 6" xfId="23163"/>
    <cellStyle name="Normal 25 2" xfId="237"/>
    <cellStyle name="Normal 25 2 2" xfId="23164"/>
    <cellStyle name="Normal 25 2 2 2" xfId="23165"/>
    <cellStyle name="Normal 25 2 2 2 2" xfId="23166"/>
    <cellStyle name="Normal 25 2 2 2 2 2" xfId="23167"/>
    <cellStyle name="Normal 25 2 2 2 2 2 2" xfId="23168"/>
    <cellStyle name="Normal 25 2 2 2 2 3" xfId="23169"/>
    <cellStyle name="Normal 25 2 2 2 2 4" xfId="23170"/>
    <cellStyle name="Normal 25 2 2 2 3" xfId="23171"/>
    <cellStyle name="Normal 25 2 2 2 3 2" xfId="23172"/>
    <cellStyle name="Normal 25 2 2 2 4" xfId="23173"/>
    <cellStyle name="Normal 25 2 2 2 5" xfId="23174"/>
    <cellStyle name="Normal 25 2 2 2 6" xfId="23175"/>
    <cellStyle name="Normal 25 2 3" xfId="23176"/>
    <cellStyle name="Normal 25 2 3 2" xfId="23177"/>
    <cellStyle name="Normal 25 2 3 2 2" xfId="23178"/>
    <cellStyle name="Normal 25 2 3 2 2 2" xfId="23179"/>
    <cellStyle name="Normal 25 2 3 2 3" xfId="23180"/>
    <cellStyle name="Normal 25 2 3 2 4" xfId="23181"/>
    <cellStyle name="Normal 25 2 3 3" xfId="23182"/>
    <cellStyle name="Normal 25 2 3 3 2" xfId="23183"/>
    <cellStyle name="Normal 25 2 3 4" xfId="23184"/>
    <cellStyle name="Normal 25 2 3 5" xfId="23185"/>
    <cellStyle name="Normal 25 2 3 6" xfId="23186"/>
    <cellStyle name="Normal 25 3" xfId="23187"/>
    <cellStyle name="Normal 25 3 2" xfId="23188"/>
    <cellStyle name="Normal 25 3 2 2" xfId="23189"/>
    <cellStyle name="Normal 25 3 2 2 2" xfId="23190"/>
    <cellStyle name="Normal 25 3 2 2 2 2" xfId="23191"/>
    <cellStyle name="Normal 25 3 2 2 3" xfId="23192"/>
    <cellStyle name="Normal 25 3 2 2 4" xfId="23193"/>
    <cellStyle name="Normal 25 3 2 3" xfId="23194"/>
    <cellStyle name="Normal 25 3 2 3 2" xfId="23195"/>
    <cellStyle name="Normal 25 3 2 4" xfId="23196"/>
    <cellStyle name="Normal 25 3 2 5" xfId="23197"/>
    <cellStyle name="Normal 25 3 2 6" xfId="23198"/>
    <cellStyle name="Normal 25 4" xfId="23199"/>
    <cellStyle name="Normal 25 4 2" xfId="23200"/>
    <cellStyle name="Normal 25 4 2 2" xfId="23201"/>
    <cellStyle name="Normal 25 4 2 2 2" xfId="23202"/>
    <cellStyle name="Normal 25 4 2 2 2 2" xfId="23203"/>
    <cellStyle name="Normal 25 4 2 2 3" xfId="23204"/>
    <cellStyle name="Normal 25 4 2 2 4" xfId="23205"/>
    <cellStyle name="Normal 25 4 2 3" xfId="23206"/>
    <cellStyle name="Normal 25 4 2 3 2" xfId="23207"/>
    <cellStyle name="Normal 25 4 2 4" xfId="23208"/>
    <cellStyle name="Normal 25 4 2 5" xfId="23209"/>
    <cellStyle name="Normal 25 4 2 6" xfId="23210"/>
    <cellStyle name="Normal 25 5" xfId="23211"/>
    <cellStyle name="Normal 25 5 2" xfId="23212"/>
    <cellStyle name="Normal 25 5 2 2" xfId="23213"/>
    <cellStyle name="Normal 25 5 2 2 2" xfId="23214"/>
    <cellStyle name="Normal 25 5 2 2 2 2" xfId="23215"/>
    <cellStyle name="Normal 25 5 2 2 3" xfId="23216"/>
    <cellStyle name="Normal 25 5 2 2 4" xfId="23217"/>
    <cellStyle name="Normal 25 5 2 3" xfId="23218"/>
    <cellStyle name="Normal 25 5 2 3 2" xfId="23219"/>
    <cellStyle name="Normal 25 5 2 4" xfId="23220"/>
    <cellStyle name="Normal 25 5 2 5" xfId="23221"/>
    <cellStyle name="Normal 25 5 2 6" xfId="23222"/>
    <cellStyle name="Normal 25 6" xfId="23223"/>
    <cellStyle name="Normal 25 6 2" xfId="23224"/>
    <cellStyle name="Normal 25 6 2 2" xfId="23225"/>
    <cellStyle name="Normal 25 6 2 2 2" xfId="23226"/>
    <cellStyle name="Normal 25 6 2 2 2 2" xfId="23227"/>
    <cellStyle name="Normal 25 6 2 2 3" xfId="23228"/>
    <cellStyle name="Normal 25 6 2 2 4" xfId="23229"/>
    <cellStyle name="Normal 25 6 2 3" xfId="23230"/>
    <cellStyle name="Normal 25 6 2 3 2" xfId="23231"/>
    <cellStyle name="Normal 25 6 2 4" xfId="23232"/>
    <cellStyle name="Normal 25 6 2 5" xfId="23233"/>
    <cellStyle name="Normal 25 6 2 6" xfId="23234"/>
    <cellStyle name="Normal 25 7" xfId="23235"/>
    <cellStyle name="Normal 25 7 2" xfId="23236"/>
    <cellStyle name="Normal 25 7 2 2" xfId="23237"/>
    <cellStyle name="Normal 25 7 2 2 2" xfId="23238"/>
    <cellStyle name="Normal 25 7 2 2 2 2" xfId="23239"/>
    <cellStyle name="Normal 25 7 2 2 3" xfId="23240"/>
    <cellStyle name="Normal 25 7 2 2 4" xfId="23241"/>
    <cellStyle name="Normal 25 7 2 3" xfId="23242"/>
    <cellStyle name="Normal 25 7 2 3 2" xfId="23243"/>
    <cellStyle name="Normal 25 7 2 4" xfId="23244"/>
    <cellStyle name="Normal 25 7 2 5" xfId="23245"/>
    <cellStyle name="Normal 25 7 2 6" xfId="23246"/>
    <cellStyle name="Normal 25 8" xfId="23247"/>
    <cellStyle name="Normal 25 8 2" xfId="23248"/>
    <cellStyle name="Normal 25 8 2 2" xfId="23249"/>
    <cellStyle name="Normal 25 8 2 2 2" xfId="23250"/>
    <cellStyle name="Normal 25 8 2 2 2 2" xfId="23251"/>
    <cellStyle name="Normal 25 8 2 2 3" xfId="23252"/>
    <cellStyle name="Normal 25 8 2 2 4" xfId="23253"/>
    <cellStyle name="Normal 25 8 2 3" xfId="23254"/>
    <cellStyle name="Normal 25 8 2 3 2" xfId="23255"/>
    <cellStyle name="Normal 25 8 2 4" xfId="23256"/>
    <cellStyle name="Normal 25 8 2 5" xfId="23257"/>
    <cellStyle name="Normal 25 8 2 6" xfId="23258"/>
    <cellStyle name="Normal 25 9" xfId="23259"/>
    <cellStyle name="Normal 25 9 2" xfId="23260"/>
    <cellStyle name="Normal 25 9 2 2" xfId="23261"/>
    <cellStyle name="Normal 25 9 2 2 2" xfId="23262"/>
    <cellStyle name="Normal 25 9 2 2 2 2" xfId="23263"/>
    <cellStyle name="Normal 25 9 2 2 3" xfId="23264"/>
    <cellStyle name="Normal 25 9 2 2 4" xfId="23265"/>
    <cellStyle name="Normal 25 9 2 3" xfId="23266"/>
    <cellStyle name="Normal 25 9 2 3 2" xfId="23267"/>
    <cellStyle name="Normal 25 9 2 4" xfId="23268"/>
    <cellStyle name="Normal 25 9 2 5" xfId="23269"/>
    <cellStyle name="Normal 25 9 2 6" xfId="23270"/>
    <cellStyle name="Normal 250" xfId="23271"/>
    <cellStyle name="Normal 250 2" xfId="23272"/>
    <cellStyle name="Normal 250 3" xfId="23273"/>
    <cellStyle name="Normal 251" xfId="23274"/>
    <cellStyle name="Normal 251 2" xfId="23275"/>
    <cellStyle name="Normal 251 3" xfId="23276"/>
    <cellStyle name="Normal 252" xfId="23277"/>
    <cellStyle name="Normal 252 2" xfId="23278"/>
    <cellStyle name="Normal 252 3" xfId="23279"/>
    <cellStyle name="Normal 253" xfId="23280"/>
    <cellStyle name="Normal 253 2" xfId="23281"/>
    <cellStyle name="Normal 253 3" xfId="23282"/>
    <cellStyle name="Normal 254" xfId="23283"/>
    <cellStyle name="Normal 254 2" xfId="23284"/>
    <cellStyle name="Normal 254 3" xfId="23285"/>
    <cellStyle name="Normal 255" xfId="23286"/>
    <cellStyle name="Normal 255 2" xfId="23287"/>
    <cellStyle name="Normal 255 3" xfId="23288"/>
    <cellStyle name="Normal 256" xfId="23289"/>
    <cellStyle name="Normal 256 2" xfId="23290"/>
    <cellStyle name="Normal 256 3" xfId="23291"/>
    <cellStyle name="Normal 257" xfId="23292"/>
    <cellStyle name="Normal 257 2" xfId="23293"/>
    <cellStyle name="Normal 257 3" xfId="23294"/>
    <cellStyle name="Normal 258" xfId="23295"/>
    <cellStyle name="Normal 258 2" xfId="23296"/>
    <cellStyle name="Normal 258 3" xfId="23297"/>
    <cellStyle name="Normal 259" xfId="23298"/>
    <cellStyle name="Normal 259 2" xfId="23299"/>
    <cellStyle name="Normal 259 3" xfId="23300"/>
    <cellStyle name="Normal 26" xfId="138"/>
    <cellStyle name="Normal 26 10" xfId="23301"/>
    <cellStyle name="Normal 26 10 2" xfId="23302"/>
    <cellStyle name="Normal 26 10 2 2" xfId="23303"/>
    <cellStyle name="Normal 26 10 2 2 2" xfId="23304"/>
    <cellStyle name="Normal 26 10 2 2 2 2" xfId="23305"/>
    <cellStyle name="Normal 26 10 2 2 3" xfId="23306"/>
    <cellStyle name="Normal 26 10 2 2 4" xfId="23307"/>
    <cellStyle name="Normal 26 10 2 3" xfId="23308"/>
    <cellStyle name="Normal 26 10 2 3 2" xfId="23309"/>
    <cellStyle name="Normal 26 10 2 4" xfId="23310"/>
    <cellStyle name="Normal 26 10 2 5" xfId="23311"/>
    <cellStyle name="Normal 26 10 2 6" xfId="23312"/>
    <cellStyle name="Normal 26 11" xfId="23313"/>
    <cellStyle name="Normal 26 11 2" xfId="23314"/>
    <cellStyle name="Normal 26 11 2 2" xfId="23315"/>
    <cellStyle name="Normal 26 11 2 2 2" xfId="23316"/>
    <cellStyle name="Normal 26 11 2 2 2 2" xfId="23317"/>
    <cellStyle name="Normal 26 11 2 2 3" xfId="23318"/>
    <cellStyle name="Normal 26 11 2 2 4" xfId="23319"/>
    <cellStyle name="Normal 26 11 2 3" xfId="23320"/>
    <cellStyle name="Normal 26 11 2 3 2" xfId="23321"/>
    <cellStyle name="Normal 26 11 2 4" xfId="23322"/>
    <cellStyle name="Normal 26 11 2 5" xfId="23323"/>
    <cellStyle name="Normal 26 11 2 6" xfId="23324"/>
    <cellStyle name="Normal 26 12" xfId="23325"/>
    <cellStyle name="Normal 26 12 2" xfId="23326"/>
    <cellStyle name="Normal 26 12 2 2" xfId="23327"/>
    <cellStyle name="Normal 26 12 2 2 2" xfId="23328"/>
    <cellStyle name="Normal 26 12 2 2 2 2" xfId="23329"/>
    <cellStyle name="Normal 26 12 2 2 3" xfId="23330"/>
    <cellStyle name="Normal 26 12 2 2 4" xfId="23331"/>
    <cellStyle name="Normal 26 12 2 3" xfId="23332"/>
    <cellStyle name="Normal 26 12 2 3 2" xfId="23333"/>
    <cellStyle name="Normal 26 12 2 4" xfId="23334"/>
    <cellStyle name="Normal 26 12 2 5" xfId="23335"/>
    <cellStyle name="Normal 26 12 2 6" xfId="23336"/>
    <cellStyle name="Normal 26 13" xfId="23337"/>
    <cellStyle name="Normal 26 13 2" xfId="23338"/>
    <cellStyle name="Normal 26 13 2 2" xfId="23339"/>
    <cellStyle name="Normal 26 13 2 2 2" xfId="23340"/>
    <cellStyle name="Normal 26 13 2 2 2 2" xfId="23341"/>
    <cellStyle name="Normal 26 13 2 2 3" xfId="23342"/>
    <cellStyle name="Normal 26 13 2 2 4" xfId="23343"/>
    <cellStyle name="Normal 26 13 2 3" xfId="23344"/>
    <cellStyle name="Normal 26 13 2 3 2" xfId="23345"/>
    <cellStyle name="Normal 26 13 2 4" xfId="23346"/>
    <cellStyle name="Normal 26 13 2 5" xfId="23347"/>
    <cellStyle name="Normal 26 13 2 6" xfId="23348"/>
    <cellStyle name="Normal 26 14" xfId="23349"/>
    <cellStyle name="Normal 26 14 2" xfId="23350"/>
    <cellStyle name="Normal 26 14 2 2" xfId="23351"/>
    <cellStyle name="Normal 26 14 2 2 2" xfId="23352"/>
    <cellStyle name="Normal 26 14 2 3" xfId="23353"/>
    <cellStyle name="Normal 26 14 2 4" xfId="23354"/>
    <cellStyle name="Normal 26 14 3" xfId="23355"/>
    <cellStyle name="Normal 26 14 3 2" xfId="23356"/>
    <cellStyle name="Normal 26 14 4" xfId="23357"/>
    <cellStyle name="Normal 26 14 5" xfId="23358"/>
    <cellStyle name="Normal 26 14 6" xfId="23359"/>
    <cellStyle name="Normal 26 2" xfId="238"/>
    <cellStyle name="Normal 26 2 2" xfId="23360"/>
    <cellStyle name="Normal 26 2 2 2" xfId="23361"/>
    <cellStyle name="Normal 26 2 2 2 2" xfId="23362"/>
    <cellStyle name="Normal 26 2 2 2 2 2" xfId="23363"/>
    <cellStyle name="Normal 26 2 2 2 2 2 2" xfId="23364"/>
    <cellStyle name="Normal 26 2 2 2 2 3" xfId="23365"/>
    <cellStyle name="Normal 26 2 2 2 2 4" xfId="23366"/>
    <cellStyle name="Normal 26 2 2 2 3" xfId="23367"/>
    <cellStyle name="Normal 26 2 2 2 3 2" xfId="23368"/>
    <cellStyle name="Normal 26 2 2 2 4" xfId="23369"/>
    <cellStyle name="Normal 26 2 2 2 5" xfId="23370"/>
    <cellStyle name="Normal 26 2 2 2 6" xfId="23371"/>
    <cellStyle name="Normal 26 2 3" xfId="23372"/>
    <cellStyle name="Normal 26 2 3 2" xfId="23373"/>
    <cellStyle name="Normal 26 2 3 2 2" xfId="23374"/>
    <cellStyle name="Normal 26 2 3 2 2 2" xfId="23375"/>
    <cellStyle name="Normal 26 2 3 2 3" xfId="23376"/>
    <cellStyle name="Normal 26 2 3 2 4" xfId="23377"/>
    <cellStyle name="Normal 26 2 3 3" xfId="23378"/>
    <cellStyle name="Normal 26 2 3 3 2" xfId="23379"/>
    <cellStyle name="Normal 26 2 3 4" xfId="23380"/>
    <cellStyle name="Normal 26 2 3 5" xfId="23381"/>
    <cellStyle name="Normal 26 2 3 6" xfId="23382"/>
    <cellStyle name="Normal 26 3" xfId="23383"/>
    <cellStyle name="Normal 26 3 2" xfId="23384"/>
    <cellStyle name="Normal 26 3 2 2" xfId="23385"/>
    <cellStyle name="Normal 26 3 2 2 2" xfId="23386"/>
    <cellStyle name="Normal 26 3 2 2 2 2" xfId="23387"/>
    <cellStyle name="Normal 26 3 2 2 3" xfId="23388"/>
    <cellStyle name="Normal 26 3 2 2 4" xfId="23389"/>
    <cellStyle name="Normal 26 3 2 3" xfId="23390"/>
    <cellStyle name="Normal 26 3 2 3 2" xfId="23391"/>
    <cellStyle name="Normal 26 3 2 4" xfId="23392"/>
    <cellStyle name="Normal 26 3 2 5" xfId="23393"/>
    <cellStyle name="Normal 26 3 2 6" xfId="23394"/>
    <cellStyle name="Normal 26 4" xfId="23395"/>
    <cellStyle name="Normal 26 4 2" xfId="23396"/>
    <cellStyle name="Normal 26 4 2 2" xfId="23397"/>
    <cellStyle name="Normal 26 4 2 2 2" xfId="23398"/>
    <cellStyle name="Normal 26 4 2 2 2 2" xfId="23399"/>
    <cellStyle name="Normal 26 4 2 2 3" xfId="23400"/>
    <cellStyle name="Normal 26 4 2 2 4" xfId="23401"/>
    <cellStyle name="Normal 26 4 2 3" xfId="23402"/>
    <cellStyle name="Normal 26 4 2 3 2" xfId="23403"/>
    <cellStyle name="Normal 26 4 2 4" xfId="23404"/>
    <cellStyle name="Normal 26 4 2 5" xfId="23405"/>
    <cellStyle name="Normal 26 4 2 6" xfId="23406"/>
    <cellStyle name="Normal 26 5" xfId="23407"/>
    <cellStyle name="Normal 26 5 2" xfId="23408"/>
    <cellStyle name="Normal 26 5 2 2" xfId="23409"/>
    <cellStyle name="Normal 26 5 2 2 2" xfId="23410"/>
    <cellStyle name="Normal 26 5 2 2 2 2" xfId="23411"/>
    <cellStyle name="Normal 26 5 2 2 3" xfId="23412"/>
    <cellStyle name="Normal 26 5 2 2 4" xfId="23413"/>
    <cellStyle name="Normal 26 5 2 3" xfId="23414"/>
    <cellStyle name="Normal 26 5 2 3 2" xfId="23415"/>
    <cellStyle name="Normal 26 5 2 4" xfId="23416"/>
    <cellStyle name="Normal 26 5 2 5" xfId="23417"/>
    <cellStyle name="Normal 26 5 2 6" xfId="23418"/>
    <cellStyle name="Normal 26 6" xfId="23419"/>
    <cellStyle name="Normal 26 6 2" xfId="23420"/>
    <cellStyle name="Normal 26 6 2 2" xfId="23421"/>
    <cellStyle name="Normal 26 6 2 2 2" xfId="23422"/>
    <cellStyle name="Normal 26 6 2 2 2 2" xfId="23423"/>
    <cellStyle name="Normal 26 6 2 2 3" xfId="23424"/>
    <cellStyle name="Normal 26 6 2 2 4" xfId="23425"/>
    <cellStyle name="Normal 26 6 2 3" xfId="23426"/>
    <cellStyle name="Normal 26 6 2 3 2" xfId="23427"/>
    <cellStyle name="Normal 26 6 2 4" xfId="23428"/>
    <cellStyle name="Normal 26 6 2 5" xfId="23429"/>
    <cellStyle name="Normal 26 6 2 6" xfId="23430"/>
    <cellStyle name="Normal 26 7" xfId="23431"/>
    <cellStyle name="Normal 26 7 2" xfId="23432"/>
    <cellStyle name="Normal 26 7 2 2" xfId="23433"/>
    <cellStyle name="Normal 26 7 2 2 2" xfId="23434"/>
    <cellStyle name="Normal 26 7 2 2 2 2" xfId="23435"/>
    <cellStyle name="Normal 26 7 2 2 3" xfId="23436"/>
    <cellStyle name="Normal 26 7 2 2 4" xfId="23437"/>
    <cellStyle name="Normal 26 7 2 3" xfId="23438"/>
    <cellStyle name="Normal 26 7 2 3 2" xfId="23439"/>
    <cellStyle name="Normal 26 7 2 4" xfId="23440"/>
    <cellStyle name="Normal 26 7 2 5" xfId="23441"/>
    <cellStyle name="Normal 26 7 2 6" xfId="23442"/>
    <cellStyle name="Normal 26 8" xfId="23443"/>
    <cellStyle name="Normal 26 8 2" xfId="23444"/>
    <cellStyle name="Normal 26 8 2 2" xfId="23445"/>
    <cellStyle name="Normal 26 8 2 2 2" xfId="23446"/>
    <cellStyle name="Normal 26 8 2 2 2 2" xfId="23447"/>
    <cellStyle name="Normal 26 8 2 2 3" xfId="23448"/>
    <cellStyle name="Normal 26 8 2 2 4" xfId="23449"/>
    <cellStyle name="Normal 26 8 2 3" xfId="23450"/>
    <cellStyle name="Normal 26 8 2 3 2" xfId="23451"/>
    <cellStyle name="Normal 26 8 2 4" xfId="23452"/>
    <cellStyle name="Normal 26 8 2 5" xfId="23453"/>
    <cellStyle name="Normal 26 8 2 6" xfId="23454"/>
    <cellStyle name="Normal 26 9" xfId="23455"/>
    <cellStyle name="Normal 26 9 2" xfId="23456"/>
    <cellStyle name="Normal 26 9 2 2" xfId="23457"/>
    <cellStyle name="Normal 26 9 2 2 2" xfId="23458"/>
    <cellStyle name="Normal 26 9 2 2 2 2" xfId="23459"/>
    <cellStyle name="Normal 26 9 2 2 3" xfId="23460"/>
    <cellStyle name="Normal 26 9 2 2 4" xfId="23461"/>
    <cellStyle name="Normal 26 9 2 3" xfId="23462"/>
    <cellStyle name="Normal 26 9 2 3 2" xfId="23463"/>
    <cellStyle name="Normal 26 9 2 4" xfId="23464"/>
    <cellStyle name="Normal 26 9 2 5" xfId="23465"/>
    <cellStyle name="Normal 26 9 2 6" xfId="23466"/>
    <cellStyle name="Normal 260" xfId="23467"/>
    <cellStyle name="Normal 260 2" xfId="23468"/>
    <cellStyle name="Normal 260 3" xfId="23469"/>
    <cellStyle name="Normal 261" xfId="23470"/>
    <cellStyle name="Normal 261 2" xfId="23471"/>
    <cellStyle name="Normal 261 3" xfId="23472"/>
    <cellStyle name="Normal 262" xfId="23473"/>
    <cellStyle name="Normal 262 2" xfId="23474"/>
    <cellStyle name="Normal 262 3" xfId="23475"/>
    <cellStyle name="Normal 263" xfId="23476"/>
    <cellStyle name="Normal 263 2" xfId="23477"/>
    <cellStyle name="Normal 263 3" xfId="23478"/>
    <cellStyle name="Normal 264" xfId="23479"/>
    <cellStyle name="Normal 264 2" xfId="23480"/>
    <cellStyle name="Normal 264 3" xfId="23481"/>
    <cellStyle name="Normal 265" xfId="23482"/>
    <cellStyle name="Normal 265 2" xfId="23483"/>
    <cellStyle name="Normal 265 3" xfId="23484"/>
    <cellStyle name="Normal 266" xfId="23485"/>
    <cellStyle name="Normal 266 2" xfId="23486"/>
    <cellStyle name="Normal 266 3" xfId="23487"/>
    <cellStyle name="Normal 267" xfId="23488"/>
    <cellStyle name="Normal 267 2" xfId="23489"/>
    <cellStyle name="Normal 267 3" xfId="23490"/>
    <cellStyle name="Normal 268" xfId="23491"/>
    <cellStyle name="Normal 268 2" xfId="23492"/>
    <cellStyle name="Normal 268 3" xfId="23493"/>
    <cellStyle name="Normal 269" xfId="23494"/>
    <cellStyle name="Normal 269 2" xfId="23495"/>
    <cellStyle name="Normal 269 3" xfId="23496"/>
    <cellStyle name="Normal 27" xfId="139"/>
    <cellStyle name="Normal 27 10" xfId="23497"/>
    <cellStyle name="Normal 27 10 2" xfId="23498"/>
    <cellStyle name="Normal 27 10 2 2" xfId="23499"/>
    <cellStyle name="Normal 27 10 2 2 2" xfId="23500"/>
    <cellStyle name="Normal 27 10 2 2 2 2" xfId="23501"/>
    <cellStyle name="Normal 27 10 2 2 3" xfId="23502"/>
    <cellStyle name="Normal 27 10 2 2 4" xfId="23503"/>
    <cellStyle name="Normal 27 10 2 3" xfId="23504"/>
    <cellStyle name="Normal 27 10 2 3 2" xfId="23505"/>
    <cellStyle name="Normal 27 10 2 4" xfId="23506"/>
    <cellStyle name="Normal 27 10 2 5" xfId="23507"/>
    <cellStyle name="Normal 27 10 2 6" xfId="23508"/>
    <cellStyle name="Normal 27 11" xfId="23509"/>
    <cellStyle name="Normal 27 11 2" xfId="23510"/>
    <cellStyle name="Normal 27 11 2 2" xfId="23511"/>
    <cellStyle name="Normal 27 11 2 2 2" xfId="23512"/>
    <cellStyle name="Normal 27 11 2 2 2 2" xfId="23513"/>
    <cellStyle name="Normal 27 11 2 2 3" xfId="23514"/>
    <cellStyle name="Normal 27 11 2 2 4" xfId="23515"/>
    <cellStyle name="Normal 27 11 2 3" xfId="23516"/>
    <cellStyle name="Normal 27 11 2 3 2" xfId="23517"/>
    <cellStyle name="Normal 27 11 2 4" xfId="23518"/>
    <cellStyle name="Normal 27 11 2 5" xfId="23519"/>
    <cellStyle name="Normal 27 11 2 6" xfId="23520"/>
    <cellStyle name="Normal 27 12" xfId="23521"/>
    <cellStyle name="Normal 27 12 2" xfId="23522"/>
    <cellStyle name="Normal 27 12 2 2" xfId="23523"/>
    <cellStyle name="Normal 27 12 2 2 2" xfId="23524"/>
    <cellStyle name="Normal 27 12 2 2 2 2" xfId="23525"/>
    <cellStyle name="Normal 27 12 2 2 3" xfId="23526"/>
    <cellStyle name="Normal 27 12 2 2 4" xfId="23527"/>
    <cellStyle name="Normal 27 12 2 3" xfId="23528"/>
    <cellStyle name="Normal 27 12 2 3 2" xfId="23529"/>
    <cellStyle name="Normal 27 12 2 4" xfId="23530"/>
    <cellStyle name="Normal 27 12 2 5" xfId="23531"/>
    <cellStyle name="Normal 27 12 2 6" xfId="23532"/>
    <cellStyle name="Normal 27 13" xfId="23533"/>
    <cellStyle name="Normal 27 13 2" xfId="23534"/>
    <cellStyle name="Normal 27 13 2 2" xfId="23535"/>
    <cellStyle name="Normal 27 13 2 2 2" xfId="23536"/>
    <cellStyle name="Normal 27 13 2 2 2 2" xfId="23537"/>
    <cellStyle name="Normal 27 13 2 2 3" xfId="23538"/>
    <cellStyle name="Normal 27 13 2 2 4" xfId="23539"/>
    <cellStyle name="Normal 27 13 2 3" xfId="23540"/>
    <cellStyle name="Normal 27 13 2 3 2" xfId="23541"/>
    <cellStyle name="Normal 27 13 2 4" xfId="23542"/>
    <cellStyle name="Normal 27 13 2 5" xfId="23543"/>
    <cellStyle name="Normal 27 13 2 6" xfId="23544"/>
    <cellStyle name="Normal 27 14" xfId="23545"/>
    <cellStyle name="Normal 27 14 2" xfId="23546"/>
    <cellStyle name="Normal 27 14 2 2" xfId="23547"/>
    <cellStyle name="Normal 27 14 2 2 2" xfId="23548"/>
    <cellStyle name="Normal 27 14 2 3" xfId="23549"/>
    <cellStyle name="Normal 27 14 2 4" xfId="23550"/>
    <cellStyle name="Normal 27 14 3" xfId="23551"/>
    <cellStyle name="Normal 27 14 3 2" xfId="23552"/>
    <cellStyle name="Normal 27 14 4" xfId="23553"/>
    <cellStyle name="Normal 27 14 5" xfId="23554"/>
    <cellStyle name="Normal 27 14 6" xfId="23555"/>
    <cellStyle name="Normal 27 2" xfId="239"/>
    <cellStyle name="Normal 27 2 2" xfId="23556"/>
    <cellStyle name="Normal 27 2 2 2" xfId="23557"/>
    <cellStyle name="Normal 27 2 2 2 2" xfId="23558"/>
    <cellStyle name="Normal 27 2 2 2 2 2" xfId="23559"/>
    <cellStyle name="Normal 27 2 2 2 2 2 2" xfId="23560"/>
    <cellStyle name="Normal 27 2 2 2 2 3" xfId="23561"/>
    <cellStyle name="Normal 27 2 2 2 2 4" xfId="23562"/>
    <cellStyle name="Normal 27 2 2 2 3" xfId="23563"/>
    <cellStyle name="Normal 27 2 2 2 3 2" xfId="23564"/>
    <cellStyle name="Normal 27 2 2 2 4" xfId="23565"/>
    <cellStyle name="Normal 27 2 2 2 5" xfId="23566"/>
    <cellStyle name="Normal 27 2 2 2 6" xfId="23567"/>
    <cellStyle name="Normal 27 2 3" xfId="23568"/>
    <cellStyle name="Normal 27 2 3 2" xfId="23569"/>
    <cellStyle name="Normal 27 2 3 2 2" xfId="23570"/>
    <cellStyle name="Normal 27 2 3 2 2 2" xfId="23571"/>
    <cellStyle name="Normal 27 2 3 2 3" xfId="23572"/>
    <cellStyle name="Normal 27 2 3 2 4" xfId="23573"/>
    <cellStyle name="Normal 27 2 3 3" xfId="23574"/>
    <cellStyle name="Normal 27 2 3 3 2" xfId="23575"/>
    <cellStyle name="Normal 27 2 3 4" xfId="23576"/>
    <cellStyle name="Normal 27 2 3 5" xfId="23577"/>
    <cellStyle name="Normal 27 2 3 6" xfId="23578"/>
    <cellStyle name="Normal 27 3" xfId="23579"/>
    <cellStyle name="Normal 27 3 2" xfId="23580"/>
    <cellStyle name="Normal 27 3 2 2" xfId="23581"/>
    <cellStyle name="Normal 27 3 2 2 2" xfId="23582"/>
    <cellStyle name="Normal 27 3 2 2 2 2" xfId="23583"/>
    <cellStyle name="Normal 27 3 2 2 3" xfId="23584"/>
    <cellStyle name="Normal 27 3 2 2 4" xfId="23585"/>
    <cellStyle name="Normal 27 3 2 3" xfId="23586"/>
    <cellStyle name="Normal 27 3 2 3 2" xfId="23587"/>
    <cellStyle name="Normal 27 3 2 4" xfId="23588"/>
    <cellStyle name="Normal 27 3 2 5" xfId="23589"/>
    <cellStyle name="Normal 27 3 2 6" xfId="23590"/>
    <cellStyle name="Normal 27 4" xfId="23591"/>
    <cellStyle name="Normal 27 4 2" xfId="23592"/>
    <cellStyle name="Normal 27 4 2 2" xfId="23593"/>
    <cellStyle name="Normal 27 4 2 2 2" xfId="23594"/>
    <cellStyle name="Normal 27 4 2 2 2 2" xfId="23595"/>
    <cellStyle name="Normal 27 4 2 2 3" xfId="23596"/>
    <cellStyle name="Normal 27 4 2 2 4" xfId="23597"/>
    <cellStyle name="Normal 27 4 2 3" xfId="23598"/>
    <cellStyle name="Normal 27 4 2 3 2" xfId="23599"/>
    <cellStyle name="Normal 27 4 2 4" xfId="23600"/>
    <cellStyle name="Normal 27 4 2 5" xfId="23601"/>
    <cellStyle name="Normal 27 4 2 6" xfId="23602"/>
    <cellStyle name="Normal 27 5" xfId="23603"/>
    <cellStyle name="Normal 27 5 2" xfId="23604"/>
    <cellStyle name="Normal 27 5 2 2" xfId="23605"/>
    <cellStyle name="Normal 27 5 2 2 2" xfId="23606"/>
    <cellStyle name="Normal 27 5 2 2 2 2" xfId="23607"/>
    <cellStyle name="Normal 27 5 2 2 3" xfId="23608"/>
    <cellStyle name="Normal 27 5 2 2 4" xfId="23609"/>
    <cellStyle name="Normal 27 5 2 3" xfId="23610"/>
    <cellStyle name="Normal 27 5 2 3 2" xfId="23611"/>
    <cellStyle name="Normal 27 5 2 4" xfId="23612"/>
    <cellStyle name="Normal 27 5 2 5" xfId="23613"/>
    <cellStyle name="Normal 27 5 2 6" xfId="23614"/>
    <cellStyle name="Normal 27 6" xfId="23615"/>
    <cellStyle name="Normal 27 6 2" xfId="23616"/>
    <cellStyle name="Normal 27 6 2 2" xfId="23617"/>
    <cellStyle name="Normal 27 6 2 2 2" xfId="23618"/>
    <cellStyle name="Normal 27 6 2 2 2 2" xfId="23619"/>
    <cellStyle name="Normal 27 6 2 2 3" xfId="23620"/>
    <cellStyle name="Normal 27 6 2 2 4" xfId="23621"/>
    <cellStyle name="Normal 27 6 2 3" xfId="23622"/>
    <cellStyle name="Normal 27 6 2 3 2" xfId="23623"/>
    <cellStyle name="Normal 27 6 2 4" xfId="23624"/>
    <cellStyle name="Normal 27 6 2 5" xfId="23625"/>
    <cellStyle name="Normal 27 6 2 6" xfId="23626"/>
    <cellStyle name="Normal 27 7" xfId="23627"/>
    <cellStyle name="Normal 27 7 2" xfId="23628"/>
    <cellStyle name="Normal 27 7 2 2" xfId="23629"/>
    <cellStyle name="Normal 27 7 2 2 2" xfId="23630"/>
    <cellStyle name="Normal 27 7 2 2 2 2" xfId="23631"/>
    <cellStyle name="Normal 27 7 2 2 3" xfId="23632"/>
    <cellStyle name="Normal 27 7 2 2 4" xfId="23633"/>
    <cellStyle name="Normal 27 7 2 3" xfId="23634"/>
    <cellStyle name="Normal 27 7 2 3 2" xfId="23635"/>
    <cellStyle name="Normal 27 7 2 4" xfId="23636"/>
    <cellStyle name="Normal 27 7 2 5" xfId="23637"/>
    <cellStyle name="Normal 27 7 2 6" xfId="23638"/>
    <cellStyle name="Normal 27 8" xfId="23639"/>
    <cellStyle name="Normal 27 8 2" xfId="23640"/>
    <cellStyle name="Normal 27 8 2 2" xfId="23641"/>
    <cellStyle name="Normal 27 8 2 2 2" xfId="23642"/>
    <cellStyle name="Normal 27 8 2 2 2 2" xfId="23643"/>
    <cellStyle name="Normal 27 8 2 2 3" xfId="23644"/>
    <cellStyle name="Normal 27 8 2 2 4" xfId="23645"/>
    <cellStyle name="Normal 27 8 2 3" xfId="23646"/>
    <cellStyle name="Normal 27 8 2 3 2" xfId="23647"/>
    <cellStyle name="Normal 27 8 2 4" xfId="23648"/>
    <cellStyle name="Normal 27 8 2 5" xfId="23649"/>
    <cellStyle name="Normal 27 8 2 6" xfId="23650"/>
    <cellStyle name="Normal 27 9" xfId="23651"/>
    <cellStyle name="Normal 27 9 2" xfId="23652"/>
    <cellStyle name="Normal 27 9 2 2" xfId="23653"/>
    <cellStyle name="Normal 27 9 2 2 2" xfId="23654"/>
    <cellStyle name="Normal 27 9 2 2 2 2" xfId="23655"/>
    <cellStyle name="Normal 27 9 2 2 3" xfId="23656"/>
    <cellStyle name="Normal 27 9 2 2 4" xfId="23657"/>
    <cellStyle name="Normal 27 9 2 3" xfId="23658"/>
    <cellStyle name="Normal 27 9 2 3 2" xfId="23659"/>
    <cellStyle name="Normal 27 9 2 4" xfId="23660"/>
    <cellStyle name="Normal 27 9 2 5" xfId="23661"/>
    <cellStyle name="Normal 27 9 2 6" xfId="23662"/>
    <cellStyle name="Normal 270" xfId="23663"/>
    <cellStyle name="Normal 270 2" xfId="23664"/>
    <cellStyle name="Normal 270 3" xfId="23665"/>
    <cellStyle name="Normal 271" xfId="23666"/>
    <cellStyle name="Normal 271 2" xfId="23667"/>
    <cellStyle name="Normal 271 3" xfId="23668"/>
    <cellStyle name="Normal 272" xfId="23669"/>
    <cellStyle name="Normal 272 2" xfId="23670"/>
    <cellStyle name="Normal 272 3" xfId="23671"/>
    <cellStyle name="Normal 273" xfId="23672"/>
    <cellStyle name="Normal 273 2" xfId="23673"/>
    <cellStyle name="Normal 273 3" xfId="23674"/>
    <cellStyle name="Normal 274" xfId="23675"/>
    <cellStyle name="Normal 274 2" xfId="23676"/>
    <cellStyle name="Normal 275" xfId="23677"/>
    <cellStyle name="Normal 275 2" xfId="23678"/>
    <cellStyle name="Normal 276" xfId="23679"/>
    <cellStyle name="Normal 276 2" xfId="23680"/>
    <cellStyle name="Normal 277" xfId="23681"/>
    <cellStyle name="Normal 277 2" xfId="23682"/>
    <cellStyle name="Normal 278" xfId="23683"/>
    <cellStyle name="Normal 278 2" xfId="23684"/>
    <cellStyle name="Normal 279" xfId="23685"/>
    <cellStyle name="Normal 279 2" xfId="23686"/>
    <cellStyle name="Normal 28" xfId="140"/>
    <cellStyle name="Normal 28 10" xfId="23687"/>
    <cellStyle name="Normal 28 10 2" xfId="23688"/>
    <cellStyle name="Normal 28 10 2 2" xfId="23689"/>
    <cellStyle name="Normal 28 10 2 2 2" xfId="23690"/>
    <cellStyle name="Normal 28 10 2 2 2 2" xfId="23691"/>
    <cellStyle name="Normal 28 10 2 2 3" xfId="23692"/>
    <cellStyle name="Normal 28 10 2 2 4" xfId="23693"/>
    <cellStyle name="Normal 28 10 2 3" xfId="23694"/>
    <cellStyle name="Normal 28 10 2 3 2" xfId="23695"/>
    <cellStyle name="Normal 28 10 2 4" xfId="23696"/>
    <cellStyle name="Normal 28 10 2 5" xfId="23697"/>
    <cellStyle name="Normal 28 10 2 6" xfId="23698"/>
    <cellStyle name="Normal 28 11" xfId="23699"/>
    <cellStyle name="Normal 28 11 2" xfId="23700"/>
    <cellStyle name="Normal 28 11 2 2" xfId="23701"/>
    <cellStyle name="Normal 28 11 2 2 2" xfId="23702"/>
    <cellStyle name="Normal 28 11 2 2 2 2" xfId="23703"/>
    <cellStyle name="Normal 28 11 2 2 3" xfId="23704"/>
    <cellStyle name="Normal 28 11 2 2 4" xfId="23705"/>
    <cellStyle name="Normal 28 11 2 3" xfId="23706"/>
    <cellStyle name="Normal 28 11 2 3 2" xfId="23707"/>
    <cellStyle name="Normal 28 11 2 4" xfId="23708"/>
    <cellStyle name="Normal 28 11 2 5" xfId="23709"/>
    <cellStyle name="Normal 28 11 2 6" xfId="23710"/>
    <cellStyle name="Normal 28 12" xfId="23711"/>
    <cellStyle name="Normal 28 12 2" xfId="23712"/>
    <cellStyle name="Normal 28 12 2 2" xfId="23713"/>
    <cellStyle name="Normal 28 12 2 2 2" xfId="23714"/>
    <cellStyle name="Normal 28 12 2 2 2 2" xfId="23715"/>
    <cellStyle name="Normal 28 12 2 2 3" xfId="23716"/>
    <cellStyle name="Normal 28 12 2 2 4" xfId="23717"/>
    <cellStyle name="Normal 28 12 2 3" xfId="23718"/>
    <cellStyle name="Normal 28 12 2 3 2" xfId="23719"/>
    <cellStyle name="Normal 28 12 2 4" xfId="23720"/>
    <cellStyle name="Normal 28 12 2 5" xfId="23721"/>
    <cellStyle name="Normal 28 12 2 6" xfId="23722"/>
    <cellStyle name="Normal 28 13" xfId="23723"/>
    <cellStyle name="Normal 28 13 2" xfId="23724"/>
    <cellStyle name="Normal 28 13 2 2" xfId="23725"/>
    <cellStyle name="Normal 28 13 2 2 2" xfId="23726"/>
    <cellStyle name="Normal 28 13 2 2 2 2" xfId="23727"/>
    <cellStyle name="Normal 28 13 2 2 3" xfId="23728"/>
    <cellStyle name="Normal 28 13 2 2 4" xfId="23729"/>
    <cellStyle name="Normal 28 13 2 3" xfId="23730"/>
    <cellStyle name="Normal 28 13 2 3 2" xfId="23731"/>
    <cellStyle name="Normal 28 13 2 4" xfId="23732"/>
    <cellStyle name="Normal 28 13 2 5" xfId="23733"/>
    <cellStyle name="Normal 28 13 2 6" xfId="23734"/>
    <cellStyle name="Normal 28 14" xfId="23735"/>
    <cellStyle name="Normal 28 14 2" xfId="23736"/>
    <cellStyle name="Normal 28 14 2 2" xfId="23737"/>
    <cellStyle name="Normal 28 14 2 2 2" xfId="23738"/>
    <cellStyle name="Normal 28 14 2 3" xfId="23739"/>
    <cellStyle name="Normal 28 14 2 4" xfId="23740"/>
    <cellStyle name="Normal 28 14 3" xfId="23741"/>
    <cellStyle name="Normal 28 14 3 2" xfId="23742"/>
    <cellStyle name="Normal 28 14 4" xfId="23743"/>
    <cellStyle name="Normal 28 14 5" xfId="23744"/>
    <cellStyle name="Normal 28 14 6" xfId="23745"/>
    <cellStyle name="Normal 28 2" xfId="240"/>
    <cellStyle name="Normal 28 2 2" xfId="23746"/>
    <cellStyle name="Normal 28 2 2 2" xfId="23747"/>
    <cellStyle name="Normal 28 2 2 2 2" xfId="23748"/>
    <cellStyle name="Normal 28 2 2 2 2 2" xfId="23749"/>
    <cellStyle name="Normal 28 2 2 2 2 2 2" xfId="23750"/>
    <cellStyle name="Normal 28 2 2 2 2 3" xfId="23751"/>
    <cellStyle name="Normal 28 2 2 2 2 4" xfId="23752"/>
    <cellStyle name="Normal 28 2 2 2 3" xfId="23753"/>
    <cellStyle name="Normal 28 2 2 2 3 2" xfId="23754"/>
    <cellStyle name="Normal 28 2 2 2 4" xfId="23755"/>
    <cellStyle name="Normal 28 2 2 2 5" xfId="23756"/>
    <cellStyle name="Normal 28 2 2 2 6" xfId="23757"/>
    <cellStyle name="Normal 28 2 3" xfId="23758"/>
    <cellStyle name="Normal 28 2 3 2" xfId="23759"/>
    <cellStyle name="Normal 28 2 3 2 2" xfId="23760"/>
    <cellStyle name="Normal 28 2 3 2 2 2" xfId="23761"/>
    <cellStyle name="Normal 28 2 3 2 3" xfId="23762"/>
    <cellStyle name="Normal 28 2 3 2 4" xfId="23763"/>
    <cellStyle name="Normal 28 2 3 3" xfId="23764"/>
    <cellStyle name="Normal 28 2 3 3 2" xfId="23765"/>
    <cellStyle name="Normal 28 2 3 4" xfId="23766"/>
    <cellStyle name="Normal 28 2 3 5" xfId="23767"/>
    <cellStyle name="Normal 28 2 3 6" xfId="23768"/>
    <cellStyle name="Normal 28 3" xfId="23769"/>
    <cellStyle name="Normal 28 3 2" xfId="23770"/>
    <cellStyle name="Normal 28 3 2 2" xfId="23771"/>
    <cellStyle name="Normal 28 3 2 2 2" xfId="23772"/>
    <cellStyle name="Normal 28 3 2 2 2 2" xfId="23773"/>
    <cellStyle name="Normal 28 3 2 2 3" xfId="23774"/>
    <cellStyle name="Normal 28 3 2 2 4" xfId="23775"/>
    <cellStyle name="Normal 28 3 2 3" xfId="23776"/>
    <cellStyle name="Normal 28 3 2 3 2" xfId="23777"/>
    <cellStyle name="Normal 28 3 2 4" xfId="23778"/>
    <cellStyle name="Normal 28 3 2 5" xfId="23779"/>
    <cellStyle name="Normal 28 3 2 6" xfId="23780"/>
    <cellStyle name="Normal 28 4" xfId="23781"/>
    <cellStyle name="Normal 28 4 2" xfId="23782"/>
    <cellStyle name="Normal 28 4 2 2" xfId="23783"/>
    <cellStyle name="Normal 28 4 2 2 2" xfId="23784"/>
    <cellStyle name="Normal 28 4 2 2 2 2" xfId="23785"/>
    <cellStyle name="Normal 28 4 2 2 3" xfId="23786"/>
    <cellStyle name="Normal 28 4 2 2 4" xfId="23787"/>
    <cellStyle name="Normal 28 4 2 3" xfId="23788"/>
    <cellStyle name="Normal 28 4 2 3 2" xfId="23789"/>
    <cellStyle name="Normal 28 4 2 4" xfId="23790"/>
    <cellStyle name="Normal 28 4 2 5" xfId="23791"/>
    <cellStyle name="Normal 28 4 2 6" xfId="23792"/>
    <cellStyle name="Normal 28 5" xfId="23793"/>
    <cellStyle name="Normal 28 5 2" xfId="23794"/>
    <cellStyle name="Normal 28 5 2 2" xfId="23795"/>
    <cellStyle name="Normal 28 5 2 2 2" xfId="23796"/>
    <cellStyle name="Normal 28 5 2 2 2 2" xfId="23797"/>
    <cellStyle name="Normal 28 5 2 2 3" xfId="23798"/>
    <cellStyle name="Normal 28 5 2 2 4" xfId="23799"/>
    <cellStyle name="Normal 28 5 2 3" xfId="23800"/>
    <cellStyle name="Normal 28 5 2 3 2" xfId="23801"/>
    <cellStyle name="Normal 28 5 2 4" xfId="23802"/>
    <cellStyle name="Normal 28 5 2 5" xfId="23803"/>
    <cellStyle name="Normal 28 5 2 6" xfId="23804"/>
    <cellStyle name="Normal 28 6" xfId="23805"/>
    <cellStyle name="Normal 28 6 2" xfId="23806"/>
    <cellStyle name="Normal 28 6 2 2" xfId="23807"/>
    <cellStyle name="Normal 28 6 2 2 2" xfId="23808"/>
    <cellStyle name="Normal 28 6 2 2 2 2" xfId="23809"/>
    <cellStyle name="Normal 28 6 2 2 3" xfId="23810"/>
    <cellStyle name="Normal 28 6 2 2 4" xfId="23811"/>
    <cellStyle name="Normal 28 6 2 3" xfId="23812"/>
    <cellStyle name="Normal 28 6 2 3 2" xfId="23813"/>
    <cellStyle name="Normal 28 6 2 4" xfId="23814"/>
    <cellStyle name="Normal 28 6 2 5" xfId="23815"/>
    <cellStyle name="Normal 28 6 2 6" xfId="23816"/>
    <cellStyle name="Normal 28 7" xfId="23817"/>
    <cellStyle name="Normal 28 7 2" xfId="23818"/>
    <cellStyle name="Normal 28 7 2 2" xfId="23819"/>
    <cellStyle name="Normal 28 7 2 2 2" xfId="23820"/>
    <cellStyle name="Normal 28 7 2 2 2 2" xfId="23821"/>
    <cellStyle name="Normal 28 7 2 2 3" xfId="23822"/>
    <cellStyle name="Normal 28 7 2 2 4" xfId="23823"/>
    <cellStyle name="Normal 28 7 2 3" xfId="23824"/>
    <cellStyle name="Normal 28 7 2 3 2" xfId="23825"/>
    <cellStyle name="Normal 28 7 2 4" xfId="23826"/>
    <cellStyle name="Normal 28 7 2 5" xfId="23827"/>
    <cellStyle name="Normal 28 7 2 6" xfId="23828"/>
    <cellStyle name="Normal 28 8" xfId="23829"/>
    <cellStyle name="Normal 28 8 2" xfId="23830"/>
    <cellStyle name="Normal 28 8 2 2" xfId="23831"/>
    <cellStyle name="Normal 28 8 2 2 2" xfId="23832"/>
    <cellStyle name="Normal 28 8 2 2 2 2" xfId="23833"/>
    <cellStyle name="Normal 28 8 2 2 3" xfId="23834"/>
    <cellStyle name="Normal 28 8 2 2 4" xfId="23835"/>
    <cellStyle name="Normal 28 8 2 3" xfId="23836"/>
    <cellStyle name="Normal 28 8 2 3 2" xfId="23837"/>
    <cellStyle name="Normal 28 8 2 4" xfId="23838"/>
    <cellStyle name="Normal 28 8 2 5" xfId="23839"/>
    <cellStyle name="Normal 28 8 2 6" xfId="23840"/>
    <cellStyle name="Normal 28 9" xfId="23841"/>
    <cellStyle name="Normal 28 9 2" xfId="23842"/>
    <cellStyle name="Normal 28 9 2 2" xfId="23843"/>
    <cellStyle name="Normal 28 9 2 2 2" xfId="23844"/>
    <cellStyle name="Normal 28 9 2 2 2 2" xfId="23845"/>
    <cellStyle name="Normal 28 9 2 2 3" xfId="23846"/>
    <cellStyle name="Normal 28 9 2 2 4" xfId="23847"/>
    <cellStyle name="Normal 28 9 2 3" xfId="23848"/>
    <cellStyle name="Normal 28 9 2 3 2" xfId="23849"/>
    <cellStyle name="Normal 28 9 2 4" xfId="23850"/>
    <cellStyle name="Normal 28 9 2 5" xfId="23851"/>
    <cellStyle name="Normal 28 9 2 6" xfId="23852"/>
    <cellStyle name="Normal 280" xfId="23853"/>
    <cellStyle name="Normal 280 2" xfId="23854"/>
    <cellStyle name="Normal 281" xfId="23855"/>
    <cellStyle name="Normal 281 2" xfId="23856"/>
    <cellStyle name="Normal 282" xfId="23857"/>
    <cellStyle name="Normal 282 2" xfId="23858"/>
    <cellStyle name="Normal 283" xfId="23859"/>
    <cellStyle name="Normal 283 2" xfId="23860"/>
    <cellStyle name="Normal 284" xfId="23861"/>
    <cellStyle name="Normal 284 2" xfId="23862"/>
    <cellStyle name="Normal 285" xfId="23863"/>
    <cellStyle name="Normal 285 2" xfId="23864"/>
    <cellStyle name="Normal 286" xfId="23865"/>
    <cellStyle name="Normal 286 2" xfId="23866"/>
    <cellStyle name="Normal 287" xfId="23867"/>
    <cellStyle name="Normal 287 2" xfId="23868"/>
    <cellStyle name="Normal 288" xfId="23869"/>
    <cellStyle name="Normal 288 2" xfId="23870"/>
    <cellStyle name="Normal 289" xfId="23871"/>
    <cellStyle name="Normal 289 2" xfId="23872"/>
    <cellStyle name="Normal 29" xfId="141"/>
    <cellStyle name="Normal 29 10" xfId="23873"/>
    <cellStyle name="Normal 29 10 10" xfId="23874"/>
    <cellStyle name="Normal 29 10 11" xfId="23875"/>
    <cellStyle name="Normal 29 10 2" xfId="23876"/>
    <cellStyle name="Normal 29 10 2 10" xfId="23877"/>
    <cellStyle name="Normal 29 10 2 2" xfId="23878"/>
    <cellStyle name="Normal 29 10 2 2 2" xfId="23879"/>
    <cellStyle name="Normal 29 10 2 2 2 2" xfId="23880"/>
    <cellStyle name="Normal 29 10 2 2 2 3" xfId="23881"/>
    <cellStyle name="Normal 29 10 2 2 3" xfId="23882"/>
    <cellStyle name="Normal 29 10 2 2 4" xfId="23883"/>
    <cellStyle name="Normal 29 10 2 3" xfId="23884"/>
    <cellStyle name="Normal 29 10 2 3 2" xfId="23885"/>
    <cellStyle name="Normal 29 10 2 3 2 2" xfId="23886"/>
    <cellStyle name="Normal 29 10 2 3 2 3" xfId="23887"/>
    <cellStyle name="Normal 29 10 2 3 3" xfId="23888"/>
    <cellStyle name="Normal 29 10 2 3 4" xfId="23889"/>
    <cellStyle name="Normal 29 10 2 4" xfId="23890"/>
    <cellStyle name="Normal 29 10 2 4 2" xfId="23891"/>
    <cellStyle name="Normal 29 10 2 4 3" xfId="23892"/>
    <cellStyle name="Normal 29 10 2 5" xfId="23893"/>
    <cellStyle name="Normal 29 10 2 5 2" xfId="23894"/>
    <cellStyle name="Normal 29 10 2 6" xfId="23895"/>
    <cellStyle name="Normal 29 10 2 7" xfId="23896"/>
    <cellStyle name="Normal 29 10 2 8" xfId="23897"/>
    <cellStyle name="Normal 29 10 2 9" xfId="23898"/>
    <cellStyle name="Normal 29 10 3" xfId="23899"/>
    <cellStyle name="Normal 29 10 3 2" xfId="23900"/>
    <cellStyle name="Normal 29 10 3 3" xfId="23901"/>
    <cellStyle name="Normal 29 10 4" xfId="23902"/>
    <cellStyle name="Normal 29 10 4 2" xfId="23903"/>
    <cellStyle name="Normal 29 10 4 3" xfId="23904"/>
    <cellStyle name="Normal 29 10 5" xfId="23905"/>
    <cellStyle name="Normal 29 10 6" xfId="23906"/>
    <cellStyle name="Normal 29 10 7" xfId="23907"/>
    <cellStyle name="Normal 29 10 8" xfId="23908"/>
    <cellStyle name="Normal 29 10 9" xfId="23909"/>
    <cellStyle name="Normal 29 11" xfId="23910"/>
    <cellStyle name="Normal 29 11 10" xfId="23911"/>
    <cellStyle name="Normal 29 11 2" xfId="23912"/>
    <cellStyle name="Normal 29 11 2 2" xfId="23913"/>
    <cellStyle name="Normal 29 11 2 2 2" xfId="23914"/>
    <cellStyle name="Normal 29 11 2 2 2 2" xfId="23915"/>
    <cellStyle name="Normal 29 11 2 2 3" xfId="23916"/>
    <cellStyle name="Normal 29 11 2 2 4" xfId="23917"/>
    <cellStyle name="Normal 29 11 2 3" xfId="23918"/>
    <cellStyle name="Normal 29 11 2 3 2" xfId="23919"/>
    <cellStyle name="Normal 29 11 2 3 3" xfId="23920"/>
    <cellStyle name="Normal 29 11 2 4" xfId="23921"/>
    <cellStyle name="Normal 29 11 2 5" xfId="23922"/>
    <cellStyle name="Normal 29 11 2 6" xfId="23923"/>
    <cellStyle name="Normal 29 11 3" xfId="23924"/>
    <cellStyle name="Normal 29 11 3 2" xfId="23925"/>
    <cellStyle name="Normal 29 11 3 3" xfId="23926"/>
    <cellStyle name="Normal 29 11 4" xfId="23927"/>
    <cellStyle name="Normal 29 11 5" xfId="23928"/>
    <cellStyle name="Normal 29 11 6" xfId="23929"/>
    <cellStyle name="Normal 29 11 7" xfId="23930"/>
    <cellStyle name="Normal 29 11 8" xfId="23931"/>
    <cellStyle name="Normal 29 11 9" xfId="23932"/>
    <cellStyle name="Normal 29 12" xfId="23933"/>
    <cellStyle name="Normal 29 12 2" xfId="23934"/>
    <cellStyle name="Normal 29 12 2 2" xfId="23935"/>
    <cellStyle name="Normal 29 12 2 2 2" xfId="23936"/>
    <cellStyle name="Normal 29 12 2 2 2 2" xfId="23937"/>
    <cellStyle name="Normal 29 12 2 2 3" xfId="23938"/>
    <cellStyle name="Normal 29 12 2 2 4" xfId="23939"/>
    <cellStyle name="Normal 29 12 2 3" xfId="23940"/>
    <cellStyle name="Normal 29 12 2 3 2" xfId="23941"/>
    <cellStyle name="Normal 29 12 2 3 3" xfId="23942"/>
    <cellStyle name="Normal 29 12 2 4" xfId="23943"/>
    <cellStyle name="Normal 29 12 2 5" xfId="23944"/>
    <cellStyle name="Normal 29 12 2 6" xfId="23945"/>
    <cellStyle name="Normal 29 12 3" xfId="23946"/>
    <cellStyle name="Normal 29 12 4" xfId="23947"/>
    <cellStyle name="Normal 29 12 5" xfId="23948"/>
    <cellStyle name="Normal 29 12 6" xfId="23949"/>
    <cellStyle name="Normal 29 12 7" xfId="23950"/>
    <cellStyle name="Normal 29 12 8" xfId="23951"/>
    <cellStyle name="Normal 29 12 9" xfId="23952"/>
    <cellStyle name="Normal 29 13" xfId="23953"/>
    <cellStyle name="Normal 29 13 2" xfId="23954"/>
    <cellStyle name="Normal 29 13 2 2" xfId="23955"/>
    <cellStyle name="Normal 29 13 2 2 2" xfId="23956"/>
    <cellStyle name="Normal 29 13 2 2 2 2" xfId="23957"/>
    <cellStyle name="Normal 29 13 2 2 3" xfId="23958"/>
    <cellStyle name="Normal 29 13 2 2 4" xfId="23959"/>
    <cellStyle name="Normal 29 13 2 3" xfId="23960"/>
    <cellStyle name="Normal 29 13 2 3 2" xfId="23961"/>
    <cellStyle name="Normal 29 13 2 3 3" xfId="23962"/>
    <cellStyle name="Normal 29 13 2 4" xfId="23963"/>
    <cellStyle name="Normal 29 13 2 5" xfId="23964"/>
    <cellStyle name="Normal 29 13 2 6" xfId="23965"/>
    <cellStyle name="Normal 29 13 3" xfId="23966"/>
    <cellStyle name="Normal 29 13 4" xfId="23967"/>
    <cellStyle name="Normal 29 14" xfId="23968"/>
    <cellStyle name="Normal 29 14 2" xfId="23969"/>
    <cellStyle name="Normal 29 14 2 2" xfId="23970"/>
    <cellStyle name="Normal 29 14 2 3" xfId="23971"/>
    <cellStyle name="Normal 29 14 2 4" xfId="23972"/>
    <cellStyle name="Normal 29 14 3" xfId="23973"/>
    <cellStyle name="Normal 29 14 3 2" xfId="23974"/>
    <cellStyle name="Normal 29 14 4" xfId="23975"/>
    <cellStyle name="Normal 29 14 5" xfId="23976"/>
    <cellStyle name="Normal 29 14 6" xfId="23977"/>
    <cellStyle name="Normal 29 14 7" xfId="23978"/>
    <cellStyle name="Normal 29 14 8" xfId="23979"/>
    <cellStyle name="Normal 29 15" xfId="23980"/>
    <cellStyle name="Normal 29 15 2" xfId="23981"/>
    <cellStyle name="Normal 29 15 2 2" xfId="23982"/>
    <cellStyle name="Normal 29 15 2 3" xfId="23983"/>
    <cellStyle name="Normal 29 15 2 4" xfId="23984"/>
    <cellStyle name="Normal 29 15 3" xfId="23985"/>
    <cellStyle name="Normal 29 15 3 2" xfId="23986"/>
    <cellStyle name="Normal 29 15 3 3" xfId="23987"/>
    <cellStyle name="Normal 29 15 4" xfId="23988"/>
    <cellStyle name="Normal 29 15 5" xfId="23989"/>
    <cellStyle name="Normal 29 15 6" xfId="23990"/>
    <cellStyle name="Normal 29 15 7" xfId="23991"/>
    <cellStyle name="Normal 29 15 8" xfId="23992"/>
    <cellStyle name="Normal 29 15 9" xfId="23993"/>
    <cellStyle name="Normal 29 16" xfId="23994"/>
    <cellStyle name="Normal 29 16 2" xfId="23995"/>
    <cellStyle name="Normal 29 16 2 2" xfId="23996"/>
    <cellStyle name="Normal 29 16 2 3" xfId="23997"/>
    <cellStyle name="Normal 29 16 2 4" xfId="23998"/>
    <cellStyle name="Normal 29 16 3" xfId="23999"/>
    <cellStyle name="Normal 29 16 3 2" xfId="24000"/>
    <cellStyle name="Normal 29 16 4" xfId="24001"/>
    <cellStyle name="Normal 29 16 5" xfId="24002"/>
    <cellStyle name="Normal 29 17" xfId="24003"/>
    <cellStyle name="Normal 29 17 2" xfId="24004"/>
    <cellStyle name="Normal 29 17 2 2" xfId="24005"/>
    <cellStyle name="Normal 29 17 3" xfId="24006"/>
    <cellStyle name="Normal 29 17 3 2" xfId="24007"/>
    <cellStyle name="Normal 29 17 4" xfId="24008"/>
    <cellStyle name="Normal 29 18" xfId="24009"/>
    <cellStyle name="Normal 29 18 2" xfId="24010"/>
    <cellStyle name="Normal 29 18 2 2" xfId="24011"/>
    <cellStyle name="Normal 29 18 3" xfId="24012"/>
    <cellStyle name="Normal 29 18 3 2" xfId="24013"/>
    <cellStyle name="Normal 29 18 4" xfId="24014"/>
    <cellStyle name="Normal 29 19" xfId="24015"/>
    <cellStyle name="Normal 29 19 2" xfId="24016"/>
    <cellStyle name="Normal 29 19 2 2" xfId="24017"/>
    <cellStyle name="Normal 29 19 3" xfId="24018"/>
    <cellStyle name="Normal 29 19 3 2" xfId="24019"/>
    <cellStyle name="Normal 29 19 4" xfId="24020"/>
    <cellStyle name="Normal 29 2" xfId="24021"/>
    <cellStyle name="Normal 29 2 10" xfId="24022"/>
    <cellStyle name="Normal 29 2 10 2" xfId="24023"/>
    <cellStyle name="Normal 29 2 10 3" xfId="24024"/>
    <cellStyle name="Normal 29 2 11" xfId="24025"/>
    <cellStyle name="Normal 29 2 11 2" xfId="24026"/>
    <cellStyle name="Normal 29 2 11 3" xfId="24027"/>
    <cellStyle name="Normal 29 2 12" xfId="24028"/>
    <cellStyle name="Normal 29 2 12 2" xfId="24029"/>
    <cellStyle name="Normal 29 2 12 3" xfId="24030"/>
    <cellStyle name="Normal 29 2 13" xfId="24031"/>
    <cellStyle name="Normal 29 2 2" xfId="24032"/>
    <cellStyle name="Normal 29 2 2 10" xfId="24033"/>
    <cellStyle name="Normal 29 2 2 11" xfId="24034"/>
    <cellStyle name="Normal 29 2 2 2" xfId="24035"/>
    <cellStyle name="Normal 29 2 2 2 10" xfId="24036"/>
    <cellStyle name="Normal 29 2 2 2 2" xfId="24037"/>
    <cellStyle name="Normal 29 2 2 2 2 2" xfId="24038"/>
    <cellStyle name="Normal 29 2 2 2 2 2 2" xfId="24039"/>
    <cellStyle name="Normal 29 2 2 2 2 2 3" xfId="24040"/>
    <cellStyle name="Normal 29 2 2 2 2 3" xfId="24041"/>
    <cellStyle name="Normal 29 2 2 2 2 4" xfId="24042"/>
    <cellStyle name="Normal 29 2 2 2 3" xfId="24043"/>
    <cellStyle name="Normal 29 2 2 2 3 2" xfId="24044"/>
    <cellStyle name="Normal 29 2 2 2 3 2 2" xfId="24045"/>
    <cellStyle name="Normal 29 2 2 2 3 2 3" xfId="24046"/>
    <cellStyle name="Normal 29 2 2 2 3 3" xfId="24047"/>
    <cellStyle name="Normal 29 2 2 2 3 4" xfId="24048"/>
    <cellStyle name="Normal 29 2 2 2 4" xfId="24049"/>
    <cellStyle name="Normal 29 2 2 2 4 2" xfId="24050"/>
    <cellStyle name="Normal 29 2 2 2 4 3" xfId="24051"/>
    <cellStyle name="Normal 29 2 2 2 5" xfId="24052"/>
    <cellStyle name="Normal 29 2 2 2 5 2" xfId="24053"/>
    <cellStyle name="Normal 29 2 2 2 6" xfId="24054"/>
    <cellStyle name="Normal 29 2 2 2 7" xfId="24055"/>
    <cellStyle name="Normal 29 2 2 2 8" xfId="24056"/>
    <cellStyle name="Normal 29 2 2 2 9" xfId="24057"/>
    <cellStyle name="Normal 29 2 2 3" xfId="24058"/>
    <cellStyle name="Normal 29 2 2 3 2" xfId="24059"/>
    <cellStyle name="Normal 29 2 2 3 2 2" xfId="24060"/>
    <cellStyle name="Normal 29 2 2 3 2 3" xfId="24061"/>
    <cellStyle name="Normal 29 2 2 3 3" xfId="24062"/>
    <cellStyle name="Normal 29 2 2 3 4" xfId="24063"/>
    <cellStyle name="Normal 29 2 2 4" xfId="24064"/>
    <cellStyle name="Normal 29 2 2 4 2" xfId="24065"/>
    <cellStyle name="Normal 29 2 2 4 2 2" xfId="24066"/>
    <cellStyle name="Normal 29 2 2 4 2 3" xfId="24067"/>
    <cellStyle name="Normal 29 2 2 4 3" xfId="24068"/>
    <cellStyle name="Normal 29 2 2 4 4" xfId="24069"/>
    <cellStyle name="Normal 29 2 2 5" xfId="24070"/>
    <cellStyle name="Normal 29 2 2 5 2" xfId="24071"/>
    <cellStyle name="Normal 29 2 2 5 3" xfId="24072"/>
    <cellStyle name="Normal 29 2 2 6" xfId="24073"/>
    <cellStyle name="Normal 29 2 2 6 2" xfId="24074"/>
    <cellStyle name="Normal 29 2 2 6 3" xfId="24075"/>
    <cellStyle name="Normal 29 2 2 7" xfId="24076"/>
    <cellStyle name="Normal 29 2 2 7 2" xfId="24077"/>
    <cellStyle name="Normal 29 2 2 8" xfId="24078"/>
    <cellStyle name="Normal 29 2 2 9" xfId="24079"/>
    <cellStyle name="Normal 29 2 3" xfId="24080"/>
    <cellStyle name="Normal 29 2 3 2" xfId="24081"/>
    <cellStyle name="Normal 29 2 3 2 2" xfId="24082"/>
    <cellStyle name="Normal 29 2 3 2 2 2" xfId="24083"/>
    <cellStyle name="Normal 29 2 3 2 2 2 2" xfId="24084"/>
    <cellStyle name="Normal 29 2 3 2 2 3" xfId="24085"/>
    <cellStyle name="Normal 29 2 3 2 2 4" xfId="24086"/>
    <cellStyle name="Normal 29 2 3 2 3" xfId="24087"/>
    <cellStyle name="Normal 29 2 3 2 3 2" xfId="24088"/>
    <cellStyle name="Normal 29 2 3 2 4" xfId="24089"/>
    <cellStyle name="Normal 29 2 3 2 5" xfId="24090"/>
    <cellStyle name="Normal 29 2 3 2 6" xfId="24091"/>
    <cellStyle name="Normal 29 2 3 3" xfId="24092"/>
    <cellStyle name="Normal 29 2 3 3 2" xfId="24093"/>
    <cellStyle name="Normal 29 2 3 4" xfId="24094"/>
    <cellStyle name="Normal 29 2 4" xfId="24095"/>
    <cellStyle name="Normal 29 2 4 2" xfId="24096"/>
    <cellStyle name="Normal 29 2 4 2 2" xfId="24097"/>
    <cellStyle name="Normal 29 2 4 2 2 2" xfId="24098"/>
    <cellStyle name="Normal 29 2 4 2 2 2 2" xfId="24099"/>
    <cellStyle name="Normal 29 2 4 2 2 3" xfId="24100"/>
    <cellStyle name="Normal 29 2 4 2 2 4" xfId="24101"/>
    <cellStyle name="Normal 29 2 4 2 3" xfId="24102"/>
    <cellStyle name="Normal 29 2 4 2 3 2" xfId="24103"/>
    <cellStyle name="Normal 29 2 4 2 4" xfId="24104"/>
    <cellStyle name="Normal 29 2 4 2 5" xfId="24105"/>
    <cellStyle name="Normal 29 2 4 2 6" xfId="24106"/>
    <cellStyle name="Normal 29 2 4 3" xfId="24107"/>
    <cellStyle name="Normal 29 2 4 3 2" xfId="24108"/>
    <cellStyle name="Normal 29 2 4 4" xfId="24109"/>
    <cellStyle name="Normal 29 2 5" xfId="24110"/>
    <cellStyle name="Normal 29 2 5 2" xfId="24111"/>
    <cellStyle name="Normal 29 2 5 2 2" xfId="24112"/>
    <cellStyle name="Normal 29 2 5 3" xfId="24113"/>
    <cellStyle name="Normal 29 2 5 3 2" xfId="24114"/>
    <cellStyle name="Normal 29 2 5 4" xfId="24115"/>
    <cellStyle name="Normal 29 2 5 5" xfId="24116"/>
    <cellStyle name="Normal 29 2 6" xfId="24117"/>
    <cellStyle name="Normal 29 2 6 2" xfId="24118"/>
    <cellStyle name="Normal 29 2 6 3" xfId="24119"/>
    <cellStyle name="Normal 29 2 6 4" xfId="24120"/>
    <cellStyle name="Normal 29 2 7" xfId="24121"/>
    <cellStyle name="Normal 29 2 7 2" xfId="24122"/>
    <cellStyle name="Normal 29 2 7 3" xfId="24123"/>
    <cellStyle name="Normal 29 2 7 4" xfId="24124"/>
    <cellStyle name="Normal 29 2 8" xfId="24125"/>
    <cellStyle name="Normal 29 2 8 2" xfId="24126"/>
    <cellStyle name="Normal 29 2 8 3" xfId="24127"/>
    <cellStyle name="Normal 29 2 8 4" xfId="24128"/>
    <cellStyle name="Normal 29 2 9" xfId="24129"/>
    <cellStyle name="Normal 29 2 9 2" xfId="24130"/>
    <cellStyle name="Normal 29 2 9 3" xfId="24131"/>
    <cellStyle name="Normal 29 2 9 4" xfId="24132"/>
    <cellStyle name="Normal 29 20" xfId="24133"/>
    <cellStyle name="Normal 29 20 2" xfId="24134"/>
    <cellStyle name="Normal 29 20 2 2" xfId="24135"/>
    <cellStyle name="Normal 29 20 3" xfId="24136"/>
    <cellStyle name="Normal 29 20 4" xfId="24137"/>
    <cellStyle name="Normal 29 21" xfId="24138"/>
    <cellStyle name="Normal 29 21 2" xfId="24139"/>
    <cellStyle name="Normal 29 21 3" xfId="24140"/>
    <cellStyle name="Normal 29 21 4" xfId="24141"/>
    <cellStyle name="Normal 29 22" xfId="24142"/>
    <cellStyle name="Normal 29 22 2" xfId="24143"/>
    <cellStyle name="Normal 29 22 3" xfId="24144"/>
    <cellStyle name="Normal 29 22 4" xfId="24145"/>
    <cellStyle name="Normal 29 23" xfId="24146"/>
    <cellStyle name="Normal 29 23 2" xfId="24147"/>
    <cellStyle name="Normal 29 24" xfId="24148"/>
    <cellStyle name="Normal 29 24 2" xfId="24149"/>
    <cellStyle name="Normal 29 25" xfId="24150"/>
    <cellStyle name="Normal 29 25 2" xfId="24151"/>
    <cellStyle name="Normal 29 26" xfId="24152"/>
    <cellStyle name="Normal 29 27" xfId="24153"/>
    <cellStyle name="Normal 29 28" xfId="24154"/>
    <cellStyle name="Normal 29 29" xfId="201"/>
    <cellStyle name="Normal 29 3" xfId="24155"/>
    <cellStyle name="Normal 29 3 10" xfId="24156"/>
    <cellStyle name="Normal 29 3 11" xfId="24157"/>
    <cellStyle name="Normal 29 3 12" xfId="24158"/>
    <cellStyle name="Normal 29 3 13" xfId="24159"/>
    <cellStyle name="Normal 29 3 2" xfId="24160"/>
    <cellStyle name="Normal 29 3 2 2" xfId="24161"/>
    <cellStyle name="Normal 29 3 2 2 2" xfId="24162"/>
    <cellStyle name="Normal 29 3 2 2 2 2" xfId="24163"/>
    <cellStyle name="Normal 29 3 2 2 2 2 2" xfId="24164"/>
    <cellStyle name="Normal 29 3 2 2 2 3" xfId="24165"/>
    <cellStyle name="Normal 29 3 2 2 2 4" xfId="24166"/>
    <cellStyle name="Normal 29 3 2 2 3" xfId="24167"/>
    <cellStyle name="Normal 29 3 2 2 3 2" xfId="24168"/>
    <cellStyle name="Normal 29 3 2 2 4" xfId="24169"/>
    <cellStyle name="Normal 29 3 2 2 5" xfId="24170"/>
    <cellStyle name="Normal 29 3 2 3" xfId="24171"/>
    <cellStyle name="Normal 29 3 3" xfId="24172"/>
    <cellStyle name="Normal 29 3 3 2" xfId="24173"/>
    <cellStyle name="Normal 29 3 3 2 2" xfId="24174"/>
    <cellStyle name="Normal 29 3 3 2 2 2" xfId="24175"/>
    <cellStyle name="Normal 29 3 3 2 2 2 2" xfId="24176"/>
    <cellStyle name="Normal 29 3 3 2 2 3" xfId="24177"/>
    <cellStyle name="Normal 29 3 3 2 2 4" xfId="24178"/>
    <cellStyle name="Normal 29 3 3 2 3" xfId="24179"/>
    <cellStyle name="Normal 29 3 3 2 3 2" xfId="24180"/>
    <cellStyle name="Normal 29 3 3 2 4" xfId="24181"/>
    <cellStyle name="Normal 29 3 3 2 5" xfId="24182"/>
    <cellStyle name="Normal 29 3 4" xfId="24183"/>
    <cellStyle name="Normal 29 3 4 2" xfId="24184"/>
    <cellStyle name="Normal 29 3 4 2 2" xfId="24185"/>
    <cellStyle name="Normal 29 3 4 2 2 2" xfId="24186"/>
    <cellStyle name="Normal 29 3 4 2 2 3" xfId="24187"/>
    <cellStyle name="Normal 29 3 4 2 3" xfId="24188"/>
    <cellStyle name="Normal 29 3 4 2 4" xfId="24189"/>
    <cellStyle name="Normal 29 3 4 3" xfId="24190"/>
    <cellStyle name="Normal 29 3 4 3 2" xfId="24191"/>
    <cellStyle name="Normal 29 3 4 3 2 2" xfId="24192"/>
    <cellStyle name="Normal 29 3 4 3 2 3" xfId="24193"/>
    <cellStyle name="Normal 29 3 4 3 3" xfId="24194"/>
    <cellStyle name="Normal 29 3 4 3 4" xfId="24195"/>
    <cellStyle name="Normal 29 3 4 4" xfId="24196"/>
    <cellStyle name="Normal 29 3 4 4 2" xfId="24197"/>
    <cellStyle name="Normal 29 3 4 4 3" xfId="24198"/>
    <cellStyle name="Normal 29 3 4 5" xfId="24199"/>
    <cellStyle name="Normal 29 3 4 5 2" xfId="24200"/>
    <cellStyle name="Normal 29 3 4 6" xfId="24201"/>
    <cellStyle name="Normal 29 3 4 7" xfId="24202"/>
    <cellStyle name="Normal 29 3 4 8" xfId="24203"/>
    <cellStyle name="Normal 29 3 4 9" xfId="24204"/>
    <cellStyle name="Normal 29 3 5" xfId="24205"/>
    <cellStyle name="Normal 29 3 5 2" xfId="24206"/>
    <cellStyle name="Normal 29 3 5 2 2" xfId="24207"/>
    <cellStyle name="Normal 29 3 5 2 3" xfId="24208"/>
    <cellStyle name="Normal 29 3 5 3" xfId="24209"/>
    <cellStyle name="Normal 29 3 6" xfId="24210"/>
    <cellStyle name="Normal 29 3 6 2" xfId="24211"/>
    <cellStyle name="Normal 29 3 6 3" xfId="24212"/>
    <cellStyle name="Normal 29 3 7" xfId="24213"/>
    <cellStyle name="Normal 29 3 7 2" xfId="24214"/>
    <cellStyle name="Normal 29 3 7 3" xfId="24215"/>
    <cellStyle name="Normal 29 3 8" xfId="24216"/>
    <cellStyle name="Normal 29 3 9" xfId="24217"/>
    <cellStyle name="Normal 29 4" xfId="24218"/>
    <cellStyle name="Normal 29 4 2" xfId="24219"/>
    <cellStyle name="Normal 29 4 2 2" xfId="24220"/>
    <cellStyle name="Normal 29 4 2 2 10" xfId="24221"/>
    <cellStyle name="Normal 29 4 2 2 11" xfId="24222"/>
    <cellStyle name="Normal 29 4 2 2 2" xfId="24223"/>
    <cellStyle name="Normal 29 4 2 2 2 2" xfId="24224"/>
    <cellStyle name="Normal 29 4 2 2 2 2 2" xfId="24225"/>
    <cellStyle name="Normal 29 4 2 2 2 3" xfId="24226"/>
    <cellStyle name="Normal 29 4 2 2 2 4" xfId="24227"/>
    <cellStyle name="Normal 29 4 2 2 2 5" xfId="24228"/>
    <cellStyle name="Normal 29 4 2 2 3" xfId="24229"/>
    <cellStyle name="Normal 29 4 2 2 3 2" xfId="24230"/>
    <cellStyle name="Normal 29 4 2 2 3 3" xfId="24231"/>
    <cellStyle name="Normal 29 4 2 2 3 4" xfId="24232"/>
    <cellStyle name="Normal 29 4 2 2 4" xfId="24233"/>
    <cellStyle name="Normal 29 4 2 2 4 2" xfId="24234"/>
    <cellStyle name="Normal 29 4 2 2 4 3" xfId="24235"/>
    <cellStyle name="Normal 29 4 2 2 5" xfId="24236"/>
    <cellStyle name="Normal 29 4 2 2 6" xfId="24237"/>
    <cellStyle name="Normal 29 4 2 2 7" xfId="24238"/>
    <cellStyle name="Normal 29 4 2 2 8" xfId="24239"/>
    <cellStyle name="Normal 29 4 2 2 9" xfId="24240"/>
    <cellStyle name="Normal 29 4 2 3" xfId="24241"/>
    <cellStyle name="Normal 29 4 2 3 2" xfId="24242"/>
    <cellStyle name="Normal 29 4 2 3 2 2" xfId="24243"/>
    <cellStyle name="Normal 29 4 2 3 3" xfId="24244"/>
    <cellStyle name="Normal 29 4 2 3 4" xfId="24245"/>
    <cellStyle name="Normal 29 4 2 3 5" xfId="24246"/>
    <cellStyle name="Normal 29 4 2 3 6" xfId="24247"/>
    <cellStyle name="Normal 29 4 2 3 7" xfId="24248"/>
    <cellStyle name="Normal 29 4 2 3 8" xfId="24249"/>
    <cellStyle name="Normal 29 4 2 4" xfId="24250"/>
    <cellStyle name="Normal 29 4 2 4 2" xfId="24251"/>
    <cellStyle name="Normal 29 4 3" xfId="24252"/>
    <cellStyle name="Normal 29 4 3 10" xfId="24253"/>
    <cellStyle name="Normal 29 4 3 11" xfId="24254"/>
    <cellStyle name="Normal 29 4 3 12" xfId="24255"/>
    <cellStyle name="Normal 29 4 3 2" xfId="24256"/>
    <cellStyle name="Normal 29 4 3 2 2" xfId="24257"/>
    <cellStyle name="Normal 29 4 3 2 2 2" xfId="24258"/>
    <cellStyle name="Normal 29 4 3 2 2 3" xfId="24259"/>
    <cellStyle name="Normal 29 4 3 2 3" xfId="24260"/>
    <cellStyle name="Normal 29 4 3 2 4" xfId="24261"/>
    <cellStyle name="Normal 29 4 3 2 5" xfId="24262"/>
    <cellStyle name="Normal 29 4 3 3" xfId="24263"/>
    <cellStyle name="Normal 29 4 3 3 2" xfId="24264"/>
    <cellStyle name="Normal 29 4 3 3 3" xfId="24265"/>
    <cellStyle name="Normal 29 4 3 3 4" xfId="24266"/>
    <cellStyle name="Normal 29 4 3 4" xfId="24267"/>
    <cellStyle name="Normal 29 4 3 4 2" xfId="24268"/>
    <cellStyle name="Normal 29 4 3 4 3" xfId="24269"/>
    <cellStyle name="Normal 29 4 3 5" xfId="24270"/>
    <cellStyle name="Normal 29 4 3 6" xfId="24271"/>
    <cellStyle name="Normal 29 4 3 7" xfId="24272"/>
    <cellStyle name="Normal 29 4 3 8" xfId="24273"/>
    <cellStyle name="Normal 29 4 3 9" xfId="24274"/>
    <cellStyle name="Normal 29 4 4" xfId="24275"/>
    <cellStyle name="Normal 29 4 4 2" xfId="24276"/>
    <cellStyle name="Normal 29 4 4 2 2" xfId="24277"/>
    <cellStyle name="Normal 29 4 4 3" xfId="24278"/>
    <cellStyle name="Normal 29 4 4 4" xfId="24279"/>
    <cellStyle name="Normal 29 4 4 5" xfId="24280"/>
    <cellStyle name="Normal 29 4 4 6" xfId="24281"/>
    <cellStyle name="Normal 29 4 4 7" xfId="24282"/>
    <cellStyle name="Normal 29 4 4 8" xfId="24283"/>
    <cellStyle name="Normal 29 4 5" xfId="24284"/>
    <cellStyle name="Normal 29 4 5 2" xfId="24285"/>
    <cellStyle name="Normal 29 4 5 2 2" xfId="24286"/>
    <cellStyle name="Normal 29 4 5 3" xfId="24287"/>
    <cellStyle name="Normal 29 4 6" xfId="24288"/>
    <cellStyle name="Normal 29 4 6 2" xfId="24289"/>
    <cellStyle name="Normal 29 4 7" xfId="24290"/>
    <cellStyle name="Normal 29 4 8" xfId="24291"/>
    <cellStyle name="Normal 29 5" xfId="24292"/>
    <cellStyle name="Normal 29 5 2" xfId="24293"/>
    <cellStyle name="Normal 29 5 2 2" xfId="24294"/>
    <cellStyle name="Normal 29 5 2 2 2" xfId="24295"/>
    <cellStyle name="Normal 29 5 2 2 2 2" xfId="24296"/>
    <cellStyle name="Normal 29 5 2 2 2 2 2" xfId="24297"/>
    <cellStyle name="Normal 29 5 2 2 2 3" xfId="24298"/>
    <cellStyle name="Normal 29 5 2 2 2 4" xfId="24299"/>
    <cellStyle name="Normal 29 5 2 2 3" xfId="24300"/>
    <cellStyle name="Normal 29 5 2 2 3 2" xfId="24301"/>
    <cellStyle name="Normal 29 5 2 2 4" xfId="24302"/>
    <cellStyle name="Normal 29 5 2 2 5" xfId="24303"/>
    <cellStyle name="Normal 29 5 2 2 6" xfId="24304"/>
    <cellStyle name="Normal 29 5 2 3" xfId="24305"/>
    <cellStyle name="Normal 29 5 2 3 2" xfId="24306"/>
    <cellStyle name="Normal 29 5 3" xfId="24307"/>
    <cellStyle name="Normal 29 5 3 2" xfId="24308"/>
    <cellStyle name="Normal 29 5 3 2 2" xfId="24309"/>
    <cellStyle name="Normal 29 5 3 2 2 2" xfId="24310"/>
    <cellStyle name="Normal 29 5 3 2 3" xfId="24311"/>
    <cellStyle name="Normal 29 5 3 2 4" xfId="24312"/>
    <cellStyle name="Normal 29 5 3 2 5" xfId="24313"/>
    <cellStyle name="Normal 29 5 3 3" xfId="24314"/>
    <cellStyle name="Normal 29 5 3 3 2" xfId="24315"/>
    <cellStyle name="Normal 29 5 3 3 3" xfId="24316"/>
    <cellStyle name="Normal 29 5 3 4" xfId="24317"/>
    <cellStyle name="Normal 29 5 3 4 2" xfId="24318"/>
    <cellStyle name="Normal 29 5 3 5" xfId="24319"/>
    <cellStyle name="Normal 29 5 3 6" xfId="24320"/>
    <cellStyle name="Normal 29 5 3 7" xfId="24321"/>
    <cellStyle name="Normal 29 5 3 8" xfId="24322"/>
    <cellStyle name="Normal 29 5 3 9" xfId="24323"/>
    <cellStyle name="Normal 29 5 4" xfId="24324"/>
    <cellStyle name="Normal 29 5 4 2" xfId="24325"/>
    <cellStyle name="Normal 29 5 4 3" xfId="24326"/>
    <cellStyle name="Normal 29 5 4 4" xfId="24327"/>
    <cellStyle name="Normal 29 5 4 5" xfId="24328"/>
    <cellStyle name="Normal 29 5 4 6" xfId="24329"/>
    <cellStyle name="Normal 29 5 4 7" xfId="24330"/>
    <cellStyle name="Normal 29 5 4 8" xfId="24331"/>
    <cellStyle name="Normal 29 5 5" xfId="24332"/>
    <cellStyle name="Normal 29 5 5 2" xfId="24333"/>
    <cellStyle name="Normal 29 5 6" xfId="24334"/>
    <cellStyle name="Normal 29 5 7" xfId="24335"/>
    <cellStyle name="Normal 29 6" xfId="24336"/>
    <cellStyle name="Normal 29 6 2" xfId="24337"/>
    <cellStyle name="Normal 29 6 2 2" xfId="24338"/>
    <cellStyle name="Normal 29 6 2 2 2" xfId="24339"/>
    <cellStyle name="Normal 29 6 2 2 2 2" xfId="24340"/>
    <cellStyle name="Normal 29 6 2 2 2 2 2" xfId="24341"/>
    <cellStyle name="Normal 29 6 2 2 2 3" xfId="24342"/>
    <cellStyle name="Normal 29 6 2 2 2 4" xfId="24343"/>
    <cellStyle name="Normal 29 6 2 2 3" xfId="24344"/>
    <cellStyle name="Normal 29 6 2 2 3 2" xfId="24345"/>
    <cellStyle name="Normal 29 6 2 2 4" xfId="24346"/>
    <cellStyle name="Normal 29 6 2 2 5" xfId="24347"/>
    <cellStyle name="Normal 29 6 3" xfId="24348"/>
    <cellStyle name="Normal 29 6 3 2" xfId="24349"/>
    <cellStyle name="Normal 29 6 3 2 2" xfId="24350"/>
    <cellStyle name="Normal 29 6 3 2 2 2" xfId="24351"/>
    <cellStyle name="Normal 29 6 3 2 3" xfId="24352"/>
    <cellStyle name="Normal 29 6 3 2 4" xfId="24353"/>
    <cellStyle name="Normal 29 6 3 3" xfId="24354"/>
    <cellStyle name="Normal 29 6 3 3 2" xfId="24355"/>
    <cellStyle name="Normal 29 6 3 4" xfId="24356"/>
    <cellStyle name="Normal 29 6 3 5" xfId="24357"/>
    <cellStyle name="Normal 29 6 3 6" xfId="24358"/>
    <cellStyle name="Normal 29 6 4" xfId="24359"/>
    <cellStyle name="Normal 29 7" xfId="24360"/>
    <cellStyle name="Normal 29 7 2" xfId="24361"/>
    <cellStyle name="Normal 29 7 2 2" xfId="24362"/>
    <cellStyle name="Normal 29 7 2 2 2" xfId="24363"/>
    <cellStyle name="Normal 29 7 2 2 2 2" xfId="24364"/>
    <cellStyle name="Normal 29 7 2 2 2 2 2" xfId="24365"/>
    <cellStyle name="Normal 29 7 2 2 2 3" xfId="24366"/>
    <cellStyle name="Normal 29 7 2 2 2 4" xfId="24367"/>
    <cellStyle name="Normal 29 7 2 2 3" xfId="24368"/>
    <cellStyle name="Normal 29 7 2 2 3 2" xfId="24369"/>
    <cellStyle name="Normal 29 7 2 2 4" xfId="24370"/>
    <cellStyle name="Normal 29 7 2 2 5" xfId="24371"/>
    <cellStyle name="Normal 29 7 3" xfId="24372"/>
    <cellStyle name="Normal 29 7 3 2" xfId="24373"/>
    <cellStyle name="Normal 29 7 3 2 2" xfId="24374"/>
    <cellStyle name="Normal 29 7 3 2 2 2" xfId="24375"/>
    <cellStyle name="Normal 29 7 3 2 3" xfId="24376"/>
    <cellStyle name="Normal 29 7 3 2 4" xfId="24377"/>
    <cellStyle name="Normal 29 7 3 3" xfId="24378"/>
    <cellStyle name="Normal 29 7 3 3 2" xfId="24379"/>
    <cellStyle name="Normal 29 7 3 4" xfId="24380"/>
    <cellStyle name="Normal 29 7 3 5" xfId="24381"/>
    <cellStyle name="Normal 29 7 3 6" xfId="24382"/>
    <cellStyle name="Normal 29 8" xfId="24383"/>
    <cellStyle name="Normal 29 8 2" xfId="24384"/>
    <cellStyle name="Normal 29 8 2 2" xfId="24385"/>
    <cellStyle name="Normal 29 8 2 2 2" xfId="24386"/>
    <cellStyle name="Normal 29 8 2 2 2 2" xfId="24387"/>
    <cellStyle name="Normal 29 8 2 2 2 2 2" xfId="24388"/>
    <cellStyle name="Normal 29 8 2 2 2 3" xfId="24389"/>
    <cellStyle name="Normal 29 8 2 2 2 4" xfId="24390"/>
    <cellStyle name="Normal 29 8 2 2 3" xfId="24391"/>
    <cellStyle name="Normal 29 8 2 2 3 2" xfId="24392"/>
    <cellStyle name="Normal 29 8 2 2 4" xfId="24393"/>
    <cellStyle name="Normal 29 8 2 2 5" xfId="24394"/>
    <cellStyle name="Normal 29 8 3" xfId="24395"/>
    <cellStyle name="Normal 29 8 3 2" xfId="24396"/>
    <cellStyle name="Normal 29 8 3 2 2" xfId="24397"/>
    <cellStyle name="Normal 29 8 3 2 2 2" xfId="24398"/>
    <cellStyle name="Normal 29 8 3 2 3" xfId="24399"/>
    <cellStyle name="Normal 29 8 3 2 4" xfId="24400"/>
    <cellStyle name="Normal 29 8 3 3" xfId="24401"/>
    <cellStyle name="Normal 29 8 3 3 2" xfId="24402"/>
    <cellStyle name="Normal 29 8 3 4" xfId="24403"/>
    <cellStyle name="Normal 29 8 3 5" xfId="24404"/>
    <cellStyle name="Normal 29 9" xfId="24405"/>
    <cellStyle name="Normal 29 9 2" xfId="24406"/>
    <cellStyle name="Normal 29 9 2 2" xfId="24407"/>
    <cellStyle name="Normal 29 9 2 2 2" xfId="24408"/>
    <cellStyle name="Normal 29 9 2 2 2 2" xfId="24409"/>
    <cellStyle name="Normal 29 9 2 2 3" xfId="24410"/>
    <cellStyle name="Normal 29 9 2 2 4" xfId="24411"/>
    <cellStyle name="Normal 29 9 2 3" xfId="24412"/>
    <cellStyle name="Normal 29 9 2 3 2" xfId="24413"/>
    <cellStyle name="Normal 29 9 2 4" xfId="24414"/>
    <cellStyle name="Normal 29 9 2 5" xfId="24415"/>
    <cellStyle name="Normal 29 9 2 6" xfId="24416"/>
    <cellStyle name="Normal 290" xfId="24417"/>
    <cellStyle name="Normal 290 2" xfId="24418"/>
    <cellStyle name="Normal 291" xfId="24419"/>
    <cellStyle name="Normal 291 2" xfId="24420"/>
    <cellStyle name="Normal 292" xfId="24421"/>
    <cellStyle name="Normal 292 2" xfId="24422"/>
    <cellStyle name="Normal 293" xfId="24423"/>
    <cellStyle name="Normal 293 2" xfId="24424"/>
    <cellStyle name="Normal 294" xfId="24425"/>
    <cellStyle name="Normal 294 2" xfId="24426"/>
    <cellStyle name="Normal 295" xfId="24427"/>
    <cellStyle name="Normal 295 2" xfId="24428"/>
    <cellStyle name="Normal 296" xfId="24429"/>
    <cellStyle name="Normal 296 2" xfId="24430"/>
    <cellStyle name="Normal 297" xfId="24431"/>
    <cellStyle name="Normal 297 2" xfId="24432"/>
    <cellStyle name="Normal 298" xfId="24433"/>
    <cellStyle name="Normal 298 2" xfId="24434"/>
    <cellStyle name="Normal 299" xfId="24435"/>
    <cellStyle name="Normal 299 2" xfId="24436"/>
    <cellStyle name="Normal 3" xfId="3"/>
    <cellStyle name="Normál 3" xfId="24437"/>
    <cellStyle name="Normal 3 10" xfId="24438"/>
    <cellStyle name="Normál 3 10" xfId="24439"/>
    <cellStyle name="Normal 3 10 10" xfId="24440"/>
    <cellStyle name="Normál 3 10 10" xfId="24441"/>
    <cellStyle name="Normál 3 10 10 2" xfId="24442"/>
    <cellStyle name="Normal 3 10 11" xfId="24443"/>
    <cellStyle name="Normál 3 10 11" xfId="24444"/>
    <cellStyle name="Normal 3 10 12" xfId="24445"/>
    <cellStyle name="Normál 3 10 12" xfId="24446"/>
    <cellStyle name="Normal 3 10 13" xfId="24447"/>
    <cellStyle name="Normal 3 10 14" xfId="24448"/>
    <cellStyle name="Normal 3 10 15" xfId="24449"/>
    <cellStyle name="Normal 3 10 16" xfId="24450"/>
    <cellStyle name="Normal 3 10 17" xfId="24451"/>
    <cellStyle name="Normal 3 10 2" xfId="24452"/>
    <cellStyle name="Normál 3 10 2" xfId="24453"/>
    <cellStyle name="Normál 3 10 2 10" xfId="24454"/>
    <cellStyle name="Normál 3 10 2 10 2" xfId="24455"/>
    <cellStyle name="Normál 3 10 2 11" xfId="24456"/>
    <cellStyle name="Normál 3 10 2 12" xfId="24457"/>
    <cellStyle name="Normal 3 10 2 2" xfId="24458"/>
    <cellStyle name="Normál 3 10 2 2" xfId="24459"/>
    <cellStyle name="Normal 3 10 2 2 10" xfId="24460"/>
    <cellStyle name="Normal 3 10 2 2 10 2" xfId="24461"/>
    <cellStyle name="Normal 3 10 2 2 11" xfId="24462"/>
    <cellStyle name="Normal 3 10 2 2 11 2" xfId="24463"/>
    <cellStyle name="Normal 3 10 2 2 12" xfId="24464"/>
    <cellStyle name="Normal 3 10 2 2 13" xfId="24465"/>
    <cellStyle name="Normal 3 10 2 2 14" xfId="24466"/>
    <cellStyle name="Normal 3 10 2 2 2" xfId="24467"/>
    <cellStyle name="Normál 3 10 2 2 2" xfId="24468"/>
    <cellStyle name="Normal 3 10 2 2 2 2" xfId="24469"/>
    <cellStyle name="Normal 3 10 2 2 2 2 2" xfId="24470"/>
    <cellStyle name="Normal 3 10 2 2 2 3" xfId="24471"/>
    <cellStyle name="Normal 3 10 2 2 2 4" xfId="24472"/>
    <cellStyle name="Normal 3 10 2 2 2 5" xfId="24473"/>
    <cellStyle name="Normal 3 10 2 2 3" xfId="24474"/>
    <cellStyle name="Normál 3 10 2 2 3" xfId="24475"/>
    <cellStyle name="Normal 3 10 2 2 3 2" xfId="24476"/>
    <cellStyle name="Normal 3 10 2 2 3 3" xfId="24477"/>
    <cellStyle name="Normal 3 10 2 2 4" xfId="24478"/>
    <cellStyle name="Normal 3 10 2 2 4 2" xfId="24479"/>
    <cellStyle name="Normal 3 10 2 2 4 3" xfId="24480"/>
    <cellStyle name="Normal 3 10 2 2 5" xfId="24481"/>
    <cellStyle name="Normal 3 10 2 2 5 2" xfId="24482"/>
    <cellStyle name="Normal 3 10 2 2 6" xfId="24483"/>
    <cellStyle name="Normal 3 10 2 2 6 2" xfId="24484"/>
    <cellStyle name="Normal 3 10 2 2 7" xfId="24485"/>
    <cellStyle name="Normal 3 10 2 2 7 2" xfId="24486"/>
    <cellStyle name="Normal 3 10 2 2 8" xfId="24487"/>
    <cellStyle name="Normal 3 10 2 2 8 2" xfId="24488"/>
    <cellStyle name="Normal 3 10 2 2 9" xfId="24489"/>
    <cellStyle name="Normal 3 10 2 2 9 2" xfId="24490"/>
    <cellStyle name="Normál 3 10 2 3" xfId="24491"/>
    <cellStyle name="Normál 3 10 2 3 2" xfId="24492"/>
    <cellStyle name="Normál 3 10 2 4" xfId="24493"/>
    <cellStyle name="Normál 3 10 2 4 2" xfId="24494"/>
    <cellStyle name="Normál 3 10 2 5" xfId="24495"/>
    <cellStyle name="Normál 3 10 2 5 2" xfId="24496"/>
    <cellStyle name="Normál 3 10 2 6" xfId="24497"/>
    <cellStyle name="Normál 3 10 2 6 2" xfId="24498"/>
    <cellStyle name="Normál 3 10 2 7" xfId="24499"/>
    <cellStyle name="Normál 3 10 2 7 2" xfId="24500"/>
    <cellStyle name="Normál 3 10 2 8" xfId="24501"/>
    <cellStyle name="Normál 3 10 2 8 2" xfId="24502"/>
    <cellStyle name="Normál 3 10 2 9" xfId="24503"/>
    <cellStyle name="Normál 3 10 2 9 2" xfId="24504"/>
    <cellStyle name="Normal 3 10 3" xfId="24505"/>
    <cellStyle name="Normál 3 10 3" xfId="24506"/>
    <cellStyle name="Normal 3 10 3 10" xfId="24507"/>
    <cellStyle name="Normál 3 10 3 10" xfId="24508"/>
    <cellStyle name="Normal 3 10 3 10 2" xfId="24509"/>
    <cellStyle name="Normál 3 10 3 10 2" xfId="24510"/>
    <cellStyle name="Normal 3 10 3 10 3" xfId="24511"/>
    <cellStyle name="Normál 3 10 3 10 3" xfId="24512"/>
    <cellStyle name="Normal 3 10 3 10 4" xfId="24513"/>
    <cellStyle name="Normal 3 10 3 11" xfId="24514"/>
    <cellStyle name="Normál 3 10 3 11" xfId="24515"/>
    <cellStyle name="Normal 3 10 3 11 2" xfId="24516"/>
    <cellStyle name="Normal 3 10 3 11 3" xfId="24517"/>
    <cellStyle name="Normal 3 10 3 11 4" xfId="24518"/>
    <cellStyle name="Normal 3 10 3 12" xfId="24519"/>
    <cellStyle name="Normál 3 10 3 12" xfId="24520"/>
    <cellStyle name="Normal 3 10 3 12 2" xfId="24521"/>
    <cellStyle name="Normal 3 10 3 12 3" xfId="24522"/>
    <cellStyle name="Normal 3 10 3 13" xfId="24523"/>
    <cellStyle name="Normál 3 10 3 13" xfId="24524"/>
    <cellStyle name="Normal 3 10 3 13 2" xfId="24525"/>
    <cellStyle name="Normal 3 10 3 13 3" xfId="24526"/>
    <cellStyle name="Normal 3 10 3 14" xfId="24527"/>
    <cellStyle name="Normal 3 10 3 14 2" xfId="24528"/>
    <cellStyle name="Normal 3 10 3 15" xfId="24529"/>
    <cellStyle name="Normal 3 10 3 15 2" xfId="24530"/>
    <cellStyle name="Normal 3 10 3 16" xfId="24531"/>
    <cellStyle name="Normal 3 10 3 2" xfId="24532"/>
    <cellStyle name="Normál 3 10 3 2" xfId="24533"/>
    <cellStyle name="Normal 3 10 3 2 10" xfId="24534"/>
    <cellStyle name="Normal 3 10 3 2 10 2" xfId="24535"/>
    <cellStyle name="Normal 3 10 3 2 11" xfId="24536"/>
    <cellStyle name="Normal 3 10 3 2 12" xfId="24537"/>
    <cellStyle name="Normal 3 10 3 2 13" xfId="24538"/>
    <cellStyle name="Normal 3 10 3 2 2" xfId="24539"/>
    <cellStyle name="Normál 3 10 3 2 2" xfId="24540"/>
    <cellStyle name="Normal 3 10 3 2 2 2" xfId="24541"/>
    <cellStyle name="Normal 3 10 3 2 2 3" xfId="24542"/>
    <cellStyle name="Normal 3 10 3 2 3" xfId="24543"/>
    <cellStyle name="Normál 3 10 3 2 3" xfId="24544"/>
    <cellStyle name="Normal 3 10 3 2 3 2" xfId="24545"/>
    <cellStyle name="Normal 3 10 3 2 4" xfId="24546"/>
    <cellStyle name="Normal 3 10 3 2 4 2" xfId="24547"/>
    <cellStyle name="Normal 3 10 3 2 5" xfId="24548"/>
    <cellStyle name="Normal 3 10 3 2 5 2" xfId="24549"/>
    <cellStyle name="Normal 3 10 3 2 6" xfId="24550"/>
    <cellStyle name="Normal 3 10 3 2 6 2" xfId="24551"/>
    <cellStyle name="Normal 3 10 3 2 7" xfId="24552"/>
    <cellStyle name="Normal 3 10 3 2 7 2" xfId="24553"/>
    <cellStyle name="Normal 3 10 3 2 8" xfId="24554"/>
    <cellStyle name="Normal 3 10 3 2 8 2" xfId="24555"/>
    <cellStyle name="Normal 3 10 3 2 9" xfId="24556"/>
    <cellStyle name="Normal 3 10 3 2 9 2" xfId="24557"/>
    <cellStyle name="Normal 3 10 3 3" xfId="24558"/>
    <cellStyle name="Normál 3 10 3 3" xfId="24559"/>
    <cellStyle name="Normal 3 10 3 3 10" xfId="24560"/>
    <cellStyle name="Normal 3 10 3 3 11" xfId="24561"/>
    <cellStyle name="Normal 3 10 3 3 12" xfId="24562"/>
    <cellStyle name="Normal 3 10 3 3 2" xfId="24563"/>
    <cellStyle name="Normál 3 10 3 3 2" xfId="24564"/>
    <cellStyle name="Normal 3 10 3 3 2 2" xfId="24565"/>
    <cellStyle name="Normal 3 10 3 3 2 3" xfId="24566"/>
    <cellStyle name="Normal 3 10 3 3 3" xfId="24567"/>
    <cellStyle name="Normál 3 10 3 3 3" xfId="24568"/>
    <cellStyle name="Normal 3 10 3 3 3 2" xfId="24569"/>
    <cellStyle name="Normal 3 10 3 3 4" xfId="24570"/>
    <cellStyle name="Normal 3 10 3 3 4 2" xfId="24571"/>
    <cellStyle name="Normal 3 10 3 3 5" xfId="24572"/>
    <cellStyle name="Normal 3 10 3 3 5 2" xfId="24573"/>
    <cellStyle name="Normal 3 10 3 3 6" xfId="24574"/>
    <cellStyle name="Normal 3 10 3 3 6 2" xfId="24575"/>
    <cellStyle name="Normal 3 10 3 3 7" xfId="24576"/>
    <cellStyle name="Normal 3 10 3 3 7 2" xfId="24577"/>
    <cellStyle name="Normal 3 10 3 3 8" xfId="24578"/>
    <cellStyle name="Normal 3 10 3 3 8 2" xfId="24579"/>
    <cellStyle name="Normal 3 10 3 3 9" xfId="24580"/>
    <cellStyle name="Normal 3 10 3 3 9 2" xfId="24581"/>
    <cellStyle name="Normal 3 10 3 4" xfId="24582"/>
    <cellStyle name="Normál 3 10 3 4" xfId="24583"/>
    <cellStyle name="Normal 3 10 3 4 10" xfId="24584"/>
    <cellStyle name="Normal 3 10 3 4 11" xfId="24585"/>
    <cellStyle name="Normal 3 10 3 4 2" xfId="24586"/>
    <cellStyle name="Normál 3 10 3 4 2" xfId="24587"/>
    <cellStyle name="Normal 3 10 3 4 2 2" xfId="24588"/>
    <cellStyle name="Normal 3 10 3 4 2 3" xfId="24589"/>
    <cellStyle name="Normal 3 10 3 4 3" xfId="24590"/>
    <cellStyle name="Normál 3 10 3 4 3" xfId="24591"/>
    <cellStyle name="Normal 3 10 3 4 3 2" xfId="24592"/>
    <cellStyle name="Normal 3 10 3 4 4" xfId="24593"/>
    <cellStyle name="Normal 3 10 3 4 4 2" xfId="24594"/>
    <cellStyle name="Normal 3 10 3 4 5" xfId="24595"/>
    <cellStyle name="Normal 3 10 3 4 5 2" xfId="24596"/>
    <cellStyle name="Normal 3 10 3 4 6" xfId="24597"/>
    <cellStyle name="Normal 3 10 3 4 6 2" xfId="24598"/>
    <cellStyle name="Normal 3 10 3 4 7" xfId="24599"/>
    <cellStyle name="Normal 3 10 3 4 7 2" xfId="24600"/>
    <cellStyle name="Normal 3 10 3 4 8" xfId="24601"/>
    <cellStyle name="Normal 3 10 3 4 8 2" xfId="24602"/>
    <cellStyle name="Normal 3 10 3 4 9" xfId="24603"/>
    <cellStyle name="Normal 3 10 3 5" xfId="24604"/>
    <cellStyle name="Normál 3 10 3 5" xfId="24605"/>
    <cellStyle name="Normal 3 10 3 5 2" xfId="24606"/>
    <cellStyle name="Normál 3 10 3 5 2" xfId="24607"/>
    <cellStyle name="Normal 3 10 3 5 3" xfId="24608"/>
    <cellStyle name="Normál 3 10 3 5 3" xfId="24609"/>
    <cellStyle name="Normal 3 10 3 5 4" xfId="24610"/>
    <cellStyle name="Normal 3 10 3 6" xfId="24611"/>
    <cellStyle name="Normál 3 10 3 6" xfId="24612"/>
    <cellStyle name="Normal 3 10 3 6 2" xfId="24613"/>
    <cellStyle name="Normál 3 10 3 6 2" xfId="24614"/>
    <cellStyle name="Normal 3 10 3 6 3" xfId="24615"/>
    <cellStyle name="Normál 3 10 3 6 3" xfId="24616"/>
    <cellStyle name="Normal 3 10 3 6 4" xfId="24617"/>
    <cellStyle name="Normal 3 10 3 7" xfId="24618"/>
    <cellStyle name="Normál 3 10 3 7" xfId="24619"/>
    <cellStyle name="Normal 3 10 3 7 2" xfId="24620"/>
    <cellStyle name="Normál 3 10 3 7 2" xfId="24621"/>
    <cellStyle name="Normal 3 10 3 7 3" xfId="24622"/>
    <cellStyle name="Normál 3 10 3 7 3" xfId="24623"/>
    <cellStyle name="Normal 3 10 3 7 4" xfId="24624"/>
    <cellStyle name="Normal 3 10 3 8" xfId="24625"/>
    <cellStyle name="Normál 3 10 3 8" xfId="24626"/>
    <cellStyle name="Normal 3 10 3 8 2" xfId="24627"/>
    <cellStyle name="Normál 3 10 3 8 2" xfId="24628"/>
    <cellStyle name="Normal 3 10 3 8 3" xfId="24629"/>
    <cellStyle name="Normál 3 10 3 8 3" xfId="24630"/>
    <cellStyle name="Normal 3 10 3 8 4" xfId="24631"/>
    <cellStyle name="Normal 3 10 3 9" xfId="24632"/>
    <cellStyle name="Normál 3 10 3 9" xfId="24633"/>
    <cellStyle name="Normal 3 10 3 9 2" xfId="24634"/>
    <cellStyle name="Normál 3 10 3 9 2" xfId="24635"/>
    <cellStyle name="Normal 3 10 3 9 3" xfId="24636"/>
    <cellStyle name="Normál 3 10 3 9 3" xfId="24637"/>
    <cellStyle name="Normal 3 10 3 9 4" xfId="24638"/>
    <cellStyle name="Normal 3 10 4" xfId="24639"/>
    <cellStyle name="Normál 3 10 4" xfId="24640"/>
    <cellStyle name="Normal 3 10 4 10" xfId="24641"/>
    <cellStyle name="Normál 3 10 4 10" xfId="24642"/>
    <cellStyle name="Normal 3 10 4 10 2" xfId="24643"/>
    <cellStyle name="Normál 3 10 4 10 2" xfId="24644"/>
    <cellStyle name="Normal 3 10 4 10 3" xfId="24645"/>
    <cellStyle name="Normál 3 10 4 10 3" xfId="24646"/>
    <cellStyle name="Normal 3 10 4 11" xfId="24647"/>
    <cellStyle name="Normál 3 10 4 11" xfId="24648"/>
    <cellStyle name="Normal 3 10 4 11 2" xfId="24649"/>
    <cellStyle name="Normal 3 10 4 11 3" xfId="24650"/>
    <cellStyle name="Normal 3 10 4 12" xfId="24651"/>
    <cellStyle name="Normál 3 10 4 12" xfId="24652"/>
    <cellStyle name="Normal 3 10 4 12 2" xfId="24653"/>
    <cellStyle name="Normal 3 10 4 13" xfId="24654"/>
    <cellStyle name="Normál 3 10 4 13" xfId="24655"/>
    <cellStyle name="Normal 3 10 4 14" xfId="24656"/>
    <cellStyle name="Normal 3 10 4 15" xfId="24657"/>
    <cellStyle name="Normal 3 10 4 2" xfId="24658"/>
    <cellStyle name="Normál 3 10 4 2" xfId="24659"/>
    <cellStyle name="Normal 3 10 4 2 10" xfId="24660"/>
    <cellStyle name="Normal 3 10 4 2 10 2" xfId="24661"/>
    <cellStyle name="Normal 3 10 4 2 11" xfId="24662"/>
    <cellStyle name="Normal 3 10 4 2 12" xfId="24663"/>
    <cellStyle name="Normal 3 10 4 2 13" xfId="24664"/>
    <cellStyle name="Normal 3 10 4 2 2" xfId="24665"/>
    <cellStyle name="Normál 3 10 4 2 2" xfId="24666"/>
    <cellStyle name="Normal 3 10 4 2 2 2" xfId="24667"/>
    <cellStyle name="Normal 3 10 4 2 2 3" xfId="24668"/>
    <cellStyle name="Normal 3 10 4 2 3" xfId="24669"/>
    <cellStyle name="Normál 3 10 4 2 3" xfId="24670"/>
    <cellStyle name="Normal 3 10 4 2 3 2" xfId="24671"/>
    <cellStyle name="Normal 3 10 4 2 4" xfId="24672"/>
    <cellStyle name="Normal 3 10 4 2 4 2" xfId="24673"/>
    <cellStyle name="Normal 3 10 4 2 5" xfId="24674"/>
    <cellStyle name="Normal 3 10 4 2 5 2" xfId="24675"/>
    <cellStyle name="Normal 3 10 4 2 6" xfId="24676"/>
    <cellStyle name="Normal 3 10 4 2 6 2" xfId="24677"/>
    <cellStyle name="Normal 3 10 4 2 7" xfId="24678"/>
    <cellStyle name="Normal 3 10 4 2 7 2" xfId="24679"/>
    <cellStyle name="Normal 3 10 4 2 8" xfId="24680"/>
    <cellStyle name="Normal 3 10 4 2 8 2" xfId="24681"/>
    <cellStyle name="Normal 3 10 4 2 9" xfId="24682"/>
    <cellStyle name="Normal 3 10 4 2 9 2" xfId="24683"/>
    <cellStyle name="Normal 3 10 4 3" xfId="24684"/>
    <cellStyle name="Normál 3 10 4 3" xfId="24685"/>
    <cellStyle name="Normal 3 10 4 3 10" xfId="24686"/>
    <cellStyle name="Normal 3 10 4 3 11" xfId="24687"/>
    <cellStyle name="Normal 3 10 4 3 12" xfId="24688"/>
    <cellStyle name="Normal 3 10 4 3 2" xfId="24689"/>
    <cellStyle name="Normál 3 10 4 3 2" xfId="24690"/>
    <cellStyle name="Normal 3 10 4 3 2 2" xfId="24691"/>
    <cellStyle name="Normal 3 10 4 3 2 3" xfId="24692"/>
    <cellStyle name="Normal 3 10 4 3 3" xfId="24693"/>
    <cellStyle name="Normál 3 10 4 3 3" xfId="24694"/>
    <cellStyle name="Normal 3 10 4 3 3 2" xfId="24695"/>
    <cellStyle name="Normal 3 10 4 3 4" xfId="24696"/>
    <cellStyle name="Normal 3 10 4 3 4 2" xfId="24697"/>
    <cellStyle name="Normal 3 10 4 3 5" xfId="24698"/>
    <cellStyle name="Normal 3 10 4 3 5 2" xfId="24699"/>
    <cellStyle name="Normal 3 10 4 3 6" xfId="24700"/>
    <cellStyle name="Normal 3 10 4 3 6 2" xfId="24701"/>
    <cellStyle name="Normal 3 10 4 3 7" xfId="24702"/>
    <cellStyle name="Normal 3 10 4 3 7 2" xfId="24703"/>
    <cellStyle name="Normal 3 10 4 3 8" xfId="24704"/>
    <cellStyle name="Normal 3 10 4 3 8 2" xfId="24705"/>
    <cellStyle name="Normal 3 10 4 3 9" xfId="24706"/>
    <cellStyle name="Normal 3 10 4 3 9 2" xfId="24707"/>
    <cellStyle name="Normal 3 10 4 4" xfId="24708"/>
    <cellStyle name="Normál 3 10 4 4" xfId="24709"/>
    <cellStyle name="Normal 3 10 4 4 2" xfId="24710"/>
    <cellStyle name="Normál 3 10 4 4 2" xfId="24711"/>
    <cellStyle name="Normal 3 10 4 4 3" xfId="24712"/>
    <cellStyle name="Normál 3 10 4 4 3" xfId="24713"/>
    <cellStyle name="Normal 3 10 4 5" xfId="24714"/>
    <cellStyle name="Normál 3 10 4 5" xfId="24715"/>
    <cellStyle name="Normal 3 10 4 5 2" xfId="24716"/>
    <cellStyle name="Normál 3 10 4 5 2" xfId="24717"/>
    <cellStyle name="Normal 3 10 4 5 3" xfId="24718"/>
    <cellStyle name="Normál 3 10 4 5 3" xfId="24719"/>
    <cellStyle name="Normal 3 10 4 6" xfId="24720"/>
    <cellStyle name="Normál 3 10 4 6" xfId="24721"/>
    <cellStyle name="Normal 3 10 4 6 2" xfId="24722"/>
    <cellStyle name="Normál 3 10 4 6 2" xfId="24723"/>
    <cellStyle name="Normal 3 10 4 6 3" xfId="24724"/>
    <cellStyle name="Normál 3 10 4 6 3" xfId="24725"/>
    <cellStyle name="Normal 3 10 4 7" xfId="24726"/>
    <cellStyle name="Normál 3 10 4 7" xfId="24727"/>
    <cellStyle name="Normal 3 10 4 7 2" xfId="24728"/>
    <cellStyle name="Normál 3 10 4 7 2" xfId="24729"/>
    <cellStyle name="Normal 3 10 4 7 3" xfId="24730"/>
    <cellStyle name="Normál 3 10 4 7 3" xfId="24731"/>
    <cellStyle name="Normal 3 10 4 8" xfId="24732"/>
    <cellStyle name="Normál 3 10 4 8" xfId="24733"/>
    <cellStyle name="Normal 3 10 4 8 2" xfId="24734"/>
    <cellStyle name="Normál 3 10 4 8 2" xfId="24735"/>
    <cellStyle name="Normal 3 10 4 8 3" xfId="24736"/>
    <cellStyle name="Normál 3 10 4 8 3" xfId="24737"/>
    <cellStyle name="Normal 3 10 4 9" xfId="24738"/>
    <cellStyle name="Normál 3 10 4 9" xfId="24739"/>
    <cellStyle name="Normal 3 10 4 9 2" xfId="24740"/>
    <cellStyle name="Normál 3 10 4 9 2" xfId="24741"/>
    <cellStyle name="Normal 3 10 4 9 3" xfId="24742"/>
    <cellStyle name="Normál 3 10 4 9 3" xfId="24743"/>
    <cellStyle name="Normal 3 10 5" xfId="24744"/>
    <cellStyle name="Normál 3 10 5" xfId="24745"/>
    <cellStyle name="Normal 3 10 5 10" xfId="24746"/>
    <cellStyle name="Normál 3 10 5 10" xfId="24747"/>
    <cellStyle name="Normal 3 10 5 10 2" xfId="24748"/>
    <cellStyle name="Normál 3 10 5 10 2" xfId="24749"/>
    <cellStyle name="Normal 3 10 5 10 3" xfId="24750"/>
    <cellStyle name="Normál 3 10 5 10 3" xfId="24751"/>
    <cellStyle name="Normal 3 10 5 11" xfId="24752"/>
    <cellStyle name="Normál 3 10 5 11" xfId="24753"/>
    <cellStyle name="Normal 3 10 5 11 2" xfId="24754"/>
    <cellStyle name="Normal 3 10 5 11 3" xfId="24755"/>
    <cellStyle name="Normal 3 10 5 12" xfId="24756"/>
    <cellStyle name="Normál 3 10 5 12" xfId="24757"/>
    <cellStyle name="Normal 3 10 5 13" xfId="24758"/>
    <cellStyle name="Normál 3 10 5 13" xfId="24759"/>
    <cellStyle name="Normal 3 10 5 14" xfId="24760"/>
    <cellStyle name="Normal 3 10 5 2" xfId="24761"/>
    <cellStyle name="Normál 3 10 5 2" xfId="24762"/>
    <cellStyle name="Normal 3 10 5 2 10" xfId="24763"/>
    <cellStyle name="Normal 3 10 5 2 10 2" xfId="24764"/>
    <cellStyle name="Normal 3 10 5 2 11" xfId="24765"/>
    <cellStyle name="Normal 3 10 5 2 12" xfId="24766"/>
    <cellStyle name="Normal 3 10 5 2 13" xfId="24767"/>
    <cellStyle name="Normal 3 10 5 2 2" xfId="24768"/>
    <cellStyle name="Normál 3 10 5 2 2" xfId="24769"/>
    <cellStyle name="Normal 3 10 5 2 2 2" xfId="24770"/>
    <cellStyle name="Normal 3 10 5 2 2 3" xfId="24771"/>
    <cellStyle name="Normal 3 10 5 2 3" xfId="24772"/>
    <cellStyle name="Normál 3 10 5 2 3" xfId="24773"/>
    <cellStyle name="Normal 3 10 5 2 3 2" xfId="24774"/>
    <cellStyle name="Normal 3 10 5 2 4" xfId="24775"/>
    <cellStyle name="Normal 3 10 5 2 4 2" xfId="24776"/>
    <cellStyle name="Normal 3 10 5 2 5" xfId="24777"/>
    <cellStyle name="Normal 3 10 5 2 5 2" xfId="24778"/>
    <cellStyle name="Normal 3 10 5 2 6" xfId="24779"/>
    <cellStyle name="Normal 3 10 5 2 6 2" xfId="24780"/>
    <cellStyle name="Normal 3 10 5 2 7" xfId="24781"/>
    <cellStyle name="Normal 3 10 5 2 7 2" xfId="24782"/>
    <cellStyle name="Normal 3 10 5 2 8" xfId="24783"/>
    <cellStyle name="Normal 3 10 5 2 8 2" xfId="24784"/>
    <cellStyle name="Normal 3 10 5 2 9" xfId="24785"/>
    <cellStyle name="Normal 3 10 5 2 9 2" xfId="24786"/>
    <cellStyle name="Normal 3 10 5 3" xfId="24787"/>
    <cellStyle name="Normál 3 10 5 3" xfId="24788"/>
    <cellStyle name="Normal 3 10 5 3 2" xfId="24789"/>
    <cellStyle name="Normál 3 10 5 3 2" xfId="24790"/>
    <cellStyle name="Normal 3 10 5 3 3" xfId="24791"/>
    <cellStyle name="Normál 3 10 5 3 3" xfId="24792"/>
    <cellStyle name="Normal 3 10 5 4" xfId="24793"/>
    <cellStyle name="Normál 3 10 5 4" xfId="24794"/>
    <cellStyle name="Normal 3 10 5 4 2" xfId="24795"/>
    <cellStyle name="Normál 3 10 5 4 2" xfId="24796"/>
    <cellStyle name="Normal 3 10 5 4 3" xfId="24797"/>
    <cellStyle name="Normál 3 10 5 4 3" xfId="24798"/>
    <cellStyle name="Normal 3 10 5 5" xfId="24799"/>
    <cellStyle name="Normál 3 10 5 5" xfId="24800"/>
    <cellStyle name="Normal 3 10 5 5 2" xfId="24801"/>
    <cellStyle name="Normál 3 10 5 5 2" xfId="24802"/>
    <cellStyle name="Normal 3 10 5 5 3" xfId="24803"/>
    <cellStyle name="Normál 3 10 5 5 3" xfId="24804"/>
    <cellStyle name="Normal 3 10 5 6" xfId="24805"/>
    <cellStyle name="Normál 3 10 5 6" xfId="24806"/>
    <cellStyle name="Normal 3 10 5 6 2" xfId="24807"/>
    <cellStyle name="Normál 3 10 5 6 2" xfId="24808"/>
    <cellStyle name="Normal 3 10 5 6 3" xfId="24809"/>
    <cellStyle name="Normál 3 10 5 6 3" xfId="24810"/>
    <cellStyle name="Normal 3 10 5 7" xfId="24811"/>
    <cellStyle name="Normál 3 10 5 7" xfId="24812"/>
    <cellStyle name="Normal 3 10 5 7 2" xfId="24813"/>
    <cellStyle name="Normál 3 10 5 7 2" xfId="24814"/>
    <cellStyle name="Normal 3 10 5 7 3" xfId="24815"/>
    <cellStyle name="Normál 3 10 5 7 3" xfId="24816"/>
    <cellStyle name="Normal 3 10 5 8" xfId="24817"/>
    <cellStyle name="Normál 3 10 5 8" xfId="24818"/>
    <cellStyle name="Normal 3 10 5 8 2" xfId="24819"/>
    <cellStyle name="Normál 3 10 5 8 2" xfId="24820"/>
    <cellStyle name="Normal 3 10 5 8 3" xfId="24821"/>
    <cellStyle name="Normál 3 10 5 8 3" xfId="24822"/>
    <cellStyle name="Normal 3 10 5 9" xfId="24823"/>
    <cellStyle name="Normál 3 10 5 9" xfId="24824"/>
    <cellStyle name="Normal 3 10 5 9 2" xfId="24825"/>
    <cellStyle name="Normál 3 10 5 9 2" xfId="24826"/>
    <cellStyle name="Normal 3 10 5 9 3" xfId="24827"/>
    <cellStyle name="Normál 3 10 5 9 3" xfId="24828"/>
    <cellStyle name="Normal 3 10 6" xfId="24829"/>
    <cellStyle name="Normál 3 10 6" xfId="24830"/>
    <cellStyle name="Normál 3 10 6 2" xfId="24831"/>
    <cellStyle name="Normal 3 10 7" xfId="24832"/>
    <cellStyle name="Normál 3 10 7" xfId="24833"/>
    <cellStyle name="Normál 3 10 7 2" xfId="24834"/>
    <cellStyle name="Normal 3 10 8" xfId="24835"/>
    <cellStyle name="Normál 3 10 8" xfId="24836"/>
    <cellStyle name="Normál 3 10 8 2" xfId="24837"/>
    <cellStyle name="Normal 3 10 9" xfId="24838"/>
    <cellStyle name="Normál 3 10 9" xfId="24839"/>
    <cellStyle name="Normál 3 10 9 2" xfId="24840"/>
    <cellStyle name="Normal 3 11" xfId="24841"/>
    <cellStyle name="Normál 3 11" xfId="24842"/>
    <cellStyle name="Normál 3 11 10" xfId="24843"/>
    <cellStyle name="Normál 3 11 10 2" xfId="24844"/>
    <cellStyle name="Normál 3 11 11" xfId="24845"/>
    <cellStyle name="Normál 3 11 12" xfId="24846"/>
    <cellStyle name="Normal 3 11 2" xfId="24847"/>
    <cellStyle name="Normál 3 11 2" xfId="24848"/>
    <cellStyle name="Normal 3 11 2 10" xfId="24849"/>
    <cellStyle name="Normál 3 11 2 10" xfId="24850"/>
    <cellStyle name="Normal 3 11 2 10 2" xfId="24851"/>
    <cellStyle name="Normál 3 11 2 10 2" xfId="24852"/>
    <cellStyle name="Normal 3 11 2 10 3" xfId="24853"/>
    <cellStyle name="Normál 3 11 2 10 3" xfId="24854"/>
    <cellStyle name="Normal 3 11 2 10 4" xfId="24855"/>
    <cellStyle name="Normal 3 11 2 11" xfId="24856"/>
    <cellStyle name="Normál 3 11 2 11" xfId="24857"/>
    <cellStyle name="Normal 3 11 2 11 2" xfId="24858"/>
    <cellStyle name="Normal 3 11 2 11 3" xfId="24859"/>
    <cellStyle name="Normal 3 11 2 11 4" xfId="24860"/>
    <cellStyle name="Normal 3 11 2 12" xfId="24861"/>
    <cellStyle name="Normál 3 11 2 12" xfId="24862"/>
    <cellStyle name="Normal 3 11 2 12 2" xfId="24863"/>
    <cellStyle name="Normal 3 11 2 12 3" xfId="24864"/>
    <cellStyle name="Normal 3 11 2 13" xfId="24865"/>
    <cellStyle name="Normál 3 11 2 13" xfId="24866"/>
    <cellStyle name="Normal 3 11 2 13 2" xfId="24867"/>
    <cellStyle name="Normal 3 11 2 13 3" xfId="24868"/>
    <cellStyle name="Normal 3 11 2 14" xfId="24869"/>
    <cellStyle name="Normal 3 11 2 14 2" xfId="24870"/>
    <cellStyle name="Normal 3 11 2 14 3" xfId="24871"/>
    <cellStyle name="Normal 3 11 2 15" xfId="24872"/>
    <cellStyle name="Normal 3 11 2 15 2" xfId="24873"/>
    <cellStyle name="Normal 3 11 2 16" xfId="24874"/>
    <cellStyle name="Normal 3 11 2 16 2" xfId="24875"/>
    <cellStyle name="Normal 3 11 2 17" xfId="24876"/>
    <cellStyle name="Normal 3 11 2 2" xfId="24877"/>
    <cellStyle name="Normál 3 11 2 2" xfId="24878"/>
    <cellStyle name="Normal 3 11 2 2 10" xfId="24879"/>
    <cellStyle name="Normal 3 11 2 2 10 2" xfId="24880"/>
    <cellStyle name="Normal 3 11 2 2 11" xfId="24881"/>
    <cellStyle name="Normal 3 11 2 2 12" xfId="24882"/>
    <cellStyle name="Normal 3 11 2 2 13" xfId="24883"/>
    <cellStyle name="Normal 3 11 2 2 2" xfId="24884"/>
    <cellStyle name="Normál 3 11 2 2 2" xfId="24885"/>
    <cellStyle name="Normal 3 11 2 2 2 2" xfId="24886"/>
    <cellStyle name="Normal 3 11 2 2 2 3" xfId="24887"/>
    <cellStyle name="Normal 3 11 2 2 3" xfId="24888"/>
    <cellStyle name="Normál 3 11 2 2 3" xfId="24889"/>
    <cellStyle name="Normal 3 11 2 2 3 2" xfId="24890"/>
    <cellStyle name="Normal 3 11 2 2 4" xfId="24891"/>
    <cellStyle name="Normal 3 11 2 2 4 2" xfId="24892"/>
    <cellStyle name="Normal 3 11 2 2 5" xfId="24893"/>
    <cellStyle name="Normal 3 11 2 2 5 2" xfId="24894"/>
    <cellStyle name="Normal 3 11 2 2 6" xfId="24895"/>
    <cellStyle name="Normal 3 11 2 2 6 2" xfId="24896"/>
    <cellStyle name="Normal 3 11 2 2 7" xfId="24897"/>
    <cellStyle name="Normal 3 11 2 2 7 2" xfId="24898"/>
    <cellStyle name="Normal 3 11 2 2 8" xfId="24899"/>
    <cellStyle name="Normal 3 11 2 2 8 2" xfId="24900"/>
    <cellStyle name="Normal 3 11 2 2 9" xfId="24901"/>
    <cellStyle name="Normal 3 11 2 2 9 2" xfId="24902"/>
    <cellStyle name="Normal 3 11 2 3" xfId="24903"/>
    <cellStyle name="Normál 3 11 2 3" xfId="24904"/>
    <cellStyle name="Normal 3 11 2 3 10" xfId="24905"/>
    <cellStyle name="Normal 3 11 2 3 11" xfId="24906"/>
    <cellStyle name="Normal 3 11 2 3 12" xfId="24907"/>
    <cellStyle name="Normal 3 11 2 3 2" xfId="24908"/>
    <cellStyle name="Normál 3 11 2 3 2" xfId="24909"/>
    <cellStyle name="Normal 3 11 2 3 2 2" xfId="24910"/>
    <cellStyle name="Normal 3 11 2 3 2 3" xfId="24911"/>
    <cellStyle name="Normal 3 11 2 3 3" xfId="24912"/>
    <cellStyle name="Normál 3 11 2 3 3" xfId="24913"/>
    <cellStyle name="Normal 3 11 2 3 3 2" xfId="24914"/>
    <cellStyle name="Normal 3 11 2 3 4" xfId="24915"/>
    <cellStyle name="Normal 3 11 2 3 4 2" xfId="24916"/>
    <cellStyle name="Normal 3 11 2 3 5" xfId="24917"/>
    <cellStyle name="Normal 3 11 2 3 5 2" xfId="24918"/>
    <cellStyle name="Normal 3 11 2 3 6" xfId="24919"/>
    <cellStyle name="Normal 3 11 2 3 6 2" xfId="24920"/>
    <cellStyle name="Normal 3 11 2 3 7" xfId="24921"/>
    <cellStyle name="Normal 3 11 2 3 7 2" xfId="24922"/>
    <cellStyle name="Normal 3 11 2 3 8" xfId="24923"/>
    <cellStyle name="Normal 3 11 2 3 8 2" xfId="24924"/>
    <cellStyle name="Normal 3 11 2 3 9" xfId="24925"/>
    <cellStyle name="Normal 3 11 2 3 9 2" xfId="24926"/>
    <cellStyle name="Normal 3 11 2 4" xfId="24927"/>
    <cellStyle name="Normál 3 11 2 4" xfId="24928"/>
    <cellStyle name="Normal 3 11 2 4 10" xfId="24929"/>
    <cellStyle name="Normal 3 11 2 4 11" xfId="24930"/>
    <cellStyle name="Normal 3 11 2 4 2" xfId="24931"/>
    <cellStyle name="Normál 3 11 2 4 2" xfId="24932"/>
    <cellStyle name="Normal 3 11 2 4 2 2" xfId="24933"/>
    <cellStyle name="Normal 3 11 2 4 2 3" xfId="24934"/>
    <cellStyle name="Normal 3 11 2 4 3" xfId="24935"/>
    <cellStyle name="Normál 3 11 2 4 3" xfId="24936"/>
    <cellStyle name="Normal 3 11 2 4 3 2" xfId="24937"/>
    <cellStyle name="Normal 3 11 2 4 4" xfId="24938"/>
    <cellStyle name="Normal 3 11 2 4 4 2" xfId="24939"/>
    <cellStyle name="Normal 3 11 2 4 5" xfId="24940"/>
    <cellStyle name="Normal 3 11 2 4 5 2" xfId="24941"/>
    <cellStyle name="Normal 3 11 2 4 6" xfId="24942"/>
    <cellStyle name="Normal 3 11 2 4 6 2" xfId="24943"/>
    <cellStyle name="Normal 3 11 2 4 7" xfId="24944"/>
    <cellStyle name="Normal 3 11 2 4 7 2" xfId="24945"/>
    <cellStyle name="Normal 3 11 2 4 8" xfId="24946"/>
    <cellStyle name="Normal 3 11 2 4 8 2" xfId="24947"/>
    <cellStyle name="Normal 3 11 2 4 9" xfId="24948"/>
    <cellStyle name="Normal 3 11 2 5" xfId="24949"/>
    <cellStyle name="Normál 3 11 2 5" xfId="24950"/>
    <cellStyle name="Normal 3 11 2 5 10" xfId="24951"/>
    <cellStyle name="Normal 3 11 2 5 2" xfId="24952"/>
    <cellStyle name="Normál 3 11 2 5 2" xfId="24953"/>
    <cellStyle name="Normal 3 11 2 5 2 2" xfId="24954"/>
    <cellStyle name="Normal 3 11 2 5 2 3" xfId="24955"/>
    <cellStyle name="Normal 3 11 2 5 3" xfId="24956"/>
    <cellStyle name="Normál 3 11 2 5 3" xfId="24957"/>
    <cellStyle name="Normal 3 11 2 5 3 2" xfId="24958"/>
    <cellStyle name="Normal 3 11 2 5 4" xfId="24959"/>
    <cellStyle name="Normal 3 11 2 5 4 2" xfId="24960"/>
    <cellStyle name="Normal 3 11 2 5 5" xfId="24961"/>
    <cellStyle name="Normal 3 11 2 5 5 2" xfId="24962"/>
    <cellStyle name="Normal 3 11 2 5 6" xfId="24963"/>
    <cellStyle name="Normal 3 11 2 5 6 2" xfId="24964"/>
    <cellStyle name="Normal 3 11 2 5 7" xfId="24965"/>
    <cellStyle name="Normal 3 11 2 5 7 2" xfId="24966"/>
    <cellStyle name="Normal 3 11 2 5 8" xfId="24967"/>
    <cellStyle name="Normal 3 11 2 5 9" xfId="24968"/>
    <cellStyle name="Normal 3 11 2 6" xfId="24969"/>
    <cellStyle name="Normál 3 11 2 6" xfId="24970"/>
    <cellStyle name="Normal 3 11 2 6 2" xfId="24971"/>
    <cellStyle name="Normál 3 11 2 6 2" xfId="24972"/>
    <cellStyle name="Normal 3 11 2 6 3" xfId="24973"/>
    <cellStyle name="Normál 3 11 2 6 3" xfId="24974"/>
    <cellStyle name="Normal 3 11 2 6 4" xfId="24975"/>
    <cellStyle name="Normal 3 11 2 7" xfId="24976"/>
    <cellStyle name="Normál 3 11 2 7" xfId="24977"/>
    <cellStyle name="Normal 3 11 2 7 2" xfId="24978"/>
    <cellStyle name="Normál 3 11 2 7 2" xfId="24979"/>
    <cellStyle name="Normal 3 11 2 7 3" xfId="24980"/>
    <cellStyle name="Normál 3 11 2 7 3" xfId="24981"/>
    <cellStyle name="Normal 3 11 2 7 4" xfId="24982"/>
    <cellStyle name="Normal 3 11 2 8" xfId="24983"/>
    <cellStyle name="Normál 3 11 2 8" xfId="24984"/>
    <cellStyle name="Normal 3 11 2 8 2" xfId="24985"/>
    <cellStyle name="Normál 3 11 2 8 2" xfId="24986"/>
    <cellStyle name="Normal 3 11 2 8 3" xfId="24987"/>
    <cellStyle name="Normál 3 11 2 8 3" xfId="24988"/>
    <cellStyle name="Normal 3 11 2 8 4" xfId="24989"/>
    <cellStyle name="Normal 3 11 2 9" xfId="24990"/>
    <cellStyle name="Normál 3 11 2 9" xfId="24991"/>
    <cellStyle name="Normal 3 11 2 9 2" xfId="24992"/>
    <cellStyle name="Normál 3 11 2 9 2" xfId="24993"/>
    <cellStyle name="Normal 3 11 2 9 3" xfId="24994"/>
    <cellStyle name="Normál 3 11 2 9 3" xfId="24995"/>
    <cellStyle name="Normal 3 11 2 9 4" xfId="24996"/>
    <cellStyle name="Normal 3 11 3" xfId="24997"/>
    <cellStyle name="Normál 3 11 3" xfId="24998"/>
    <cellStyle name="Normal 3 11 3 10" xfId="24999"/>
    <cellStyle name="Normál 3 11 3 10" xfId="25000"/>
    <cellStyle name="Normal 3 11 3 10 2" xfId="25001"/>
    <cellStyle name="Normál 3 11 3 10 2" xfId="25002"/>
    <cellStyle name="Normal 3 11 3 10 3" xfId="25003"/>
    <cellStyle name="Normál 3 11 3 10 3" xfId="25004"/>
    <cellStyle name="Normal 3 11 3 11" xfId="25005"/>
    <cellStyle name="Normál 3 11 3 11" xfId="25006"/>
    <cellStyle name="Normal 3 11 3 11 2" xfId="25007"/>
    <cellStyle name="Normal 3 11 3 11 3" xfId="25008"/>
    <cellStyle name="Normal 3 11 3 12" xfId="25009"/>
    <cellStyle name="Normál 3 11 3 12" xfId="25010"/>
    <cellStyle name="Normal 3 11 3 12 2" xfId="25011"/>
    <cellStyle name="Normal 3 11 3 13" xfId="25012"/>
    <cellStyle name="Normál 3 11 3 13" xfId="25013"/>
    <cellStyle name="Normal 3 11 3 13 2" xfId="25014"/>
    <cellStyle name="Normal 3 11 3 14" xfId="25015"/>
    <cellStyle name="Normal 3 11 3 15" xfId="25016"/>
    <cellStyle name="Normal 3 11 3 16" xfId="25017"/>
    <cellStyle name="Normal 3 11 3 2" xfId="25018"/>
    <cellStyle name="Normál 3 11 3 2" xfId="25019"/>
    <cellStyle name="Normal 3 11 3 2 10" xfId="25020"/>
    <cellStyle name="Normal 3 11 3 2 10 2" xfId="25021"/>
    <cellStyle name="Normal 3 11 3 2 11" xfId="25022"/>
    <cellStyle name="Normal 3 11 3 2 12" xfId="25023"/>
    <cellStyle name="Normal 3 11 3 2 13" xfId="25024"/>
    <cellStyle name="Normal 3 11 3 2 2" xfId="25025"/>
    <cellStyle name="Normál 3 11 3 2 2" xfId="25026"/>
    <cellStyle name="Normal 3 11 3 2 2 2" xfId="25027"/>
    <cellStyle name="Normal 3 11 3 2 2 3" xfId="25028"/>
    <cellStyle name="Normal 3 11 3 2 3" xfId="25029"/>
    <cellStyle name="Normál 3 11 3 2 3" xfId="25030"/>
    <cellStyle name="Normal 3 11 3 2 3 2" xfId="25031"/>
    <cellStyle name="Normal 3 11 3 2 4" xfId="25032"/>
    <cellStyle name="Normal 3 11 3 2 4 2" xfId="25033"/>
    <cellStyle name="Normal 3 11 3 2 5" xfId="25034"/>
    <cellStyle name="Normal 3 11 3 2 5 2" xfId="25035"/>
    <cellStyle name="Normal 3 11 3 2 6" xfId="25036"/>
    <cellStyle name="Normal 3 11 3 2 6 2" xfId="25037"/>
    <cellStyle name="Normal 3 11 3 2 7" xfId="25038"/>
    <cellStyle name="Normal 3 11 3 2 7 2" xfId="25039"/>
    <cellStyle name="Normal 3 11 3 2 8" xfId="25040"/>
    <cellStyle name="Normal 3 11 3 2 8 2" xfId="25041"/>
    <cellStyle name="Normal 3 11 3 2 9" xfId="25042"/>
    <cellStyle name="Normal 3 11 3 2 9 2" xfId="25043"/>
    <cellStyle name="Normal 3 11 3 3" xfId="25044"/>
    <cellStyle name="Normál 3 11 3 3" xfId="25045"/>
    <cellStyle name="Normal 3 11 3 3 10" xfId="25046"/>
    <cellStyle name="Normal 3 11 3 3 11" xfId="25047"/>
    <cellStyle name="Normal 3 11 3 3 12" xfId="25048"/>
    <cellStyle name="Normal 3 11 3 3 2" xfId="25049"/>
    <cellStyle name="Normál 3 11 3 3 2" xfId="25050"/>
    <cellStyle name="Normal 3 11 3 3 2 2" xfId="25051"/>
    <cellStyle name="Normal 3 11 3 3 2 3" xfId="25052"/>
    <cellStyle name="Normal 3 11 3 3 3" xfId="25053"/>
    <cellStyle name="Normál 3 11 3 3 3" xfId="25054"/>
    <cellStyle name="Normal 3 11 3 3 3 2" xfId="25055"/>
    <cellStyle name="Normal 3 11 3 3 4" xfId="25056"/>
    <cellStyle name="Normal 3 11 3 3 4 2" xfId="25057"/>
    <cellStyle name="Normal 3 11 3 3 5" xfId="25058"/>
    <cellStyle name="Normal 3 11 3 3 5 2" xfId="25059"/>
    <cellStyle name="Normal 3 11 3 3 6" xfId="25060"/>
    <cellStyle name="Normal 3 11 3 3 6 2" xfId="25061"/>
    <cellStyle name="Normal 3 11 3 3 7" xfId="25062"/>
    <cellStyle name="Normal 3 11 3 3 7 2" xfId="25063"/>
    <cellStyle name="Normal 3 11 3 3 8" xfId="25064"/>
    <cellStyle name="Normal 3 11 3 3 8 2" xfId="25065"/>
    <cellStyle name="Normal 3 11 3 3 9" xfId="25066"/>
    <cellStyle name="Normal 3 11 3 3 9 2" xfId="25067"/>
    <cellStyle name="Normal 3 11 3 4" xfId="25068"/>
    <cellStyle name="Normál 3 11 3 4" xfId="25069"/>
    <cellStyle name="Normal 3 11 3 4 10" xfId="25070"/>
    <cellStyle name="Normal 3 11 3 4 11" xfId="25071"/>
    <cellStyle name="Normal 3 11 3 4 2" xfId="25072"/>
    <cellStyle name="Normál 3 11 3 4 2" xfId="25073"/>
    <cellStyle name="Normal 3 11 3 4 2 2" xfId="25074"/>
    <cellStyle name="Normal 3 11 3 4 2 3" xfId="25075"/>
    <cellStyle name="Normal 3 11 3 4 3" xfId="25076"/>
    <cellStyle name="Normál 3 11 3 4 3" xfId="25077"/>
    <cellStyle name="Normal 3 11 3 4 3 2" xfId="25078"/>
    <cellStyle name="Normal 3 11 3 4 4" xfId="25079"/>
    <cellStyle name="Normal 3 11 3 4 4 2" xfId="25080"/>
    <cellStyle name="Normal 3 11 3 4 5" xfId="25081"/>
    <cellStyle name="Normal 3 11 3 4 5 2" xfId="25082"/>
    <cellStyle name="Normal 3 11 3 4 6" xfId="25083"/>
    <cellStyle name="Normal 3 11 3 4 6 2" xfId="25084"/>
    <cellStyle name="Normal 3 11 3 4 7" xfId="25085"/>
    <cellStyle name="Normal 3 11 3 4 7 2" xfId="25086"/>
    <cellStyle name="Normal 3 11 3 4 8" xfId="25087"/>
    <cellStyle name="Normal 3 11 3 4 8 2" xfId="25088"/>
    <cellStyle name="Normal 3 11 3 4 9" xfId="25089"/>
    <cellStyle name="Normal 3 11 3 5" xfId="25090"/>
    <cellStyle name="Normál 3 11 3 5" xfId="25091"/>
    <cellStyle name="Normal 3 11 3 5 2" xfId="25092"/>
    <cellStyle name="Normál 3 11 3 5 2" xfId="25093"/>
    <cellStyle name="Normal 3 11 3 5 3" xfId="25094"/>
    <cellStyle name="Normál 3 11 3 5 3" xfId="25095"/>
    <cellStyle name="Normal 3 11 3 6" xfId="25096"/>
    <cellStyle name="Normál 3 11 3 6" xfId="25097"/>
    <cellStyle name="Normal 3 11 3 6 2" xfId="25098"/>
    <cellStyle name="Normál 3 11 3 6 2" xfId="25099"/>
    <cellStyle name="Normal 3 11 3 6 3" xfId="25100"/>
    <cellStyle name="Normál 3 11 3 6 3" xfId="25101"/>
    <cellStyle name="Normal 3 11 3 7" xfId="25102"/>
    <cellStyle name="Normál 3 11 3 7" xfId="25103"/>
    <cellStyle name="Normal 3 11 3 7 2" xfId="25104"/>
    <cellStyle name="Normál 3 11 3 7 2" xfId="25105"/>
    <cellStyle name="Normal 3 11 3 7 3" xfId="25106"/>
    <cellStyle name="Normál 3 11 3 7 3" xfId="25107"/>
    <cellStyle name="Normal 3 11 3 8" xfId="25108"/>
    <cellStyle name="Normál 3 11 3 8" xfId="25109"/>
    <cellStyle name="Normal 3 11 3 8 2" xfId="25110"/>
    <cellStyle name="Normál 3 11 3 8 2" xfId="25111"/>
    <cellStyle name="Normal 3 11 3 8 3" xfId="25112"/>
    <cellStyle name="Normál 3 11 3 8 3" xfId="25113"/>
    <cellStyle name="Normal 3 11 3 9" xfId="25114"/>
    <cellStyle name="Normál 3 11 3 9" xfId="25115"/>
    <cellStyle name="Normal 3 11 3 9 2" xfId="25116"/>
    <cellStyle name="Normál 3 11 3 9 2" xfId="25117"/>
    <cellStyle name="Normal 3 11 3 9 3" xfId="25118"/>
    <cellStyle name="Normál 3 11 3 9 3" xfId="25119"/>
    <cellStyle name="Normál 3 11 4" xfId="25120"/>
    <cellStyle name="Normál 3 11 4 2" xfId="25121"/>
    <cellStyle name="Normál 3 11 4 2 2" xfId="25122"/>
    <cellStyle name="Normál 3 11 4 3" xfId="25123"/>
    <cellStyle name="Normál 3 11 4 4" xfId="25124"/>
    <cellStyle name="Normál 3 11 5" xfId="25125"/>
    <cellStyle name="Normál 3 11 5 2" xfId="25126"/>
    <cellStyle name="Normál 3 11 5 2 2" xfId="25127"/>
    <cellStyle name="Normál 3 11 5 3" xfId="25128"/>
    <cellStyle name="Normál 3 11 5 4" xfId="25129"/>
    <cellStyle name="Normál 3 11 6" xfId="25130"/>
    <cellStyle name="Normál 3 11 6 2" xfId="25131"/>
    <cellStyle name="Normál 3 11 7" xfId="25132"/>
    <cellStyle name="Normál 3 11 7 2" xfId="25133"/>
    <cellStyle name="Normál 3 11 8" xfId="25134"/>
    <cellStyle name="Normál 3 11 8 2" xfId="25135"/>
    <cellStyle name="Normál 3 11 9" xfId="25136"/>
    <cellStyle name="Normál 3 11 9 2" xfId="25137"/>
    <cellStyle name="Normal 3 12" xfId="25138"/>
    <cellStyle name="Normál 3 12" xfId="25139"/>
    <cellStyle name="Normál 3 12 10" xfId="25140"/>
    <cellStyle name="Normál 3 12 10 2" xfId="25141"/>
    <cellStyle name="Normál 3 12 11" xfId="25142"/>
    <cellStyle name="Normál 3 12 12" xfId="25143"/>
    <cellStyle name="Normal 3 12 2" xfId="25144"/>
    <cellStyle name="Normál 3 12 2" xfId="25145"/>
    <cellStyle name="Normal 3 12 2 10" xfId="25146"/>
    <cellStyle name="Normál 3 12 2 10" xfId="25147"/>
    <cellStyle name="Normal 3 12 2 10 2" xfId="25148"/>
    <cellStyle name="Normál 3 12 2 10 2" xfId="25149"/>
    <cellStyle name="Normal 3 12 2 10 3" xfId="25150"/>
    <cellStyle name="Normál 3 12 2 10 3" xfId="25151"/>
    <cellStyle name="Normal 3 12 2 11" xfId="25152"/>
    <cellStyle name="Normál 3 12 2 11" xfId="25153"/>
    <cellStyle name="Normal 3 12 2 11 2" xfId="25154"/>
    <cellStyle name="Normal 3 12 2 11 3" xfId="25155"/>
    <cellStyle name="Normal 3 12 2 12" xfId="25156"/>
    <cellStyle name="Normál 3 12 2 12" xfId="25157"/>
    <cellStyle name="Normal 3 12 2 12 2" xfId="25158"/>
    <cellStyle name="Normal 3 12 2 13" xfId="25159"/>
    <cellStyle name="Normál 3 12 2 13" xfId="25160"/>
    <cellStyle name="Normal 3 12 2 13 2" xfId="25161"/>
    <cellStyle name="Normal 3 12 2 14" xfId="25162"/>
    <cellStyle name="Normal 3 12 2 14 2" xfId="25163"/>
    <cellStyle name="Normal 3 12 2 15" xfId="25164"/>
    <cellStyle name="Normal 3 12 2 16" xfId="25165"/>
    <cellStyle name="Normal 3 12 2 17" xfId="25166"/>
    <cellStyle name="Normal 3 12 2 18" xfId="25167"/>
    <cellStyle name="Normal 3 12 2 2" xfId="25168"/>
    <cellStyle name="Normál 3 12 2 2" xfId="25169"/>
    <cellStyle name="Normal 3 12 2 2 10" xfId="25170"/>
    <cellStyle name="Normal 3 12 2 2 10 2" xfId="25171"/>
    <cellStyle name="Normal 3 12 2 2 11" xfId="25172"/>
    <cellStyle name="Normal 3 12 2 2 12" xfId="25173"/>
    <cellStyle name="Normal 3 12 2 2 13" xfId="25174"/>
    <cellStyle name="Normal 3 12 2 2 2" xfId="25175"/>
    <cellStyle name="Normál 3 12 2 2 2" xfId="25176"/>
    <cellStyle name="Normal 3 12 2 2 2 2" xfId="25177"/>
    <cellStyle name="Normal 3 12 2 2 2 3" xfId="25178"/>
    <cellStyle name="Normal 3 12 2 2 3" xfId="25179"/>
    <cellStyle name="Normál 3 12 2 2 3" xfId="25180"/>
    <cellStyle name="Normal 3 12 2 2 3 2" xfId="25181"/>
    <cellStyle name="Normal 3 12 2 2 4" xfId="25182"/>
    <cellStyle name="Normal 3 12 2 2 4 2" xfId="25183"/>
    <cellStyle name="Normal 3 12 2 2 5" xfId="25184"/>
    <cellStyle name="Normal 3 12 2 2 5 2" xfId="25185"/>
    <cellStyle name="Normal 3 12 2 2 6" xfId="25186"/>
    <cellStyle name="Normal 3 12 2 2 6 2" xfId="25187"/>
    <cellStyle name="Normal 3 12 2 2 7" xfId="25188"/>
    <cellStyle name="Normal 3 12 2 2 7 2" xfId="25189"/>
    <cellStyle name="Normal 3 12 2 2 8" xfId="25190"/>
    <cellStyle name="Normal 3 12 2 2 8 2" xfId="25191"/>
    <cellStyle name="Normal 3 12 2 2 9" xfId="25192"/>
    <cellStyle name="Normal 3 12 2 2 9 2" xfId="25193"/>
    <cellStyle name="Normal 3 12 2 3" xfId="25194"/>
    <cellStyle name="Normál 3 12 2 3" xfId="25195"/>
    <cellStyle name="Normal 3 12 2 3 10" xfId="25196"/>
    <cellStyle name="Normal 3 12 2 3 11" xfId="25197"/>
    <cellStyle name="Normal 3 12 2 3 12" xfId="25198"/>
    <cellStyle name="Normal 3 12 2 3 2" xfId="25199"/>
    <cellStyle name="Normál 3 12 2 3 2" xfId="25200"/>
    <cellStyle name="Normal 3 12 2 3 2 2" xfId="25201"/>
    <cellStyle name="Normal 3 12 2 3 2 3" xfId="25202"/>
    <cellStyle name="Normal 3 12 2 3 3" xfId="25203"/>
    <cellStyle name="Normál 3 12 2 3 3" xfId="25204"/>
    <cellStyle name="Normal 3 12 2 3 3 2" xfId="25205"/>
    <cellStyle name="Normal 3 12 2 3 4" xfId="25206"/>
    <cellStyle name="Normal 3 12 2 3 4 2" xfId="25207"/>
    <cellStyle name="Normal 3 12 2 3 5" xfId="25208"/>
    <cellStyle name="Normal 3 12 2 3 5 2" xfId="25209"/>
    <cellStyle name="Normal 3 12 2 3 6" xfId="25210"/>
    <cellStyle name="Normal 3 12 2 3 6 2" xfId="25211"/>
    <cellStyle name="Normal 3 12 2 3 7" xfId="25212"/>
    <cellStyle name="Normal 3 12 2 3 7 2" xfId="25213"/>
    <cellStyle name="Normal 3 12 2 3 8" xfId="25214"/>
    <cellStyle name="Normal 3 12 2 3 8 2" xfId="25215"/>
    <cellStyle name="Normal 3 12 2 3 9" xfId="25216"/>
    <cellStyle name="Normal 3 12 2 3 9 2" xfId="25217"/>
    <cellStyle name="Normal 3 12 2 4" xfId="25218"/>
    <cellStyle name="Normál 3 12 2 4" xfId="25219"/>
    <cellStyle name="Normal 3 12 2 4 10" xfId="25220"/>
    <cellStyle name="Normal 3 12 2 4 11" xfId="25221"/>
    <cellStyle name="Normal 3 12 2 4 2" xfId="25222"/>
    <cellStyle name="Normál 3 12 2 4 2" xfId="25223"/>
    <cellStyle name="Normal 3 12 2 4 2 2" xfId="25224"/>
    <cellStyle name="Normal 3 12 2 4 2 3" xfId="25225"/>
    <cellStyle name="Normal 3 12 2 4 3" xfId="25226"/>
    <cellStyle name="Normál 3 12 2 4 3" xfId="25227"/>
    <cellStyle name="Normal 3 12 2 4 3 2" xfId="25228"/>
    <cellStyle name="Normal 3 12 2 4 4" xfId="25229"/>
    <cellStyle name="Normal 3 12 2 4 4 2" xfId="25230"/>
    <cellStyle name="Normal 3 12 2 4 5" xfId="25231"/>
    <cellStyle name="Normal 3 12 2 4 5 2" xfId="25232"/>
    <cellStyle name="Normal 3 12 2 4 6" xfId="25233"/>
    <cellStyle name="Normal 3 12 2 4 6 2" xfId="25234"/>
    <cellStyle name="Normal 3 12 2 4 7" xfId="25235"/>
    <cellStyle name="Normal 3 12 2 4 7 2" xfId="25236"/>
    <cellStyle name="Normal 3 12 2 4 8" xfId="25237"/>
    <cellStyle name="Normal 3 12 2 4 8 2" xfId="25238"/>
    <cellStyle name="Normal 3 12 2 4 9" xfId="25239"/>
    <cellStyle name="Normal 3 12 2 5" xfId="25240"/>
    <cellStyle name="Normál 3 12 2 5" xfId="25241"/>
    <cellStyle name="Normal 3 12 2 5 10" xfId="25242"/>
    <cellStyle name="Normal 3 12 2 5 2" xfId="25243"/>
    <cellStyle name="Normál 3 12 2 5 2" xfId="25244"/>
    <cellStyle name="Normal 3 12 2 5 2 2" xfId="25245"/>
    <cellStyle name="Normal 3 12 2 5 2 3" xfId="25246"/>
    <cellStyle name="Normal 3 12 2 5 3" xfId="25247"/>
    <cellStyle name="Normál 3 12 2 5 3" xfId="25248"/>
    <cellStyle name="Normal 3 12 2 5 3 2" xfId="25249"/>
    <cellStyle name="Normal 3 12 2 5 4" xfId="25250"/>
    <cellStyle name="Normal 3 12 2 5 4 2" xfId="25251"/>
    <cellStyle name="Normal 3 12 2 5 5" xfId="25252"/>
    <cellStyle name="Normal 3 12 2 5 5 2" xfId="25253"/>
    <cellStyle name="Normal 3 12 2 5 6" xfId="25254"/>
    <cellStyle name="Normal 3 12 2 5 6 2" xfId="25255"/>
    <cellStyle name="Normal 3 12 2 5 7" xfId="25256"/>
    <cellStyle name="Normal 3 12 2 5 7 2" xfId="25257"/>
    <cellStyle name="Normal 3 12 2 5 8" xfId="25258"/>
    <cellStyle name="Normal 3 12 2 5 9" xfId="25259"/>
    <cellStyle name="Normal 3 12 2 6" xfId="25260"/>
    <cellStyle name="Normál 3 12 2 6" xfId="25261"/>
    <cellStyle name="Normal 3 12 2 6 2" xfId="25262"/>
    <cellStyle name="Normál 3 12 2 6 2" xfId="25263"/>
    <cellStyle name="Normal 3 12 2 6 3" xfId="25264"/>
    <cellStyle name="Normál 3 12 2 6 3" xfId="25265"/>
    <cellStyle name="Normal 3 12 2 7" xfId="25266"/>
    <cellStyle name="Normál 3 12 2 7" xfId="25267"/>
    <cellStyle name="Normal 3 12 2 7 2" xfId="25268"/>
    <cellStyle name="Normál 3 12 2 7 2" xfId="25269"/>
    <cellStyle name="Normal 3 12 2 7 3" xfId="25270"/>
    <cellStyle name="Normál 3 12 2 7 3" xfId="25271"/>
    <cellStyle name="Normal 3 12 2 8" xfId="25272"/>
    <cellStyle name="Normál 3 12 2 8" xfId="25273"/>
    <cellStyle name="Normal 3 12 2 8 2" xfId="25274"/>
    <cellStyle name="Normál 3 12 2 8 2" xfId="25275"/>
    <cellStyle name="Normal 3 12 2 8 3" xfId="25276"/>
    <cellStyle name="Normál 3 12 2 8 3" xfId="25277"/>
    <cellStyle name="Normal 3 12 2 9" xfId="25278"/>
    <cellStyle name="Normál 3 12 2 9" xfId="25279"/>
    <cellStyle name="Normal 3 12 2 9 2" xfId="25280"/>
    <cellStyle name="Normál 3 12 2 9 2" xfId="25281"/>
    <cellStyle name="Normal 3 12 2 9 3" xfId="25282"/>
    <cellStyle name="Normál 3 12 2 9 3" xfId="25283"/>
    <cellStyle name="Normál 3 12 3" xfId="25284"/>
    <cellStyle name="Normál 3 12 3 2" xfId="25285"/>
    <cellStyle name="Normál 3 12 3 2 2" xfId="25286"/>
    <cellStyle name="Normál 3 12 3 3" xfId="25287"/>
    <cellStyle name="Normál 3 12 3 4" xfId="25288"/>
    <cellStyle name="Normál 3 12 4" xfId="25289"/>
    <cellStyle name="Normál 3 12 4 2" xfId="25290"/>
    <cellStyle name="Normál 3 12 4 2 2" xfId="25291"/>
    <cellStyle name="Normál 3 12 4 3" xfId="25292"/>
    <cellStyle name="Normál 3 12 4 4" xfId="25293"/>
    <cellStyle name="Normál 3 12 5" xfId="25294"/>
    <cellStyle name="Normál 3 12 5 2" xfId="25295"/>
    <cellStyle name="Normál 3 12 5 2 2" xfId="25296"/>
    <cellStyle name="Normál 3 12 5 3" xfId="25297"/>
    <cellStyle name="Normál 3 12 5 4" xfId="25298"/>
    <cellStyle name="Normál 3 12 6" xfId="25299"/>
    <cellStyle name="Normál 3 12 6 2" xfId="25300"/>
    <cellStyle name="Normál 3 12 7" xfId="25301"/>
    <cellStyle name="Normál 3 12 7 2" xfId="25302"/>
    <cellStyle name="Normál 3 12 8" xfId="25303"/>
    <cellStyle name="Normál 3 12 8 2" xfId="25304"/>
    <cellStyle name="Normál 3 12 9" xfId="25305"/>
    <cellStyle name="Normál 3 12 9 2" xfId="25306"/>
    <cellStyle name="Normal 3 13" xfId="25307"/>
    <cellStyle name="Normal 3 13 2" xfId="25308"/>
    <cellStyle name="Normal 3 13 2 2" xfId="25309"/>
    <cellStyle name="Normal 3 13 2 2 2" xfId="25310"/>
    <cellStyle name="Normal 3 13 2 2 2 2" xfId="25311"/>
    <cellStyle name="Normal 3 13 2 2 3" xfId="25312"/>
    <cellStyle name="Normal 3 13 2 2 4" xfId="25313"/>
    <cellStyle name="Normal 3 13 2 3" xfId="25314"/>
    <cellStyle name="Normal 3 13 2 3 2" xfId="25315"/>
    <cellStyle name="Normal 3 13 2 4" xfId="25316"/>
    <cellStyle name="Normal 3 13 2 5" xfId="25317"/>
    <cellStyle name="Normal 3 13 2 6" xfId="25318"/>
    <cellStyle name="Normal 3 14" xfId="25319"/>
    <cellStyle name="Normal 3 14 2" xfId="25320"/>
    <cellStyle name="Normal 3 14 2 2" xfId="25321"/>
    <cellStyle name="Normal 3 14 2 2 2" xfId="25322"/>
    <cellStyle name="Normal 3 14 2 2 2 2" xfId="25323"/>
    <cellStyle name="Normal 3 14 2 2 3" xfId="25324"/>
    <cellStyle name="Normal 3 14 2 2 4" xfId="25325"/>
    <cellStyle name="Normal 3 14 2 3" xfId="25326"/>
    <cellStyle name="Normal 3 14 2 3 2" xfId="25327"/>
    <cellStyle name="Normal 3 14 2 4" xfId="25328"/>
    <cellStyle name="Normal 3 14 2 5" xfId="25329"/>
    <cellStyle name="Normal 3 14 2 6" xfId="25330"/>
    <cellStyle name="Normal 3 15" xfId="25331"/>
    <cellStyle name="Normal 3 15 2" xfId="25332"/>
    <cellStyle name="Normal 3 15 2 2" xfId="25333"/>
    <cellStyle name="Normal 3 15 2 2 2" xfId="25334"/>
    <cellStyle name="Normal 3 15 2 2 2 2" xfId="25335"/>
    <cellStyle name="Normal 3 15 2 2 3" xfId="25336"/>
    <cellStyle name="Normal 3 15 2 2 4" xfId="25337"/>
    <cellStyle name="Normal 3 15 2 3" xfId="25338"/>
    <cellStyle name="Normal 3 15 2 3 2" xfId="25339"/>
    <cellStyle name="Normal 3 15 2 4" xfId="25340"/>
    <cellStyle name="Normal 3 15 2 5" xfId="25341"/>
    <cellStyle name="Normal 3 15 2 6" xfId="25342"/>
    <cellStyle name="Normal 3 16" xfId="25343"/>
    <cellStyle name="Normal 3 16 2" xfId="25344"/>
    <cellStyle name="Normal 3 16 2 2" xfId="25345"/>
    <cellStyle name="Normal 3 16 2 2 2" xfId="25346"/>
    <cellStyle name="Normal 3 16 2 2 2 2" xfId="25347"/>
    <cellStyle name="Normal 3 16 2 2 3" xfId="25348"/>
    <cellStyle name="Normal 3 16 2 2 4" xfId="25349"/>
    <cellStyle name="Normal 3 16 2 3" xfId="25350"/>
    <cellStyle name="Normal 3 16 2 3 2" xfId="25351"/>
    <cellStyle name="Normal 3 16 2 4" xfId="25352"/>
    <cellStyle name="Normal 3 16 2 5" xfId="25353"/>
    <cellStyle name="Normal 3 16 2 6" xfId="25354"/>
    <cellStyle name="Normal 3 17" xfId="25355"/>
    <cellStyle name="Normal 3 17 2" xfId="25356"/>
    <cellStyle name="Normal 3 17 2 2" xfId="25357"/>
    <cellStyle name="Normal 3 17 2 2 2" xfId="25358"/>
    <cellStyle name="Normal 3 17 2 2 2 2" xfId="25359"/>
    <cellStyle name="Normal 3 17 2 2 3" xfId="25360"/>
    <cellStyle name="Normal 3 17 2 2 4" xfId="25361"/>
    <cellStyle name="Normal 3 17 2 3" xfId="25362"/>
    <cellStyle name="Normal 3 17 2 3 2" xfId="25363"/>
    <cellStyle name="Normal 3 17 2 4" xfId="25364"/>
    <cellStyle name="Normal 3 17 2 5" xfId="25365"/>
    <cellStyle name="Normal 3 17 2 6" xfId="25366"/>
    <cellStyle name="Normal 3 18" xfId="25367"/>
    <cellStyle name="Normal 3 18 2" xfId="25368"/>
    <cellStyle name="Normal 3 18 2 2" xfId="25369"/>
    <cellStyle name="Normal 3 18 2 2 2" xfId="25370"/>
    <cellStyle name="Normal 3 18 2 2 2 2" xfId="25371"/>
    <cellStyle name="Normal 3 18 2 2 3" xfId="25372"/>
    <cellStyle name="Normal 3 18 2 2 4" xfId="25373"/>
    <cellStyle name="Normal 3 18 2 3" xfId="25374"/>
    <cellStyle name="Normal 3 18 2 3 2" xfId="25375"/>
    <cellStyle name="Normal 3 18 2 4" xfId="25376"/>
    <cellStyle name="Normal 3 18 2 5" xfId="25377"/>
    <cellStyle name="Normal 3 18 2 6" xfId="25378"/>
    <cellStyle name="Normal 3 19" xfId="25379"/>
    <cellStyle name="Normal 3 19 2" xfId="25380"/>
    <cellStyle name="Normal 3 19 2 2" xfId="25381"/>
    <cellStyle name="Normal 3 19 2 2 2" xfId="25382"/>
    <cellStyle name="Normal 3 19 2 3" xfId="25383"/>
    <cellStyle name="Normal 3 19 2 4" xfId="25384"/>
    <cellStyle name="Normal 3 19 2 5" xfId="25385"/>
    <cellStyle name="Normal 3 19 3" xfId="25386"/>
    <cellStyle name="Normal 3 19 3 2" xfId="25387"/>
    <cellStyle name="Normal 3 19 3 2 2" xfId="25388"/>
    <cellStyle name="Normal 3 19 3 3" xfId="25389"/>
    <cellStyle name="Normal 3 19 3 4" xfId="25390"/>
    <cellStyle name="Normal 3 19 3 5" xfId="25391"/>
    <cellStyle name="Normal 3 19 4" xfId="25392"/>
    <cellStyle name="Normal 3 19 4 2" xfId="25393"/>
    <cellStyle name="Normal 3 19 4 3" xfId="25394"/>
    <cellStyle name="Normal 3 19 5" xfId="25395"/>
    <cellStyle name="Normal 3 19 6" xfId="25396"/>
    <cellStyle name="Normal 3 19 7" xfId="25397"/>
    <cellStyle name="Normal 3 2" xfId="143"/>
    <cellStyle name="Normál 3 2" xfId="25398"/>
    <cellStyle name="Normal 3 2 10" xfId="25399"/>
    <cellStyle name="Normál 3 2 10" xfId="25400"/>
    <cellStyle name="Normal 3 2 10 2" xfId="25401"/>
    <cellStyle name="Normál 3 2 10 2" xfId="25402"/>
    <cellStyle name="Normal 3 2 10 2 2" xfId="25403"/>
    <cellStyle name="Normal 3 2 10 2 2 2" xfId="25404"/>
    <cellStyle name="Normal 3 2 10 2 2 2 2" xfId="25405"/>
    <cellStyle name="Normal 3 2 10 2 2 3" xfId="25406"/>
    <cellStyle name="Normal 3 2 10 2 2 4" xfId="25407"/>
    <cellStyle name="Normal 3 2 10 2 3" xfId="25408"/>
    <cellStyle name="Normal 3 2 10 2 3 2" xfId="25409"/>
    <cellStyle name="Normal 3 2 10 2 4" xfId="25410"/>
    <cellStyle name="Normal 3 2 10 2 5" xfId="25411"/>
    <cellStyle name="Normal 3 2 10 2 6" xfId="25412"/>
    <cellStyle name="Normal 3 2 10 2 7" xfId="25413"/>
    <cellStyle name="Normál 3 2 10 3" xfId="25414"/>
    <cellStyle name="Normal 3 2 11" xfId="25415"/>
    <cellStyle name="Normál 3 2 11" xfId="25416"/>
    <cellStyle name="Normal 3 2 11 2" xfId="25417"/>
    <cellStyle name="Normál 3 2 11 2" xfId="25418"/>
    <cellStyle name="Normal 3 2 11 2 2" xfId="25419"/>
    <cellStyle name="Normal 3 2 11 2 2 2" xfId="25420"/>
    <cellStyle name="Normal 3 2 11 2 2 2 2" xfId="25421"/>
    <cellStyle name="Normal 3 2 11 2 2 3" xfId="25422"/>
    <cellStyle name="Normal 3 2 11 2 2 4" xfId="25423"/>
    <cellStyle name="Normal 3 2 11 2 3" xfId="25424"/>
    <cellStyle name="Normal 3 2 11 2 3 2" xfId="25425"/>
    <cellStyle name="Normal 3 2 11 2 4" xfId="25426"/>
    <cellStyle name="Normal 3 2 11 2 5" xfId="25427"/>
    <cellStyle name="Normal 3 2 11 2 6" xfId="25428"/>
    <cellStyle name="Normal 3 2 11 2 7" xfId="25429"/>
    <cellStyle name="Normál 3 2 11 3" xfId="25430"/>
    <cellStyle name="Normal 3 2 12" xfId="25431"/>
    <cellStyle name="Normál 3 2 12" xfId="25432"/>
    <cellStyle name="Normal 3 2 12 2" xfId="25433"/>
    <cellStyle name="Normál 3 2 12 2" xfId="25434"/>
    <cellStyle name="Normal 3 2 12 2 2" xfId="25435"/>
    <cellStyle name="Normal 3 2 12 2 2 2" xfId="25436"/>
    <cellStyle name="Normal 3 2 12 2 2 2 2" xfId="25437"/>
    <cellStyle name="Normal 3 2 12 2 2 3" xfId="25438"/>
    <cellStyle name="Normal 3 2 12 2 2 4" xfId="25439"/>
    <cellStyle name="Normal 3 2 12 2 3" xfId="25440"/>
    <cellStyle name="Normal 3 2 12 2 3 2" xfId="25441"/>
    <cellStyle name="Normal 3 2 12 2 4" xfId="25442"/>
    <cellStyle name="Normal 3 2 12 2 5" xfId="25443"/>
    <cellStyle name="Normal 3 2 12 2 6" xfId="25444"/>
    <cellStyle name="Normal 3 2 12 2 7" xfId="25445"/>
    <cellStyle name="Normál 3 2 12 3" xfId="25446"/>
    <cellStyle name="Normal 3 2 13" xfId="25447"/>
    <cellStyle name="Normál 3 2 13" xfId="25448"/>
    <cellStyle name="Normal 3 2 13 2" xfId="25449"/>
    <cellStyle name="Normál 3 2 13 2" xfId="25450"/>
    <cellStyle name="Normal 3 2 13 2 2" xfId="25451"/>
    <cellStyle name="Normal 3 2 13 2 2 2" xfId="25452"/>
    <cellStyle name="Normal 3 2 13 2 2 2 2" xfId="25453"/>
    <cellStyle name="Normal 3 2 13 2 2 3" xfId="25454"/>
    <cellStyle name="Normal 3 2 13 2 2 4" xfId="25455"/>
    <cellStyle name="Normal 3 2 13 2 3" xfId="25456"/>
    <cellStyle name="Normal 3 2 13 2 3 2" xfId="25457"/>
    <cellStyle name="Normal 3 2 13 2 4" xfId="25458"/>
    <cellStyle name="Normal 3 2 13 2 5" xfId="25459"/>
    <cellStyle name="Normal 3 2 13 2 6" xfId="25460"/>
    <cellStyle name="Normal 3 2 13 2 7" xfId="25461"/>
    <cellStyle name="Normál 3 2 13 3" xfId="25462"/>
    <cellStyle name="Normal 3 2 14" xfId="25463"/>
    <cellStyle name="Normál 3 2 14" xfId="25464"/>
    <cellStyle name="Normal 3 2 14 2" xfId="25465"/>
    <cellStyle name="Normál 3 2 14 2" xfId="25466"/>
    <cellStyle name="Normal 3 2 14 2 2" xfId="25467"/>
    <cellStyle name="Normal 3 2 14 2 2 2" xfId="25468"/>
    <cellStyle name="Normal 3 2 14 2 2 2 2" xfId="25469"/>
    <cellStyle name="Normal 3 2 14 2 2 3" xfId="25470"/>
    <cellStyle name="Normal 3 2 14 2 2 4" xfId="25471"/>
    <cellStyle name="Normal 3 2 14 2 3" xfId="25472"/>
    <cellStyle name="Normal 3 2 14 2 3 2" xfId="25473"/>
    <cellStyle name="Normal 3 2 14 2 4" xfId="25474"/>
    <cellStyle name="Normal 3 2 14 2 5" xfId="25475"/>
    <cellStyle name="Normal 3 2 14 2 6" xfId="25476"/>
    <cellStyle name="Normal 3 2 14 2 7" xfId="25477"/>
    <cellStyle name="Normál 3 2 14 3" xfId="25478"/>
    <cellStyle name="Normal 3 2 15" xfId="25479"/>
    <cellStyle name="Normál 3 2 15" xfId="25480"/>
    <cellStyle name="Normal 3 2 15 2" xfId="25481"/>
    <cellStyle name="Normal 3 2 15 2 2" xfId="25482"/>
    <cellStyle name="Normal 3 2 15 2 2 2" xfId="25483"/>
    <cellStyle name="Normal 3 2 15 2 3" xfId="25484"/>
    <cellStyle name="Normal 3 2 15 2 4" xfId="25485"/>
    <cellStyle name="Normal 3 2 15 3" xfId="25486"/>
    <cellStyle name="Normal 3 2 15 3 2" xfId="25487"/>
    <cellStyle name="Normal 3 2 15 4" xfId="25488"/>
    <cellStyle name="Normal 3 2 15 5" xfId="25489"/>
    <cellStyle name="Normal 3 2 15 6" xfId="25490"/>
    <cellStyle name="Normal 3 2 15 7" xfId="25491"/>
    <cellStyle name="Normal 3 2 16" xfId="25492"/>
    <cellStyle name="Normál 3 2 16" xfId="25493"/>
    <cellStyle name="Normal 3 2 16 2" xfId="25494"/>
    <cellStyle name="Normal 3 2 16 2 2" xfId="25495"/>
    <cellStyle name="Normal 3 2 16 2 2 2" xfId="25496"/>
    <cellStyle name="Normal 3 2 16 2 3" xfId="25497"/>
    <cellStyle name="Normal 3 2 16 2 4" xfId="25498"/>
    <cellStyle name="Normal 3 2 16 3" xfId="25499"/>
    <cellStyle name="Normal 3 2 16 3 2" xfId="25500"/>
    <cellStyle name="Normal 3 2 16 4" xfId="25501"/>
    <cellStyle name="Normal 3 2 16 5" xfId="25502"/>
    <cellStyle name="Normal 3 2 17" xfId="25503"/>
    <cellStyle name="Normál 3 2 17" xfId="25504"/>
    <cellStyle name="Normal 3 2 17 2" xfId="25505"/>
    <cellStyle name="Normal 3 2 17 2 2" xfId="25506"/>
    <cellStyle name="Normal 3 2 17 2 2 2" xfId="25507"/>
    <cellStyle name="Normal 3 2 17 2 3" xfId="25508"/>
    <cellStyle name="Normal 3 2 17 2 4" xfId="25509"/>
    <cellStyle name="Normal 3 2 17 3" xfId="25510"/>
    <cellStyle name="Normal 3 2 17 3 2" xfId="25511"/>
    <cellStyle name="Normal 3 2 17 4" xfId="25512"/>
    <cellStyle name="Normal 3 2 17 5" xfId="25513"/>
    <cellStyle name="Normal 3 2 18" xfId="25514"/>
    <cellStyle name="Normal 3 2 18 2" xfId="25515"/>
    <cellStyle name="Normal 3 2 18 2 2" xfId="25516"/>
    <cellStyle name="Normal 3 2 18 2 2 2" xfId="25517"/>
    <cellStyle name="Normal 3 2 18 2 3" xfId="25518"/>
    <cellStyle name="Normal 3 2 18 2 4" xfId="25519"/>
    <cellStyle name="Normal 3 2 18 3" xfId="25520"/>
    <cellStyle name="Normal 3 2 18 3 2" xfId="25521"/>
    <cellStyle name="Normal 3 2 18 4" xfId="25522"/>
    <cellStyle name="Normal 3 2 18 5" xfId="25523"/>
    <cellStyle name="Normal 3 2 19" xfId="25524"/>
    <cellStyle name="Normal 3 2 19 2" xfId="25525"/>
    <cellStyle name="Normal 3 2 19 2 2" xfId="25526"/>
    <cellStyle name="Normal 3 2 19 2 2 2" xfId="25527"/>
    <cellStyle name="Normal 3 2 19 2 3" xfId="25528"/>
    <cellStyle name="Normal 3 2 19 2 4" xfId="25529"/>
    <cellStyle name="Normal 3 2 19 3" xfId="25530"/>
    <cellStyle name="Normal 3 2 19 3 2" xfId="25531"/>
    <cellStyle name="Normal 3 2 19 4" xfId="25532"/>
    <cellStyle name="Normal 3 2 19 5" xfId="25533"/>
    <cellStyle name="Normal 3 2 2" xfId="144"/>
    <cellStyle name="Normál 3 2 2" xfId="25534"/>
    <cellStyle name="Normal 3 2 2 10" xfId="25535"/>
    <cellStyle name="Normál 3 2 2 10" xfId="25536"/>
    <cellStyle name="Normál 3 2 2 10 2" xfId="25537"/>
    <cellStyle name="Normal 3 2 2 11" xfId="25538"/>
    <cellStyle name="Normál 3 2 2 11" xfId="25539"/>
    <cellStyle name="Normal 3 2 2 12" xfId="25540"/>
    <cellStyle name="Normál 3 2 2 12" xfId="25541"/>
    <cellStyle name="Normal 3 2 2 13" xfId="25542"/>
    <cellStyle name="Normal 3 2 2 14" xfId="25543"/>
    <cellStyle name="Normal 3 2 2 15" xfId="25544"/>
    <cellStyle name="Normal 3 2 2 16" xfId="25545"/>
    <cellStyle name="Normal 3 2 2 17" xfId="25546"/>
    <cellStyle name="Normal 3 2 2 18" xfId="25547"/>
    <cellStyle name="Normal 3 2 2 19" xfId="25548"/>
    <cellStyle name="Normal 3 2 2 2" xfId="241"/>
    <cellStyle name="Normál 3 2 2 2" xfId="25549"/>
    <cellStyle name="Normal 3 2 2 2 2" xfId="25550"/>
    <cellStyle name="Normál 3 2 2 2 2" xfId="25551"/>
    <cellStyle name="Normal 3 2 2 2 2 2" xfId="25552"/>
    <cellStyle name="Normal 3 2 2 2 2 2 2" xfId="25553"/>
    <cellStyle name="Normal 3 2 2 2 2 2 2 2" xfId="25554"/>
    <cellStyle name="Normal 3 2 2 2 2 2 2 2 2" xfId="25555"/>
    <cellStyle name="Normal 3 2 2 2 2 2 2 3" xfId="25556"/>
    <cellStyle name="Normal 3 2 2 2 2 2 2 4" xfId="25557"/>
    <cellStyle name="Normal 3 2 2 2 2 2 3" xfId="25558"/>
    <cellStyle name="Normal 3 2 2 2 2 2 3 2" xfId="25559"/>
    <cellStyle name="Normal 3 2 2 2 2 2 4" xfId="25560"/>
    <cellStyle name="Normal 3 2 2 2 2 2 5" xfId="25561"/>
    <cellStyle name="Normal 3 2 2 2 2 2 6" xfId="25562"/>
    <cellStyle name="Normal 3 2 2 2 3" xfId="25563"/>
    <cellStyle name="Normál 3 2 2 2 3" xfId="25564"/>
    <cellStyle name="Normal 3 2 2 2 3 2" xfId="25565"/>
    <cellStyle name="Normal 3 2 2 2 3 2 2" xfId="25566"/>
    <cellStyle name="Normal 3 2 2 2 3 2 2 2" xfId="25567"/>
    <cellStyle name="Normal 3 2 2 2 3 2 3" xfId="25568"/>
    <cellStyle name="Normal 3 2 2 2 3 2 4" xfId="25569"/>
    <cellStyle name="Normal 3 2 2 2 3 3" xfId="25570"/>
    <cellStyle name="Normal 3 2 2 2 3 3 2" xfId="25571"/>
    <cellStyle name="Normal 3 2 2 2 3 4" xfId="25572"/>
    <cellStyle name="Normal 3 2 2 2 3 5" xfId="25573"/>
    <cellStyle name="Normal 3 2 2 2 3 6" xfId="25574"/>
    <cellStyle name="Normal 3 2 2 20" xfId="25575"/>
    <cellStyle name="Normal 3 2 2 21" xfId="25576"/>
    <cellStyle name="Normal 3 2 2 22" xfId="25577"/>
    <cellStyle name="Normal 3 2 2 23" xfId="25578"/>
    <cellStyle name="Normal 3 2 2 24" xfId="25579"/>
    <cellStyle name="Normal 3 2 2 25" xfId="25580"/>
    <cellStyle name="Normal 3 2 2 26" xfId="25581"/>
    <cellStyle name="Normal 3 2 2 27" xfId="25582"/>
    <cellStyle name="Normal 3 2 2 28" xfId="25583"/>
    <cellStyle name="Normal 3 2 2 29" xfId="25584"/>
    <cellStyle name="Normal 3 2 2 3" xfId="25585"/>
    <cellStyle name="Normál 3 2 2 3" xfId="25586"/>
    <cellStyle name="Normal 3 2 2 3 2" xfId="25587"/>
    <cellStyle name="Normál 3 2 2 3 2" xfId="25588"/>
    <cellStyle name="Normal 3 2 2 3 2 2" xfId="25589"/>
    <cellStyle name="Normal 3 2 2 3 2 2 2" xfId="25590"/>
    <cellStyle name="Normal 3 2 2 3 2 2 2 2" xfId="25591"/>
    <cellStyle name="Normal 3 2 2 3 2 2 3" xfId="25592"/>
    <cellStyle name="Normal 3 2 2 3 2 2 4" xfId="25593"/>
    <cellStyle name="Normal 3 2 2 3 2 3" xfId="25594"/>
    <cellStyle name="Normal 3 2 2 3 2 3 2" xfId="25595"/>
    <cellStyle name="Normal 3 2 2 3 2 4" xfId="25596"/>
    <cellStyle name="Normal 3 2 2 3 2 5" xfId="25597"/>
    <cellStyle name="Normal 3 2 2 3 2 6" xfId="25598"/>
    <cellStyle name="Normal 3 2 2 3 2 7" xfId="25599"/>
    <cellStyle name="Normál 3 2 2 3 3" xfId="25600"/>
    <cellStyle name="Normal 3 2 2 30" xfId="25601"/>
    <cellStyle name="Normal 3 2 2 31" xfId="25602"/>
    <cellStyle name="Normal 3 2 2 32" xfId="25603"/>
    <cellStyle name="Normal 3 2 2 33" xfId="25604"/>
    <cellStyle name="Normal 3 2 2 4" xfId="25605"/>
    <cellStyle name="Normál 3 2 2 4" xfId="25606"/>
    <cellStyle name="Normal 3 2 2 4 10" xfId="25607"/>
    <cellStyle name="Normal 3 2 2 4 11" xfId="25608"/>
    <cellStyle name="Normal 3 2 2 4 12" xfId="25609"/>
    <cellStyle name="Normal 3 2 2 4 2" xfId="25610"/>
    <cellStyle name="Normál 3 2 2 4 2" xfId="25611"/>
    <cellStyle name="Normal 3 2 2 4 2 2" xfId="25612"/>
    <cellStyle name="Normal 3 2 2 4 2 2 2" xfId="25613"/>
    <cellStyle name="Normal 3 2 2 4 2 3" xfId="25614"/>
    <cellStyle name="Normal 3 2 2 4 2 4" xfId="25615"/>
    <cellStyle name="Normal 3 2 2 4 2 5" xfId="25616"/>
    <cellStyle name="Normal 3 2 2 4 3" xfId="25617"/>
    <cellStyle name="Normál 3 2 2 4 3" xfId="25618"/>
    <cellStyle name="Normal 3 2 2 4 3 2" xfId="25619"/>
    <cellStyle name="Normal 3 2 2 4 3 3" xfId="25620"/>
    <cellStyle name="Normal 3 2 2 4 4" xfId="25621"/>
    <cellStyle name="Normal 3 2 2 4 4 2" xfId="25622"/>
    <cellStyle name="Normal 3 2 2 4 4 3" xfId="25623"/>
    <cellStyle name="Normal 3 2 2 4 5" xfId="25624"/>
    <cellStyle name="Normal 3 2 2 4 5 2" xfId="25625"/>
    <cellStyle name="Normal 3 2 2 4 6" xfId="25626"/>
    <cellStyle name="Normal 3 2 2 4 6 2" xfId="25627"/>
    <cellStyle name="Normal 3 2 2 4 7" xfId="25628"/>
    <cellStyle name="Normal 3 2 2 4 7 2" xfId="25629"/>
    <cellStyle name="Normal 3 2 2 4 8" xfId="25630"/>
    <cellStyle name="Normal 3 2 2 4 8 2" xfId="25631"/>
    <cellStyle name="Normal 3 2 2 4 9" xfId="25632"/>
    <cellStyle name="Normal 3 2 2 4 9 2" xfId="25633"/>
    <cellStyle name="Normal 3 2 2 5" xfId="25634"/>
    <cellStyle name="Normál 3 2 2 5" xfId="25635"/>
    <cellStyle name="Normal 3 2 2 5 2" xfId="25636"/>
    <cellStyle name="Normál 3 2 2 5 2" xfId="25637"/>
    <cellStyle name="Normal 3 2 2 6" xfId="25638"/>
    <cellStyle name="Normál 3 2 2 6" xfId="25639"/>
    <cellStyle name="Normal 3 2 2 6 2" xfId="25640"/>
    <cellStyle name="Normál 3 2 2 6 2" xfId="25641"/>
    <cellStyle name="Normal 3 2 2 7" xfId="25642"/>
    <cellStyle name="Normál 3 2 2 7" xfId="25643"/>
    <cellStyle name="Normal 3 2 2 7 2" xfId="25644"/>
    <cellStyle name="Normál 3 2 2 7 2" xfId="25645"/>
    <cellStyle name="Normal 3 2 2 8" xfId="25646"/>
    <cellStyle name="Normál 3 2 2 8" xfId="25647"/>
    <cellStyle name="Normal 3 2 2 8 2" xfId="25648"/>
    <cellStyle name="Normál 3 2 2 8 2" xfId="25649"/>
    <cellStyle name="Normal 3 2 2 9" xfId="25650"/>
    <cellStyle name="Normál 3 2 2 9" xfId="25651"/>
    <cellStyle name="Normál 3 2 2 9 2" xfId="25652"/>
    <cellStyle name="Normal 3 2 20" xfId="25653"/>
    <cellStyle name="Normal 3 2 20 2" xfId="25654"/>
    <cellStyle name="Normal 3 2 20 2 2" xfId="25655"/>
    <cellStyle name="Normal 3 2 20 2 2 2" xfId="25656"/>
    <cellStyle name="Normal 3 2 20 2 3" xfId="25657"/>
    <cellStyle name="Normal 3 2 20 2 4" xfId="25658"/>
    <cellStyle name="Normal 3 2 20 3" xfId="25659"/>
    <cellStyle name="Normal 3 2 20 3 2" xfId="25660"/>
    <cellStyle name="Normal 3 2 20 4" xfId="25661"/>
    <cellStyle name="Normal 3 2 20 5" xfId="25662"/>
    <cellStyle name="Normal 3 2 21" xfId="25663"/>
    <cellStyle name="Normal 3 2 21 2" xfId="25664"/>
    <cellStyle name="Normal 3 2 21 2 2" xfId="25665"/>
    <cellStyle name="Normal 3 2 21 2 2 2" xfId="25666"/>
    <cellStyle name="Normal 3 2 21 2 3" xfId="25667"/>
    <cellStyle name="Normal 3 2 21 2 4" xfId="25668"/>
    <cellStyle name="Normal 3 2 21 3" xfId="25669"/>
    <cellStyle name="Normal 3 2 21 3 2" xfId="25670"/>
    <cellStyle name="Normal 3 2 21 4" xfId="25671"/>
    <cellStyle name="Normal 3 2 21 5" xfId="25672"/>
    <cellStyle name="Normal 3 2 22" xfId="25673"/>
    <cellStyle name="Normal 3 2 22 2" xfId="25674"/>
    <cellStyle name="Normal 3 2 22 2 2" xfId="25675"/>
    <cellStyle name="Normal 3 2 22 2 2 2" xfId="25676"/>
    <cellStyle name="Normal 3 2 22 2 3" xfId="25677"/>
    <cellStyle name="Normal 3 2 22 2 4" xfId="25678"/>
    <cellStyle name="Normal 3 2 22 3" xfId="25679"/>
    <cellStyle name="Normal 3 2 22 3 2" xfId="25680"/>
    <cellStyle name="Normal 3 2 22 4" xfId="25681"/>
    <cellStyle name="Normal 3 2 22 5" xfId="25682"/>
    <cellStyle name="Normal 3 2 23" xfId="25683"/>
    <cellStyle name="Normal 3 2 23 2" xfId="25684"/>
    <cellStyle name="Normal 3 2 23 2 2" xfId="25685"/>
    <cellStyle name="Normal 3 2 23 2 2 2" xfId="25686"/>
    <cellStyle name="Normal 3 2 23 2 3" xfId="25687"/>
    <cellStyle name="Normal 3 2 23 2 4" xfId="25688"/>
    <cellStyle name="Normal 3 2 23 3" xfId="25689"/>
    <cellStyle name="Normal 3 2 23 3 2" xfId="25690"/>
    <cellStyle name="Normal 3 2 23 4" xfId="25691"/>
    <cellStyle name="Normal 3 2 23 5" xfId="25692"/>
    <cellStyle name="Normal 3 2 24" xfId="25693"/>
    <cellStyle name="Normal 3 2 24 2" xfId="25694"/>
    <cellStyle name="Normal 3 2 24 2 2" xfId="25695"/>
    <cellStyle name="Normal 3 2 24 2 2 2" xfId="25696"/>
    <cellStyle name="Normal 3 2 24 2 3" xfId="25697"/>
    <cellStyle name="Normal 3 2 24 2 4" xfId="25698"/>
    <cellStyle name="Normal 3 2 24 3" xfId="25699"/>
    <cellStyle name="Normal 3 2 24 3 2" xfId="25700"/>
    <cellStyle name="Normal 3 2 24 4" xfId="25701"/>
    <cellStyle name="Normal 3 2 24 5" xfId="25702"/>
    <cellStyle name="Normal 3 2 25" xfId="25703"/>
    <cellStyle name="Normal 3 2 25 2" xfId="25704"/>
    <cellStyle name="Normal 3 2 25 2 2" xfId="25705"/>
    <cellStyle name="Normal 3 2 25 2 2 2" xfId="25706"/>
    <cellStyle name="Normal 3 2 25 2 3" xfId="25707"/>
    <cellStyle name="Normal 3 2 25 2 4" xfId="25708"/>
    <cellStyle name="Normal 3 2 25 3" xfId="25709"/>
    <cellStyle name="Normal 3 2 25 3 2" xfId="25710"/>
    <cellStyle name="Normal 3 2 25 4" xfId="25711"/>
    <cellStyle name="Normal 3 2 25 5" xfId="25712"/>
    <cellStyle name="Normal 3 2 26" xfId="25713"/>
    <cellStyle name="Normal 3 2 26 2" xfId="25714"/>
    <cellStyle name="Normal 3 2 27" xfId="25715"/>
    <cellStyle name="Normal 3 2 27 2" xfId="25716"/>
    <cellStyle name="Normal 3 2 28" xfId="25717"/>
    <cellStyle name="Normal 3 2 28 2" xfId="25718"/>
    <cellStyle name="Normal 3 2 29" xfId="25719"/>
    <cellStyle name="Normal 3 2 29 2" xfId="25720"/>
    <cellStyle name="Normal 3 2 3" xfId="242"/>
    <cellStyle name="Normál 3 2 3" xfId="25721"/>
    <cellStyle name="Normál 3 2 3 10" xfId="25722"/>
    <cellStyle name="Normál 3 2 3 10 2" xfId="25723"/>
    <cellStyle name="Normál 3 2 3 11" xfId="25724"/>
    <cellStyle name="Normál 3 2 3 12" xfId="25725"/>
    <cellStyle name="Normal 3 2 3 2" xfId="25726"/>
    <cellStyle name="Normál 3 2 3 2" xfId="25727"/>
    <cellStyle name="Normal 3 2 3 2 2" xfId="25728"/>
    <cellStyle name="Normál 3 2 3 2 2" xfId="25729"/>
    <cellStyle name="Normal 3 2 3 2 2 2" xfId="25730"/>
    <cellStyle name="Normal 3 2 3 2 2 2 2" xfId="25731"/>
    <cellStyle name="Normal 3 2 3 2 2 2 2 2" xfId="25732"/>
    <cellStyle name="Normal 3 2 3 2 2 2 3" xfId="25733"/>
    <cellStyle name="Normal 3 2 3 2 2 2 4" xfId="25734"/>
    <cellStyle name="Normal 3 2 3 2 2 3" xfId="25735"/>
    <cellStyle name="Normal 3 2 3 2 2 3 2" xfId="25736"/>
    <cellStyle name="Normal 3 2 3 2 2 4" xfId="25737"/>
    <cellStyle name="Normal 3 2 3 2 2 5" xfId="25738"/>
    <cellStyle name="Normal 3 2 3 2 2 6" xfId="25739"/>
    <cellStyle name="Normal 3 2 3 2 2 7" xfId="25740"/>
    <cellStyle name="Normál 3 2 3 2 3" xfId="25741"/>
    <cellStyle name="Normal 3 2 3 3" xfId="25742"/>
    <cellStyle name="Normál 3 2 3 3" xfId="25743"/>
    <cellStyle name="Normal 3 2 3 3 10" xfId="25744"/>
    <cellStyle name="Normal 3 2 3 3 10 2" xfId="25745"/>
    <cellStyle name="Normal 3 2 3 3 11" xfId="25746"/>
    <cellStyle name="Normal 3 2 3 3 12" xfId="25747"/>
    <cellStyle name="Normal 3 2 3 3 13" xfId="25748"/>
    <cellStyle name="Normal 3 2 3 3 14" xfId="25749"/>
    <cellStyle name="Normal 3 2 3 3 2" xfId="25750"/>
    <cellStyle name="Normál 3 2 3 3 2" xfId="25751"/>
    <cellStyle name="Normal 3 2 3 3 2 2" xfId="25752"/>
    <cellStyle name="Normal 3 2 3 3 2 2 2" xfId="25753"/>
    <cellStyle name="Normal 3 2 3 3 2 3" xfId="25754"/>
    <cellStyle name="Normal 3 2 3 3 2 4" xfId="25755"/>
    <cellStyle name="Normal 3 2 3 3 2 5" xfId="25756"/>
    <cellStyle name="Normal 3 2 3 3 3" xfId="25757"/>
    <cellStyle name="Normál 3 2 3 3 3" xfId="25758"/>
    <cellStyle name="Normal 3 2 3 3 3 2" xfId="25759"/>
    <cellStyle name="Normal 3 2 3 3 4" xfId="25760"/>
    <cellStyle name="Normal 3 2 3 3 4 2" xfId="25761"/>
    <cellStyle name="Normal 3 2 3 3 5" xfId="25762"/>
    <cellStyle name="Normal 3 2 3 3 5 2" xfId="25763"/>
    <cellStyle name="Normal 3 2 3 3 6" xfId="25764"/>
    <cellStyle name="Normal 3 2 3 3 6 2" xfId="25765"/>
    <cellStyle name="Normal 3 2 3 3 7" xfId="25766"/>
    <cellStyle name="Normal 3 2 3 3 7 2" xfId="25767"/>
    <cellStyle name="Normal 3 2 3 3 8" xfId="25768"/>
    <cellStyle name="Normal 3 2 3 3 8 2" xfId="25769"/>
    <cellStyle name="Normal 3 2 3 3 9" xfId="25770"/>
    <cellStyle name="Normal 3 2 3 3 9 2" xfId="25771"/>
    <cellStyle name="Normal 3 2 3 4" xfId="25772"/>
    <cellStyle name="Normál 3 2 3 4" xfId="25773"/>
    <cellStyle name="Normál 3 2 3 4 2" xfId="25774"/>
    <cellStyle name="Normal 3 2 3 5" xfId="25775"/>
    <cellStyle name="Normál 3 2 3 5" xfId="25776"/>
    <cellStyle name="Normál 3 2 3 5 2" xfId="25777"/>
    <cellStyle name="Normal 3 2 3 6" xfId="25778"/>
    <cellStyle name="Normál 3 2 3 6" xfId="25779"/>
    <cellStyle name="Normál 3 2 3 6 2" xfId="25780"/>
    <cellStyle name="Normal 3 2 3 7" xfId="25781"/>
    <cellStyle name="Normál 3 2 3 7" xfId="25782"/>
    <cellStyle name="Normál 3 2 3 7 2" xfId="25783"/>
    <cellStyle name="Normál 3 2 3 8" xfId="25784"/>
    <cellStyle name="Normál 3 2 3 8 2" xfId="25785"/>
    <cellStyle name="Normál 3 2 3 9" xfId="25786"/>
    <cellStyle name="Normál 3 2 3 9 2" xfId="25787"/>
    <cellStyle name="Normal 3 2 30" xfId="25788"/>
    <cellStyle name="Normal 3 2 31" xfId="25789"/>
    <cellStyle name="Normal 3 2 32" xfId="25790"/>
    <cellStyle name="Normal 3 2 33" xfId="25791"/>
    <cellStyle name="Normal 3 2 34" xfId="25792"/>
    <cellStyle name="Normal 3 2 35" xfId="25793"/>
    <cellStyle name="Normal 3 2 36" xfId="25794"/>
    <cellStyle name="Normal 3 2 37" xfId="25795"/>
    <cellStyle name="Normal 3 2 38" xfId="25796"/>
    <cellStyle name="Normal 3 2 39" xfId="25797"/>
    <cellStyle name="Normal 3 2 4" xfId="25798"/>
    <cellStyle name="Normál 3 2 4" xfId="25799"/>
    <cellStyle name="Normál 3 2 4 10" xfId="25800"/>
    <cellStyle name="Normál 3 2 4 10 2" xfId="25801"/>
    <cellStyle name="Normál 3 2 4 11" xfId="25802"/>
    <cellStyle name="Normál 3 2 4 12" xfId="25803"/>
    <cellStyle name="Normal 3 2 4 2" xfId="25804"/>
    <cellStyle name="Normál 3 2 4 2" xfId="25805"/>
    <cellStyle name="Normal 3 2 4 2 10" xfId="25806"/>
    <cellStyle name="Normal 3 2 4 2 10 2" xfId="25807"/>
    <cellStyle name="Normal 3 2 4 2 11" xfId="25808"/>
    <cellStyle name="Normal 3 2 4 2 11 2" xfId="25809"/>
    <cellStyle name="Normal 3 2 4 2 12" xfId="25810"/>
    <cellStyle name="Normal 3 2 4 2 13" xfId="25811"/>
    <cellStyle name="Normal 3 2 4 2 14" xfId="25812"/>
    <cellStyle name="Normal 3 2 4 2 15" xfId="25813"/>
    <cellStyle name="Normal 3 2 4 2 2" xfId="25814"/>
    <cellStyle name="Normál 3 2 4 2 2" xfId="25815"/>
    <cellStyle name="Normal 3 2 4 2 2 2" xfId="25816"/>
    <cellStyle name="Normal 3 2 4 2 2 2 2" xfId="25817"/>
    <cellStyle name="Normal 3 2 4 2 2 3" xfId="25818"/>
    <cellStyle name="Normal 3 2 4 2 2 4" xfId="25819"/>
    <cellStyle name="Normal 3 2 4 2 2 5" xfId="25820"/>
    <cellStyle name="Normal 3 2 4 2 3" xfId="25821"/>
    <cellStyle name="Normál 3 2 4 2 3" xfId="25822"/>
    <cellStyle name="Normal 3 2 4 2 3 2" xfId="25823"/>
    <cellStyle name="Normal 3 2 4 2 4" xfId="25824"/>
    <cellStyle name="Normal 3 2 4 2 4 2" xfId="25825"/>
    <cellStyle name="Normal 3 2 4 2 5" xfId="25826"/>
    <cellStyle name="Normal 3 2 4 2 5 2" xfId="25827"/>
    <cellStyle name="Normal 3 2 4 2 6" xfId="25828"/>
    <cellStyle name="Normal 3 2 4 2 6 2" xfId="25829"/>
    <cellStyle name="Normal 3 2 4 2 7" xfId="25830"/>
    <cellStyle name="Normal 3 2 4 2 7 2" xfId="25831"/>
    <cellStyle name="Normal 3 2 4 2 8" xfId="25832"/>
    <cellStyle name="Normal 3 2 4 2 8 2" xfId="25833"/>
    <cellStyle name="Normal 3 2 4 2 9" xfId="25834"/>
    <cellStyle name="Normal 3 2 4 2 9 2" xfId="25835"/>
    <cellStyle name="Normál 3 2 4 3" xfId="25836"/>
    <cellStyle name="Normál 3 2 4 3 2" xfId="25837"/>
    <cellStyle name="Normál 3 2 4 4" xfId="25838"/>
    <cellStyle name="Normál 3 2 4 4 2" xfId="25839"/>
    <cellStyle name="Normál 3 2 4 5" xfId="25840"/>
    <cellStyle name="Normál 3 2 4 5 2" xfId="25841"/>
    <cellStyle name="Normál 3 2 4 6" xfId="25842"/>
    <cellStyle name="Normál 3 2 4 6 2" xfId="25843"/>
    <cellStyle name="Normál 3 2 4 7" xfId="25844"/>
    <cellStyle name="Normál 3 2 4 7 2" xfId="25845"/>
    <cellStyle name="Normál 3 2 4 8" xfId="25846"/>
    <cellStyle name="Normál 3 2 4 8 2" xfId="25847"/>
    <cellStyle name="Normál 3 2 4 9" xfId="25848"/>
    <cellStyle name="Normál 3 2 4 9 2" xfId="25849"/>
    <cellStyle name="Normal 3 2 40" xfId="25850"/>
    <cellStyle name="Normal 3 2 41" xfId="25851"/>
    <cellStyle name="Normal 3 2 42" xfId="25852"/>
    <cellStyle name="Normal 3 2 43" xfId="25853"/>
    <cellStyle name="Normal 3 2 44" xfId="25854"/>
    <cellStyle name="Normal 3 2 45" xfId="25855"/>
    <cellStyle name="Normal 3 2 46" xfId="25856"/>
    <cellStyle name="Normal 3 2 47" xfId="25857"/>
    <cellStyle name="Normal 3 2 48" xfId="25858"/>
    <cellStyle name="Normal 3 2 49" xfId="25859"/>
    <cellStyle name="Normal 3 2 5" xfId="25860"/>
    <cellStyle name="Normál 3 2 5" xfId="25861"/>
    <cellStyle name="Normal 3 2 5 10" xfId="25862"/>
    <cellStyle name="Normál 3 2 5 10" xfId="25863"/>
    <cellStyle name="Normál 3 2 5 10 2" xfId="25864"/>
    <cellStyle name="Normal 3 2 5 11" xfId="25865"/>
    <cellStyle name="Normál 3 2 5 11" xfId="25866"/>
    <cellStyle name="Normal 3 2 5 12" xfId="25867"/>
    <cellStyle name="Normál 3 2 5 12" xfId="25868"/>
    <cellStyle name="Normal 3 2 5 13" xfId="25869"/>
    <cellStyle name="Normal 3 2 5 14" xfId="25870"/>
    <cellStyle name="Normal 3 2 5 15" xfId="25871"/>
    <cellStyle name="Normal 3 2 5 2" xfId="25872"/>
    <cellStyle name="Normál 3 2 5 2" xfId="25873"/>
    <cellStyle name="Normal 3 2 5 2 2" xfId="25874"/>
    <cellStyle name="Normál 3 2 5 2 2" xfId="25875"/>
    <cellStyle name="Normal 3 2 5 2 2 2" xfId="25876"/>
    <cellStyle name="Normal 3 2 5 2 2 2 2" xfId="25877"/>
    <cellStyle name="Normal 3 2 5 2 2 2 2 2" xfId="25878"/>
    <cellStyle name="Normal 3 2 5 2 2 2 3" xfId="25879"/>
    <cellStyle name="Normal 3 2 5 2 2 2 4" xfId="25880"/>
    <cellStyle name="Normal 3 2 5 2 2 3" xfId="25881"/>
    <cellStyle name="Normal 3 2 5 2 2 3 2" xfId="25882"/>
    <cellStyle name="Normal 3 2 5 2 2 4" xfId="25883"/>
    <cellStyle name="Normal 3 2 5 2 2 5" xfId="25884"/>
    <cellStyle name="Normal 3 2 5 2 2 6" xfId="25885"/>
    <cellStyle name="Normál 3 2 5 2 3" xfId="25886"/>
    <cellStyle name="Normal 3 2 5 3" xfId="25887"/>
    <cellStyle name="Normál 3 2 5 3" xfId="25888"/>
    <cellStyle name="Normal 3 2 5 3 10" xfId="25889"/>
    <cellStyle name="Normal 3 2 5 3 10 2" xfId="25890"/>
    <cellStyle name="Normal 3 2 5 3 11" xfId="25891"/>
    <cellStyle name="Normal 3 2 5 3 12" xfId="25892"/>
    <cellStyle name="Normal 3 2 5 3 13" xfId="25893"/>
    <cellStyle name="Normal 3 2 5 3 2" xfId="25894"/>
    <cellStyle name="Normál 3 2 5 3 2" xfId="25895"/>
    <cellStyle name="Normal 3 2 5 3 2 2" xfId="25896"/>
    <cellStyle name="Normal 3 2 5 3 2 2 2" xfId="25897"/>
    <cellStyle name="Normal 3 2 5 3 2 3" xfId="25898"/>
    <cellStyle name="Normal 3 2 5 3 2 4" xfId="25899"/>
    <cellStyle name="Normal 3 2 5 3 2 5" xfId="25900"/>
    <cellStyle name="Normal 3 2 5 3 3" xfId="25901"/>
    <cellStyle name="Normál 3 2 5 3 3" xfId="25902"/>
    <cellStyle name="Normal 3 2 5 3 3 2" xfId="25903"/>
    <cellStyle name="Normal 3 2 5 3 4" xfId="25904"/>
    <cellStyle name="Normal 3 2 5 3 4 2" xfId="25905"/>
    <cellStyle name="Normal 3 2 5 3 5" xfId="25906"/>
    <cellStyle name="Normal 3 2 5 3 5 2" xfId="25907"/>
    <cellStyle name="Normal 3 2 5 3 6" xfId="25908"/>
    <cellStyle name="Normal 3 2 5 3 6 2" xfId="25909"/>
    <cellStyle name="Normal 3 2 5 3 7" xfId="25910"/>
    <cellStyle name="Normal 3 2 5 3 7 2" xfId="25911"/>
    <cellStyle name="Normal 3 2 5 3 8" xfId="25912"/>
    <cellStyle name="Normal 3 2 5 3 8 2" xfId="25913"/>
    <cellStyle name="Normal 3 2 5 3 9" xfId="25914"/>
    <cellStyle name="Normal 3 2 5 3 9 2" xfId="25915"/>
    <cellStyle name="Normal 3 2 5 4" xfId="25916"/>
    <cellStyle name="Normál 3 2 5 4" xfId="25917"/>
    <cellStyle name="Normál 3 2 5 4 2" xfId="25918"/>
    <cellStyle name="Normal 3 2 5 5" xfId="25919"/>
    <cellStyle name="Normál 3 2 5 5" xfId="25920"/>
    <cellStyle name="Normál 3 2 5 5 2" xfId="25921"/>
    <cellStyle name="Normal 3 2 5 6" xfId="25922"/>
    <cellStyle name="Normál 3 2 5 6" xfId="25923"/>
    <cellStyle name="Normál 3 2 5 6 2" xfId="25924"/>
    <cellStyle name="Normal 3 2 5 7" xfId="25925"/>
    <cellStyle name="Normál 3 2 5 7" xfId="25926"/>
    <cellStyle name="Normál 3 2 5 7 2" xfId="25927"/>
    <cellStyle name="Normal 3 2 5 8" xfId="25928"/>
    <cellStyle name="Normál 3 2 5 8" xfId="25929"/>
    <cellStyle name="Normál 3 2 5 8 2" xfId="25930"/>
    <cellStyle name="Normal 3 2 5 9" xfId="25931"/>
    <cellStyle name="Normál 3 2 5 9" xfId="25932"/>
    <cellStyle name="Normál 3 2 5 9 2" xfId="25933"/>
    <cellStyle name="Normal 3 2 50" xfId="25934"/>
    <cellStyle name="Normal 3 2 51" xfId="25935"/>
    <cellStyle name="Normal 3 2 52" xfId="25936"/>
    <cellStyle name="Normal 3 2 6" xfId="25937"/>
    <cellStyle name="Normál 3 2 6" xfId="25938"/>
    <cellStyle name="Normal 3 2 6 2" xfId="25939"/>
    <cellStyle name="Normál 3 2 6 2" xfId="25940"/>
    <cellStyle name="Normal 3 2 6 2 2" xfId="25941"/>
    <cellStyle name="Normal 3 2 6 2 2 2" xfId="25942"/>
    <cellStyle name="Normal 3 2 6 2 2 2 2" xfId="25943"/>
    <cellStyle name="Normal 3 2 6 2 2 3" xfId="25944"/>
    <cellStyle name="Normal 3 2 6 2 2 4" xfId="25945"/>
    <cellStyle name="Normal 3 2 6 2 3" xfId="25946"/>
    <cellStyle name="Normal 3 2 6 2 3 2" xfId="25947"/>
    <cellStyle name="Normal 3 2 6 2 4" xfId="25948"/>
    <cellStyle name="Normal 3 2 6 2 5" xfId="25949"/>
    <cellStyle name="Normal 3 2 6 2 6" xfId="25950"/>
    <cellStyle name="Normal 3 2 6 2 7" xfId="25951"/>
    <cellStyle name="Normál 3 2 6 3" xfId="25952"/>
    <cellStyle name="Normal 3 2 7" xfId="25953"/>
    <cellStyle name="Normál 3 2 7" xfId="25954"/>
    <cellStyle name="Normal 3 2 7 2" xfId="25955"/>
    <cellStyle name="Normál 3 2 7 2" xfId="25956"/>
    <cellStyle name="Normal 3 2 7 2 2" xfId="25957"/>
    <cellStyle name="Normal 3 2 7 2 2 2" xfId="25958"/>
    <cellStyle name="Normal 3 2 7 2 2 2 2" xfId="25959"/>
    <cellStyle name="Normal 3 2 7 2 2 3" xfId="25960"/>
    <cellStyle name="Normal 3 2 7 2 2 4" xfId="25961"/>
    <cellStyle name="Normal 3 2 7 2 3" xfId="25962"/>
    <cellStyle name="Normal 3 2 7 2 3 2" xfId="25963"/>
    <cellStyle name="Normal 3 2 7 2 4" xfId="25964"/>
    <cellStyle name="Normal 3 2 7 2 5" xfId="25965"/>
    <cellStyle name="Normal 3 2 7 2 6" xfId="25966"/>
    <cellStyle name="Normal 3 2 7 2 7" xfId="25967"/>
    <cellStyle name="Normál 3 2 7 3" xfId="25968"/>
    <cellStyle name="Normal 3 2 8" xfId="25969"/>
    <cellStyle name="Normál 3 2 8" xfId="25970"/>
    <cellStyle name="Normal 3 2 8 2" xfId="25971"/>
    <cellStyle name="Normál 3 2 8 2" xfId="25972"/>
    <cellStyle name="Normal 3 2 8 2 2" xfId="25973"/>
    <cellStyle name="Normal 3 2 8 2 2 2" xfId="25974"/>
    <cellStyle name="Normal 3 2 8 2 2 2 2" xfId="25975"/>
    <cellStyle name="Normal 3 2 8 2 2 3" xfId="25976"/>
    <cellStyle name="Normal 3 2 8 2 2 4" xfId="25977"/>
    <cellStyle name="Normal 3 2 8 2 3" xfId="25978"/>
    <cellStyle name="Normal 3 2 8 2 3 2" xfId="25979"/>
    <cellStyle name="Normal 3 2 8 2 4" xfId="25980"/>
    <cellStyle name="Normal 3 2 8 2 5" xfId="25981"/>
    <cellStyle name="Normal 3 2 8 2 6" xfId="25982"/>
    <cellStyle name="Normal 3 2 8 2 7" xfId="25983"/>
    <cellStyle name="Normál 3 2 8 3" xfId="25984"/>
    <cellStyle name="Normal 3 2 9" xfId="25985"/>
    <cellStyle name="Normál 3 2 9" xfId="25986"/>
    <cellStyle name="Normal 3 2 9 2" xfId="25987"/>
    <cellStyle name="Normál 3 2 9 2" xfId="25988"/>
    <cellStyle name="Normal 3 2 9 2 2" xfId="25989"/>
    <cellStyle name="Normal 3 2 9 2 2 2" xfId="25990"/>
    <cellStyle name="Normal 3 2 9 2 2 2 2" xfId="25991"/>
    <cellStyle name="Normal 3 2 9 2 2 3" xfId="25992"/>
    <cellStyle name="Normal 3 2 9 2 2 4" xfId="25993"/>
    <cellStyle name="Normal 3 2 9 2 3" xfId="25994"/>
    <cellStyle name="Normal 3 2 9 2 3 2" xfId="25995"/>
    <cellStyle name="Normal 3 2 9 2 4" xfId="25996"/>
    <cellStyle name="Normal 3 2 9 2 5" xfId="25997"/>
    <cellStyle name="Normal 3 2 9 2 6" xfId="25998"/>
    <cellStyle name="Normal 3 2 9 2 7" xfId="25999"/>
    <cellStyle name="Normál 3 2 9 3" xfId="26000"/>
    <cellStyle name="Normal 3 2_inv-en-1.5.0-02 trame_fiche-emissions" xfId="26001"/>
    <cellStyle name="Normal 3 20" xfId="26002"/>
    <cellStyle name="Normal 3 20 2" xfId="26003"/>
    <cellStyle name="Normal 3 20 2 2" xfId="26004"/>
    <cellStyle name="Normal 3 20 2 2 2" xfId="26005"/>
    <cellStyle name="Normal 3 20 2 2 2 2" xfId="26006"/>
    <cellStyle name="Normal 3 20 2 2 3" xfId="26007"/>
    <cellStyle name="Normal 3 20 2 2 4" xfId="26008"/>
    <cellStyle name="Normal 3 20 2 3" xfId="26009"/>
    <cellStyle name="Normal 3 20 2 3 2" xfId="26010"/>
    <cellStyle name="Normal 3 20 2 4" xfId="26011"/>
    <cellStyle name="Normal 3 20 2 5" xfId="26012"/>
    <cellStyle name="Normal 3 20 2 6" xfId="26013"/>
    <cellStyle name="Normal 3 21" xfId="26014"/>
    <cellStyle name="Normal 3 21 2" xfId="26015"/>
    <cellStyle name="Normal 3 21 2 2" xfId="26016"/>
    <cellStyle name="Normal 3 21 2 2 2" xfId="26017"/>
    <cellStyle name="Normal 3 21 2 2 2 2" xfId="26018"/>
    <cellStyle name="Normal 3 21 2 2 3" xfId="26019"/>
    <cellStyle name="Normal 3 21 2 2 4" xfId="26020"/>
    <cellStyle name="Normal 3 21 2 3" xfId="26021"/>
    <cellStyle name="Normal 3 21 2 3 2" xfId="26022"/>
    <cellStyle name="Normal 3 21 2 4" xfId="26023"/>
    <cellStyle name="Normal 3 21 2 5" xfId="26024"/>
    <cellStyle name="Normal 3 22" xfId="26025"/>
    <cellStyle name="Normal 3 22 2" xfId="26026"/>
    <cellStyle name="Normal 3 22 2 2" xfId="26027"/>
    <cellStyle name="Normal 3 22 2 2 2" xfId="26028"/>
    <cellStyle name="Normal 3 22 2 2 2 2" xfId="26029"/>
    <cellStyle name="Normal 3 22 2 2 3" xfId="26030"/>
    <cellStyle name="Normal 3 22 2 2 4" xfId="26031"/>
    <cellStyle name="Normal 3 22 2 3" xfId="26032"/>
    <cellStyle name="Normal 3 22 2 3 2" xfId="26033"/>
    <cellStyle name="Normal 3 22 2 4" xfId="26034"/>
    <cellStyle name="Normal 3 22 2 5" xfId="26035"/>
    <cellStyle name="Normal 3 23" xfId="26036"/>
    <cellStyle name="Normal 3 23 2" xfId="26037"/>
    <cellStyle name="Normal 3 23 2 2" xfId="26038"/>
    <cellStyle name="Normal 3 23 2 2 2" xfId="26039"/>
    <cellStyle name="Normal 3 23 2 2 2 2" xfId="26040"/>
    <cellStyle name="Normal 3 23 2 2 3" xfId="26041"/>
    <cellStyle name="Normal 3 23 2 2 4" xfId="26042"/>
    <cellStyle name="Normal 3 23 2 3" xfId="26043"/>
    <cellStyle name="Normal 3 23 2 3 2" xfId="26044"/>
    <cellStyle name="Normal 3 23 2 4" xfId="26045"/>
    <cellStyle name="Normal 3 23 2 5" xfId="26046"/>
    <cellStyle name="Normal 3 24" xfId="26047"/>
    <cellStyle name="Normal 3 24 2" xfId="26048"/>
    <cellStyle name="Normal 3 24 2 2" xfId="26049"/>
    <cellStyle name="Normal 3 24 2 2 2" xfId="26050"/>
    <cellStyle name="Normal 3 24 2 2 2 2" xfId="26051"/>
    <cellStyle name="Normal 3 24 2 2 3" xfId="26052"/>
    <cellStyle name="Normal 3 24 2 2 4" xfId="26053"/>
    <cellStyle name="Normal 3 24 2 3" xfId="26054"/>
    <cellStyle name="Normal 3 24 2 3 2" xfId="26055"/>
    <cellStyle name="Normal 3 24 2 4" xfId="26056"/>
    <cellStyle name="Normal 3 24 2 5" xfId="26057"/>
    <cellStyle name="Normal 3 25" xfId="26058"/>
    <cellStyle name="Normal 3 25 2" xfId="26059"/>
    <cellStyle name="Normal 3 25 2 2" xfId="26060"/>
    <cellStyle name="Normal 3 25 2 2 2" xfId="26061"/>
    <cellStyle name="Normal 3 25 2 2 2 2" xfId="26062"/>
    <cellStyle name="Normal 3 25 2 2 3" xfId="26063"/>
    <cellStyle name="Normal 3 25 2 2 4" xfId="26064"/>
    <cellStyle name="Normal 3 25 2 3" xfId="26065"/>
    <cellStyle name="Normal 3 25 2 3 2" xfId="26066"/>
    <cellStyle name="Normal 3 25 2 4" xfId="26067"/>
    <cellStyle name="Normal 3 25 2 5" xfId="26068"/>
    <cellStyle name="Normal 3 26" xfId="26069"/>
    <cellStyle name="Normal 3 26 2" xfId="26070"/>
    <cellStyle name="Normal 3 26 2 2" xfId="26071"/>
    <cellStyle name="Normal 3 26 2 2 2" xfId="26072"/>
    <cellStyle name="Normal 3 26 2 2 2 2" xfId="26073"/>
    <cellStyle name="Normal 3 26 2 2 3" xfId="26074"/>
    <cellStyle name="Normal 3 26 2 2 4" xfId="26075"/>
    <cellStyle name="Normal 3 26 2 3" xfId="26076"/>
    <cellStyle name="Normal 3 26 2 3 2" xfId="26077"/>
    <cellStyle name="Normal 3 26 2 4" xfId="26078"/>
    <cellStyle name="Normal 3 26 2 5" xfId="26079"/>
    <cellStyle name="Normal 3 27" xfId="26080"/>
    <cellStyle name="Normal 3 27 2" xfId="26081"/>
    <cellStyle name="Normal 3 27 2 2" xfId="26082"/>
    <cellStyle name="Normal 3 27 2 2 2" xfId="26083"/>
    <cellStyle name="Normal 3 27 2 2 2 2" xfId="26084"/>
    <cellStyle name="Normal 3 27 2 2 3" xfId="26085"/>
    <cellStyle name="Normal 3 27 2 2 4" xfId="26086"/>
    <cellStyle name="Normal 3 27 2 3" xfId="26087"/>
    <cellStyle name="Normal 3 27 2 3 2" xfId="26088"/>
    <cellStyle name="Normal 3 27 2 4" xfId="26089"/>
    <cellStyle name="Normal 3 27 2 5" xfId="26090"/>
    <cellStyle name="Normal 3 28" xfId="26091"/>
    <cellStyle name="Normal 3 28 2" xfId="26092"/>
    <cellStyle name="Normal 3 28 2 2" xfId="26093"/>
    <cellStyle name="Normal 3 28 2 2 2" xfId="26094"/>
    <cellStyle name="Normal 3 28 2 2 2 2" xfId="26095"/>
    <cellStyle name="Normal 3 28 2 2 3" xfId="26096"/>
    <cellStyle name="Normal 3 28 2 2 4" xfId="26097"/>
    <cellStyle name="Normal 3 28 2 3" xfId="26098"/>
    <cellStyle name="Normal 3 28 2 3 2" xfId="26099"/>
    <cellStyle name="Normal 3 28 2 4" xfId="26100"/>
    <cellStyle name="Normal 3 28 2 5" xfId="26101"/>
    <cellStyle name="Normal 3 29" xfId="26102"/>
    <cellStyle name="Normal 3 29 2" xfId="26103"/>
    <cellStyle name="Normal 3 29 2 2" xfId="26104"/>
    <cellStyle name="Normal 3 29 2 2 2" xfId="26105"/>
    <cellStyle name="Normal 3 29 2 2 2 2" xfId="26106"/>
    <cellStyle name="Normal 3 29 2 2 3" xfId="26107"/>
    <cellStyle name="Normal 3 29 2 2 4" xfId="26108"/>
    <cellStyle name="Normal 3 29 2 3" xfId="26109"/>
    <cellStyle name="Normal 3 29 2 3 2" xfId="26110"/>
    <cellStyle name="Normal 3 29 2 4" xfId="26111"/>
    <cellStyle name="Normal 3 29 2 5" xfId="26112"/>
    <cellStyle name="Normal 3 3" xfId="145"/>
    <cellStyle name="Normál 3 3" xfId="26113"/>
    <cellStyle name="Normal 3 3 10" xfId="26114"/>
    <cellStyle name="Normál 3 3 10" xfId="26115"/>
    <cellStyle name="Normal 3 3 10 2" xfId="26116"/>
    <cellStyle name="Normál 3 3 10 2" xfId="26117"/>
    <cellStyle name="Normal 3 3 10 2 2" xfId="26118"/>
    <cellStyle name="Normal 3 3 10 2 2 2" xfId="26119"/>
    <cellStyle name="Normal 3 3 10 2 2 2 2" xfId="26120"/>
    <cellStyle name="Normal 3 3 10 2 2 3" xfId="26121"/>
    <cellStyle name="Normal 3 3 10 2 2 4" xfId="26122"/>
    <cellStyle name="Normal 3 3 10 2 3" xfId="26123"/>
    <cellStyle name="Normal 3 3 10 2 3 2" xfId="26124"/>
    <cellStyle name="Normal 3 3 10 2 4" xfId="26125"/>
    <cellStyle name="Normal 3 3 10 2 5" xfId="26126"/>
    <cellStyle name="Normal 3 3 10 2 6" xfId="26127"/>
    <cellStyle name="Normal 3 3 10 2 7" xfId="26128"/>
    <cellStyle name="Normál 3 3 10 3" xfId="26129"/>
    <cellStyle name="Normal 3 3 11" xfId="26130"/>
    <cellStyle name="Normál 3 3 11" xfId="26131"/>
    <cellStyle name="Normal 3 3 11 2" xfId="26132"/>
    <cellStyle name="Normál 3 3 11 2" xfId="26133"/>
    <cellStyle name="Normal 3 3 11 2 2" xfId="26134"/>
    <cellStyle name="Normal 3 3 11 2 2 2" xfId="26135"/>
    <cellStyle name="Normal 3 3 11 2 2 2 2" xfId="26136"/>
    <cellStyle name="Normal 3 3 11 2 2 3" xfId="26137"/>
    <cellStyle name="Normal 3 3 11 2 2 4" xfId="26138"/>
    <cellStyle name="Normal 3 3 11 2 3" xfId="26139"/>
    <cellStyle name="Normal 3 3 11 2 3 2" xfId="26140"/>
    <cellStyle name="Normal 3 3 11 2 4" xfId="26141"/>
    <cellStyle name="Normal 3 3 11 2 5" xfId="26142"/>
    <cellStyle name="Normal 3 3 11 2 6" xfId="26143"/>
    <cellStyle name="Normal 3 3 11 2 7" xfId="26144"/>
    <cellStyle name="Normál 3 3 11 3" xfId="26145"/>
    <cellStyle name="Normal 3 3 12" xfId="26146"/>
    <cellStyle name="Normál 3 3 12" xfId="26147"/>
    <cellStyle name="Normal 3 3 12 2" xfId="26148"/>
    <cellStyle name="Normál 3 3 12 2" xfId="26149"/>
    <cellStyle name="Normal 3 3 12 2 2" xfId="26150"/>
    <cellStyle name="Normal 3 3 12 2 2 2" xfId="26151"/>
    <cellStyle name="Normal 3 3 12 2 2 2 2" xfId="26152"/>
    <cellStyle name="Normal 3 3 12 2 2 3" xfId="26153"/>
    <cellStyle name="Normal 3 3 12 2 2 4" xfId="26154"/>
    <cellStyle name="Normal 3 3 12 2 3" xfId="26155"/>
    <cellStyle name="Normal 3 3 12 2 3 2" xfId="26156"/>
    <cellStyle name="Normal 3 3 12 2 4" xfId="26157"/>
    <cellStyle name="Normal 3 3 12 2 5" xfId="26158"/>
    <cellStyle name="Normal 3 3 12 2 6" xfId="26159"/>
    <cellStyle name="Normal 3 3 12 2 7" xfId="26160"/>
    <cellStyle name="Normál 3 3 12 3" xfId="26161"/>
    <cellStyle name="Normal 3 3 13" xfId="26162"/>
    <cellStyle name="Normál 3 3 13" xfId="26163"/>
    <cellStyle name="Normal 3 3 13 2" xfId="26164"/>
    <cellStyle name="Normál 3 3 13 2" xfId="26165"/>
    <cellStyle name="Normal 3 3 13 2 2" xfId="26166"/>
    <cellStyle name="Normal 3 3 13 2 2 2" xfId="26167"/>
    <cellStyle name="Normal 3 3 13 2 2 2 2" xfId="26168"/>
    <cellStyle name="Normal 3 3 13 2 2 3" xfId="26169"/>
    <cellStyle name="Normal 3 3 13 2 2 4" xfId="26170"/>
    <cellStyle name="Normal 3 3 13 2 3" xfId="26171"/>
    <cellStyle name="Normal 3 3 13 2 3 2" xfId="26172"/>
    <cellStyle name="Normal 3 3 13 2 4" xfId="26173"/>
    <cellStyle name="Normal 3 3 13 2 5" xfId="26174"/>
    <cellStyle name="Normal 3 3 13 2 6" xfId="26175"/>
    <cellStyle name="Normal 3 3 13 2 7" xfId="26176"/>
    <cellStyle name="Normál 3 3 13 3" xfId="26177"/>
    <cellStyle name="Normal 3 3 14" xfId="26178"/>
    <cellStyle name="Normál 3 3 14" xfId="26179"/>
    <cellStyle name="Normal 3 3 14 2" xfId="26180"/>
    <cellStyle name="Normál 3 3 14 2" xfId="26181"/>
    <cellStyle name="Normal 3 3 14 2 2" xfId="26182"/>
    <cellStyle name="Normal 3 3 14 2 2 2" xfId="26183"/>
    <cellStyle name="Normal 3 3 14 2 2 2 2" xfId="26184"/>
    <cellStyle name="Normal 3 3 14 2 2 3" xfId="26185"/>
    <cellStyle name="Normal 3 3 14 2 2 4" xfId="26186"/>
    <cellStyle name="Normal 3 3 14 2 3" xfId="26187"/>
    <cellStyle name="Normal 3 3 14 2 3 2" xfId="26188"/>
    <cellStyle name="Normal 3 3 14 2 4" xfId="26189"/>
    <cellStyle name="Normal 3 3 14 2 5" xfId="26190"/>
    <cellStyle name="Normal 3 3 14 2 6" xfId="26191"/>
    <cellStyle name="Normal 3 3 14 2 7" xfId="26192"/>
    <cellStyle name="Normál 3 3 14 3" xfId="26193"/>
    <cellStyle name="Normal 3 3 15" xfId="26194"/>
    <cellStyle name="Normál 3 3 15" xfId="26195"/>
    <cellStyle name="Normal 3 3 15 2" xfId="26196"/>
    <cellStyle name="Normal 3 3 15 2 2" xfId="26197"/>
    <cellStyle name="Normal 3 3 15 2 2 2" xfId="26198"/>
    <cellStyle name="Normal 3 3 15 2 3" xfId="26199"/>
    <cellStyle name="Normal 3 3 15 2 4" xfId="26200"/>
    <cellStyle name="Normal 3 3 15 3" xfId="26201"/>
    <cellStyle name="Normal 3 3 15 3 2" xfId="26202"/>
    <cellStyle name="Normal 3 3 15 4" xfId="26203"/>
    <cellStyle name="Normal 3 3 15 5" xfId="26204"/>
    <cellStyle name="Normal 3 3 15 6" xfId="26205"/>
    <cellStyle name="Normal 3 3 15 7" xfId="26206"/>
    <cellStyle name="Normal 3 3 16" xfId="26207"/>
    <cellStyle name="Normál 3 3 16" xfId="26208"/>
    <cellStyle name="Normal 3 3 16 2" xfId="26209"/>
    <cellStyle name="Normal 3 3 16 2 2" xfId="26210"/>
    <cellStyle name="Normal 3 3 16 2 2 2" xfId="26211"/>
    <cellStyle name="Normal 3 3 16 2 3" xfId="26212"/>
    <cellStyle name="Normal 3 3 16 2 4" xfId="26213"/>
    <cellStyle name="Normal 3 3 16 3" xfId="26214"/>
    <cellStyle name="Normal 3 3 16 3 2" xfId="26215"/>
    <cellStyle name="Normal 3 3 16 4" xfId="26216"/>
    <cellStyle name="Normal 3 3 16 5" xfId="26217"/>
    <cellStyle name="Normal 3 3 17" xfId="26218"/>
    <cellStyle name="Normál 3 3 17" xfId="26219"/>
    <cellStyle name="Normal 3 3 17 2" xfId="26220"/>
    <cellStyle name="Normal 3 3 17 2 2" xfId="26221"/>
    <cellStyle name="Normal 3 3 17 2 2 2" xfId="26222"/>
    <cellStyle name="Normal 3 3 17 2 3" xfId="26223"/>
    <cellStyle name="Normal 3 3 17 2 4" xfId="26224"/>
    <cellStyle name="Normal 3 3 17 3" xfId="26225"/>
    <cellStyle name="Normal 3 3 17 3 2" xfId="26226"/>
    <cellStyle name="Normal 3 3 17 4" xfId="26227"/>
    <cellStyle name="Normal 3 3 17 5" xfId="26228"/>
    <cellStyle name="Normal 3 3 18" xfId="26229"/>
    <cellStyle name="Normal 3 3 18 2" xfId="26230"/>
    <cellStyle name="Normal 3 3 18 2 2" xfId="26231"/>
    <cellStyle name="Normal 3 3 18 2 2 2" xfId="26232"/>
    <cellStyle name="Normal 3 3 18 2 3" xfId="26233"/>
    <cellStyle name="Normal 3 3 18 2 4" xfId="26234"/>
    <cellStyle name="Normal 3 3 18 3" xfId="26235"/>
    <cellStyle name="Normal 3 3 18 3 2" xfId="26236"/>
    <cellStyle name="Normal 3 3 18 4" xfId="26237"/>
    <cellStyle name="Normal 3 3 18 5" xfId="26238"/>
    <cellStyle name="Normal 3 3 19" xfId="26239"/>
    <cellStyle name="Normal 3 3 19 2" xfId="26240"/>
    <cellStyle name="Normal 3 3 19 2 2" xfId="26241"/>
    <cellStyle name="Normal 3 3 19 2 2 2" xfId="26242"/>
    <cellStyle name="Normal 3 3 19 2 3" xfId="26243"/>
    <cellStyle name="Normal 3 3 19 2 4" xfId="26244"/>
    <cellStyle name="Normal 3 3 19 3" xfId="26245"/>
    <cellStyle name="Normal 3 3 19 3 2" xfId="26246"/>
    <cellStyle name="Normal 3 3 19 4" xfId="26247"/>
    <cellStyle name="Normal 3 3 19 5" xfId="26248"/>
    <cellStyle name="Normal 3 3 2" xfId="146"/>
    <cellStyle name="Normál 3 3 2" xfId="26249"/>
    <cellStyle name="Normal 3 3 2 10" xfId="26250"/>
    <cellStyle name="Normál 3 3 2 10" xfId="26251"/>
    <cellStyle name="Normál 3 3 2 10 2" xfId="26252"/>
    <cellStyle name="Normal 3 3 2 11" xfId="26253"/>
    <cellStyle name="Normál 3 3 2 11" xfId="26254"/>
    <cellStyle name="Normal 3 3 2 12" xfId="26255"/>
    <cellStyle name="Normál 3 3 2 12" xfId="26256"/>
    <cellStyle name="Normal 3 3 2 13" xfId="26257"/>
    <cellStyle name="Normal 3 3 2 14" xfId="26258"/>
    <cellStyle name="Normal 3 3 2 15" xfId="26259"/>
    <cellStyle name="Normal 3 3 2 16" xfId="26260"/>
    <cellStyle name="Normal 3 3 2 17" xfId="26261"/>
    <cellStyle name="Normal 3 3 2 18" xfId="26262"/>
    <cellStyle name="Normal 3 3 2 19" xfId="26263"/>
    <cellStyle name="Normal 3 3 2 2" xfId="243"/>
    <cellStyle name="Normál 3 3 2 2" xfId="26264"/>
    <cellStyle name="Normal 3 3 2 2 2" xfId="26265"/>
    <cellStyle name="Normál 3 3 2 2 2" xfId="26266"/>
    <cellStyle name="Normal 3 3 2 2 2 2" xfId="26267"/>
    <cellStyle name="Normal 3 3 2 2 2 2 2" xfId="26268"/>
    <cellStyle name="Normal 3 3 2 2 2 2 2 2" xfId="26269"/>
    <cellStyle name="Normal 3 3 2 2 2 2 2 2 2" xfId="26270"/>
    <cellStyle name="Normal 3 3 2 2 2 2 2 3" xfId="26271"/>
    <cellStyle name="Normal 3 3 2 2 2 2 2 4" xfId="26272"/>
    <cellStyle name="Normal 3 3 2 2 2 2 3" xfId="26273"/>
    <cellStyle name="Normal 3 3 2 2 2 2 3 2" xfId="26274"/>
    <cellStyle name="Normal 3 3 2 2 2 2 4" xfId="26275"/>
    <cellStyle name="Normal 3 3 2 2 2 2 5" xfId="26276"/>
    <cellStyle name="Normal 3 3 2 2 2 2 6" xfId="26277"/>
    <cellStyle name="Normal 3 3 2 2 3" xfId="26278"/>
    <cellStyle name="Normál 3 3 2 2 3" xfId="26279"/>
    <cellStyle name="Normal 3 3 2 2 3 2" xfId="26280"/>
    <cellStyle name="Normal 3 3 2 2 3 2 2" xfId="26281"/>
    <cellStyle name="Normal 3 3 2 2 3 2 2 2" xfId="26282"/>
    <cellStyle name="Normal 3 3 2 2 3 2 3" xfId="26283"/>
    <cellStyle name="Normal 3 3 2 2 3 2 4" xfId="26284"/>
    <cellStyle name="Normal 3 3 2 2 3 3" xfId="26285"/>
    <cellStyle name="Normal 3 3 2 2 3 3 2" xfId="26286"/>
    <cellStyle name="Normal 3 3 2 2 3 4" xfId="26287"/>
    <cellStyle name="Normal 3 3 2 2 3 5" xfId="26288"/>
    <cellStyle name="Normal 3 3 2 2 3 6" xfId="26289"/>
    <cellStyle name="Normal 3 3 2 20" xfId="26290"/>
    <cellStyle name="Normal 3 3 2 21" xfId="26291"/>
    <cellStyle name="Normal 3 3 2 22" xfId="26292"/>
    <cellStyle name="Normal 3 3 2 23" xfId="26293"/>
    <cellStyle name="Normal 3 3 2 24" xfId="26294"/>
    <cellStyle name="Normal 3 3 2 25" xfId="26295"/>
    <cellStyle name="Normal 3 3 2 26" xfId="26296"/>
    <cellStyle name="Normal 3 3 2 27" xfId="26297"/>
    <cellStyle name="Normal 3 3 2 28" xfId="26298"/>
    <cellStyle name="Normal 3 3 2 29" xfId="26299"/>
    <cellStyle name="Normal 3 3 2 3" xfId="26300"/>
    <cellStyle name="Normál 3 3 2 3" xfId="26301"/>
    <cellStyle name="Normal 3 3 2 3 2" xfId="26302"/>
    <cellStyle name="Normál 3 3 2 3 2" xfId="26303"/>
    <cellStyle name="Normal 3 3 2 3 2 2" xfId="26304"/>
    <cellStyle name="Normal 3 3 2 3 2 2 2" xfId="26305"/>
    <cellStyle name="Normal 3 3 2 3 2 2 2 2" xfId="26306"/>
    <cellStyle name="Normal 3 3 2 3 2 2 3" xfId="26307"/>
    <cellStyle name="Normal 3 3 2 3 2 2 4" xfId="26308"/>
    <cellStyle name="Normal 3 3 2 3 2 3" xfId="26309"/>
    <cellStyle name="Normal 3 3 2 3 2 3 2" xfId="26310"/>
    <cellStyle name="Normal 3 3 2 3 2 4" xfId="26311"/>
    <cellStyle name="Normal 3 3 2 3 2 5" xfId="26312"/>
    <cellStyle name="Normal 3 3 2 3 2 6" xfId="26313"/>
    <cellStyle name="Normal 3 3 2 3 2 7" xfId="26314"/>
    <cellStyle name="Normál 3 3 2 3 3" xfId="26315"/>
    <cellStyle name="Normal 3 3 2 30" xfId="26316"/>
    <cellStyle name="Normal 3 3 2 31" xfId="26317"/>
    <cellStyle name="Normal 3 3 2 32" xfId="26318"/>
    <cellStyle name="Normal 3 3 2 33" xfId="26319"/>
    <cellStyle name="Normal 3 3 2 4" xfId="26320"/>
    <cellStyle name="Normál 3 3 2 4" xfId="26321"/>
    <cellStyle name="Normal 3 3 2 4 10" xfId="26322"/>
    <cellStyle name="Normal 3 3 2 4 11" xfId="26323"/>
    <cellStyle name="Normal 3 3 2 4 12" xfId="26324"/>
    <cellStyle name="Normal 3 3 2 4 2" xfId="26325"/>
    <cellStyle name="Normál 3 3 2 4 2" xfId="26326"/>
    <cellStyle name="Normal 3 3 2 4 2 2" xfId="26327"/>
    <cellStyle name="Normal 3 3 2 4 2 2 2" xfId="26328"/>
    <cellStyle name="Normal 3 3 2 4 2 3" xfId="26329"/>
    <cellStyle name="Normal 3 3 2 4 2 4" xfId="26330"/>
    <cellStyle name="Normal 3 3 2 4 2 5" xfId="26331"/>
    <cellStyle name="Normal 3 3 2 4 3" xfId="26332"/>
    <cellStyle name="Normál 3 3 2 4 3" xfId="26333"/>
    <cellStyle name="Normal 3 3 2 4 3 2" xfId="26334"/>
    <cellStyle name="Normal 3 3 2 4 3 3" xfId="26335"/>
    <cellStyle name="Normal 3 3 2 4 4" xfId="26336"/>
    <cellStyle name="Normal 3 3 2 4 4 2" xfId="26337"/>
    <cellStyle name="Normal 3 3 2 4 4 3" xfId="26338"/>
    <cellStyle name="Normal 3 3 2 4 5" xfId="26339"/>
    <cellStyle name="Normal 3 3 2 4 5 2" xfId="26340"/>
    <cellStyle name="Normal 3 3 2 4 6" xfId="26341"/>
    <cellStyle name="Normal 3 3 2 4 6 2" xfId="26342"/>
    <cellStyle name="Normal 3 3 2 4 7" xfId="26343"/>
    <cellStyle name="Normal 3 3 2 4 7 2" xfId="26344"/>
    <cellStyle name="Normal 3 3 2 4 8" xfId="26345"/>
    <cellStyle name="Normal 3 3 2 4 8 2" xfId="26346"/>
    <cellStyle name="Normal 3 3 2 4 9" xfId="26347"/>
    <cellStyle name="Normal 3 3 2 4 9 2" xfId="26348"/>
    <cellStyle name="Normal 3 3 2 5" xfId="26349"/>
    <cellStyle name="Normál 3 3 2 5" xfId="26350"/>
    <cellStyle name="Normal 3 3 2 5 2" xfId="26351"/>
    <cellStyle name="Normál 3 3 2 5 2" xfId="26352"/>
    <cellStyle name="Normal 3 3 2 6" xfId="26353"/>
    <cellStyle name="Normál 3 3 2 6" xfId="26354"/>
    <cellStyle name="Normal 3 3 2 6 2" xfId="26355"/>
    <cellStyle name="Normál 3 3 2 6 2" xfId="26356"/>
    <cellStyle name="Normal 3 3 2 7" xfId="26357"/>
    <cellStyle name="Normál 3 3 2 7" xfId="26358"/>
    <cellStyle name="Normal 3 3 2 7 2" xfId="26359"/>
    <cellStyle name="Normál 3 3 2 7 2" xfId="26360"/>
    <cellStyle name="Normal 3 3 2 8" xfId="26361"/>
    <cellStyle name="Normál 3 3 2 8" xfId="26362"/>
    <cellStyle name="Normal 3 3 2 8 2" xfId="26363"/>
    <cellStyle name="Normál 3 3 2 8 2" xfId="26364"/>
    <cellStyle name="Normal 3 3 2 9" xfId="26365"/>
    <cellStyle name="Normál 3 3 2 9" xfId="26366"/>
    <cellStyle name="Normál 3 3 2 9 2" xfId="26367"/>
    <cellStyle name="Normal 3 3 20" xfId="26368"/>
    <cellStyle name="Normal 3 3 20 2" xfId="26369"/>
    <cellStyle name="Normal 3 3 20 2 2" xfId="26370"/>
    <cellStyle name="Normal 3 3 20 2 2 2" xfId="26371"/>
    <cellStyle name="Normal 3 3 20 2 3" xfId="26372"/>
    <cellStyle name="Normal 3 3 20 2 4" xfId="26373"/>
    <cellStyle name="Normal 3 3 20 3" xfId="26374"/>
    <cellStyle name="Normal 3 3 20 3 2" xfId="26375"/>
    <cellStyle name="Normal 3 3 20 4" xfId="26376"/>
    <cellStyle name="Normal 3 3 20 5" xfId="26377"/>
    <cellStyle name="Normal 3 3 21" xfId="26378"/>
    <cellStyle name="Normal 3 3 21 2" xfId="26379"/>
    <cellStyle name="Normal 3 3 21 2 2" xfId="26380"/>
    <cellStyle name="Normal 3 3 21 2 2 2" xfId="26381"/>
    <cellStyle name="Normal 3 3 21 2 3" xfId="26382"/>
    <cellStyle name="Normal 3 3 21 2 4" xfId="26383"/>
    <cellStyle name="Normal 3 3 21 3" xfId="26384"/>
    <cellStyle name="Normal 3 3 21 3 2" xfId="26385"/>
    <cellStyle name="Normal 3 3 21 4" xfId="26386"/>
    <cellStyle name="Normal 3 3 21 5" xfId="26387"/>
    <cellStyle name="Normal 3 3 22" xfId="26388"/>
    <cellStyle name="Normal 3 3 22 2" xfId="26389"/>
    <cellStyle name="Normal 3 3 22 2 2" xfId="26390"/>
    <cellStyle name="Normal 3 3 22 2 2 2" xfId="26391"/>
    <cellStyle name="Normal 3 3 22 2 3" xfId="26392"/>
    <cellStyle name="Normal 3 3 22 2 4" xfId="26393"/>
    <cellStyle name="Normal 3 3 22 3" xfId="26394"/>
    <cellStyle name="Normal 3 3 22 3 2" xfId="26395"/>
    <cellStyle name="Normal 3 3 22 4" xfId="26396"/>
    <cellStyle name="Normal 3 3 22 5" xfId="26397"/>
    <cellStyle name="Normal 3 3 23" xfId="26398"/>
    <cellStyle name="Normal 3 3 23 2" xfId="26399"/>
    <cellStyle name="Normal 3 3 23 2 2" xfId="26400"/>
    <cellStyle name="Normal 3 3 23 2 2 2" xfId="26401"/>
    <cellStyle name="Normal 3 3 23 2 3" xfId="26402"/>
    <cellStyle name="Normal 3 3 23 2 4" xfId="26403"/>
    <cellStyle name="Normal 3 3 23 3" xfId="26404"/>
    <cellStyle name="Normal 3 3 23 3 2" xfId="26405"/>
    <cellStyle name="Normal 3 3 23 4" xfId="26406"/>
    <cellStyle name="Normal 3 3 23 5" xfId="26407"/>
    <cellStyle name="Normal 3 3 24" xfId="26408"/>
    <cellStyle name="Normal 3 3 24 2" xfId="26409"/>
    <cellStyle name="Normal 3 3 24 2 2" xfId="26410"/>
    <cellStyle name="Normal 3 3 24 2 2 2" xfId="26411"/>
    <cellStyle name="Normal 3 3 24 2 3" xfId="26412"/>
    <cellStyle name="Normal 3 3 24 2 4" xfId="26413"/>
    <cellStyle name="Normal 3 3 24 3" xfId="26414"/>
    <cellStyle name="Normal 3 3 24 3 2" xfId="26415"/>
    <cellStyle name="Normal 3 3 24 4" xfId="26416"/>
    <cellStyle name="Normal 3 3 24 5" xfId="26417"/>
    <cellStyle name="Normal 3 3 25" xfId="26418"/>
    <cellStyle name="Normal 3 3 25 2" xfId="26419"/>
    <cellStyle name="Normal 3 3 26" xfId="26420"/>
    <cellStyle name="Normal 3 3 26 2" xfId="26421"/>
    <cellStyle name="Normal 3 3 27" xfId="26422"/>
    <cellStyle name="Normal 3 3 27 2" xfId="26423"/>
    <cellStyle name="Normal 3 3 28" xfId="26424"/>
    <cellStyle name="Normal 3 3 28 2" xfId="26425"/>
    <cellStyle name="Normal 3 3 29" xfId="26426"/>
    <cellStyle name="Normal 3 3 3" xfId="244"/>
    <cellStyle name="Normál 3 3 3" xfId="26427"/>
    <cellStyle name="Normál 3 3 3 10" xfId="26428"/>
    <cellStyle name="Normál 3 3 3 10 2" xfId="26429"/>
    <cellStyle name="Normál 3 3 3 11" xfId="26430"/>
    <cellStyle name="Normál 3 3 3 12" xfId="26431"/>
    <cellStyle name="Normal 3 3 3 2" xfId="26432"/>
    <cellStyle name="Normál 3 3 3 2" xfId="26433"/>
    <cellStyle name="Normal 3 3 3 2 2" xfId="26434"/>
    <cellStyle name="Normál 3 3 3 2 2" xfId="26435"/>
    <cellStyle name="Normal 3 3 3 2 2 2" xfId="26436"/>
    <cellStyle name="Normal 3 3 3 2 2 2 2" xfId="26437"/>
    <cellStyle name="Normal 3 3 3 2 2 2 2 2" xfId="26438"/>
    <cellStyle name="Normal 3 3 3 2 2 2 3" xfId="26439"/>
    <cellStyle name="Normal 3 3 3 2 2 2 4" xfId="26440"/>
    <cellStyle name="Normal 3 3 3 2 2 3" xfId="26441"/>
    <cellStyle name="Normal 3 3 3 2 2 3 2" xfId="26442"/>
    <cellStyle name="Normal 3 3 3 2 2 4" xfId="26443"/>
    <cellStyle name="Normal 3 3 3 2 2 5" xfId="26444"/>
    <cellStyle name="Normal 3 3 3 2 2 6" xfId="26445"/>
    <cellStyle name="Normal 3 3 3 2 2 7" xfId="26446"/>
    <cellStyle name="Normál 3 3 3 2 3" xfId="26447"/>
    <cellStyle name="Normal 3 3 3 3" xfId="26448"/>
    <cellStyle name="Normál 3 3 3 3" xfId="26449"/>
    <cellStyle name="Normal 3 3 3 3 10" xfId="26450"/>
    <cellStyle name="Normal 3 3 3 3 10 2" xfId="26451"/>
    <cellStyle name="Normal 3 3 3 3 11" xfId="26452"/>
    <cellStyle name="Normal 3 3 3 3 12" xfId="26453"/>
    <cellStyle name="Normal 3 3 3 3 13" xfId="26454"/>
    <cellStyle name="Normal 3 3 3 3 14" xfId="26455"/>
    <cellStyle name="Normal 3 3 3 3 2" xfId="26456"/>
    <cellStyle name="Normál 3 3 3 3 2" xfId="26457"/>
    <cellStyle name="Normal 3 3 3 3 2 2" xfId="26458"/>
    <cellStyle name="Normal 3 3 3 3 2 2 2" xfId="26459"/>
    <cellStyle name="Normal 3 3 3 3 2 3" xfId="26460"/>
    <cellStyle name="Normal 3 3 3 3 2 4" xfId="26461"/>
    <cellStyle name="Normal 3 3 3 3 2 5" xfId="26462"/>
    <cellStyle name="Normal 3 3 3 3 3" xfId="26463"/>
    <cellStyle name="Normál 3 3 3 3 3" xfId="26464"/>
    <cellStyle name="Normal 3 3 3 3 3 2" xfId="26465"/>
    <cellStyle name="Normal 3 3 3 3 4" xfId="26466"/>
    <cellStyle name="Normal 3 3 3 3 4 2" xfId="26467"/>
    <cellStyle name="Normal 3 3 3 3 5" xfId="26468"/>
    <cellStyle name="Normal 3 3 3 3 5 2" xfId="26469"/>
    <cellStyle name="Normal 3 3 3 3 6" xfId="26470"/>
    <cellStyle name="Normal 3 3 3 3 6 2" xfId="26471"/>
    <cellStyle name="Normal 3 3 3 3 7" xfId="26472"/>
    <cellStyle name="Normal 3 3 3 3 7 2" xfId="26473"/>
    <cellStyle name="Normal 3 3 3 3 8" xfId="26474"/>
    <cellStyle name="Normal 3 3 3 3 8 2" xfId="26475"/>
    <cellStyle name="Normal 3 3 3 3 9" xfId="26476"/>
    <cellStyle name="Normal 3 3 3 3 9 2" xfId="26477"/>
    <cellStyle name="Normál 3 3 3 4" xfId="26478"/>
    <cellStyle name="Normál 3 3 3 4 2" xfId="26479"/>
    <cellStyle name="Normál 3 3 3 5" xfId="26480"/>
    <cellStyle name="Normál 3 3 3 5 2" xfId="26481"/>
    <cellStyle name="Normál 3 3 3 6" xfId="26482"/>
    <cellStyle name="Normál 3 3 3 6 2" xfId="26483"/>
    <cellStyle name="Normál 3 3 3 7" xfId="26484"/>
    <cellStyle name="Normál 3 3 3 7 2" xfId="26485"/>
    <cellStyle name="Normál 3 3 3 8" xfId="26486"/>
    <cellStyle name="Normál 3 3 3 8 2" xfId="26487"/>
    <cellStyle name="Normál 3 3 3 9" xfId="26488"/>
    <cellStyle name="Normál 3 3 3 9 2" xfId="26489"/>
    <cellStyle name="Normal 3 3 30" xfId="26490"/>
    <cellStyle name="Normal 3 3 31" xfId="26491"/>
    <cellStyle name="Normal 3 3 32" xfId="26492"/>
    <cellStyle name="Normal 3 3 33" xfId="26493"/>
    <cellStyle name="Normal 3 3 34" xfId="26494"/>
    <cellStyle name="Normal 3 3 35" xfId="26495"/>
    <cellStyle name="Normal 3 3 36" xfId="26496"/>
    <cellStyle name="Normal 3 3 37" xfId="26497"/>
    <cellStyle name="Normal 3 3 38" xfId="26498"/>
    <cellStyle name="Normal 3 3 39" xfId="26499"/>
    <cellStyle name="Normal 3 3 4" xfId="26500"/>
    <cellStyle name="Normál 3 3 4" xfId="26501"/>
    <cellStyle name="Normál 3 3 4 10" xfId="26502"/>
    <cellStyle name="Normál 3 3 4 10 2" xfId="26503"/>
    <cellStyle name="Normál 3 3 4 11" xfId="26504"/>
    <cellStyle name="Normál 3 3 4 12" xfId="26505"/>
    <cellStyle name="Normal 3 3 4 2" xfId="26506"/>
    <cellStyle name="Normál 3 3 4 2" xfId="26507"/>
    <cellStyle name="Normal 3 3 4 2 10" xfId="26508"/>
    <cellStyle name="Normal 3 3 4 2 10 2" xfId="26509"/>
    <cellStyle name="Normal 3 3 4 2 11" xfId="26510"/>
    <cellStyle name="Normal 3 3 4 2 11 2" xfId="26511"/>
    <cellStyle name="Normal 3 3 4 2 12" xfId="26512"/>
    <cellStyle name="Normal 3 3 4 2 13" xfId="26513"/>
    <cellStyle name="Normal 3 3 4 2 14" xfId="26514"/>
    <cellStyle name="Normal 3 3 4 2 15" xfId="26515"/>
    <cellStyle name="Normal 3 3 4 2 2" xfId="26516"/>
    <cellStyle name="Normál 3 3 4 2 2" xfId="26517"/>
    <cellStyle name="Normal 3 3 4 2 2 2" xfId="26518"/>
    <cellStyle name="Normal 3 3 4 2 2 2 2" xfId="26519"/>
    <cellStyle name="Normal 3 3 4 2 2 3" xfId="26520"/>
    <cellStyle name="Normal 3 3 4 2 2 4" xfId="26521"/>
    <cellStyle name="Normal 3 3 4 2 2 5" xfId="26522"/>
    <cellStyle name="Normal 3 3 4 2 3" xfId="26523"/>
    <cellStyle name="Normál 3 3 4 2 3" xfId="26524"/>
    <cellStyle name="Normal 3 3 4 2 3 2" xfId="26525"/>
    <cellStyle name="Normal 3 3 4 2 4" xfId="26526"/>
    <cellStyle name="Normal 3 3 4 2 4 2" xfId="26527"/>
    <cellStyle name="Normal 3 3 4 2 5" xfId="26528"/>
    <cellStyle name="Normal 3 3 4 2 5 2" xfId="26529"/>
    <cellStyle name="Normal 3 3 4 2 6" xfId="26530"/>
    <cellStyle name="Normal 3 3 4 2 6 2" xfId="26531"/>
    <cellStyle name="Normal 3 3 4 2 7" xfId="26532"/>
    <cellStyle name="Normal 3 3 4 2 7 2" xfId="26533"/>
    <cellStyle name="Normal 3 3 4 2 8" xfId="26534"/>
    <cellStyle name="Normal 3 3 4 2 8 2" xfId="26535"/>
    <cellStyle name="Normal 3 3 4 2 9" xfId="26536"/>
    <cellStyle name="Normal 3 3 4 2 9 2" xfId="26537"/>
    <cellStyle name="Normál 3 3 4 3" xfId="26538"/>
    <cellStyle name="Normál 3 3 4 3 2" xfId="26539"/>
    <cellStyle name="Normál 3 3 4 4" xfId="26540"/>
    <cellStyle name="Normál 3 3 4 4 2" xfId="26541"/>
    <cellStyle name="Normál 3 3 4 5" xfId="26542"/>
    <cellStyle name="Normál 3 3 4 5 2" xfId="26543"/>
    <cellStyle name="Normál 3 3 4 6" xfId="26544"/>
    <cellStyle name="Normál 3 3 4 6 2" xfId="26545"/>
    <cellStyle name="Normál 3 3 4 7" xfId="26546"/>
    <cellStyle name="Normál 3 3 4 7 2" xfId="26547"/>
    <cellStyle name="Normál 3 3 4 8" xfId="26548"/>
    <cellStyle name="Normál 3 3 4 8 2" xfId="26549"/>
    <cellStyle name="Normál 3 3 4 9" xfId="26550"/>
    <cellStyle name="Normál 3 3 4 9 2" xfId="26551"/>
    <cellStyle name="Normal 3 3 40" xfId="26552"/>
    <cellStyle name="Normal 3 3 41" xfId="26553"/>
    <cellStyle name="Normal 3 3 42" xfId="26554"/>
    <cellStyle name="Normal 3 3 43" xfId="26555"/>
    <cellStyle name="Normal 3 3 44" xfId="26556"/>
    <cellStyle name="Normal 3 3 45" xfId="26557"/>
    <cellStyle name="Normal 3 3 46" xfId="26558"/>
    <cellStyle name="Normal 3 3 47" xfId="26559"/>
    <cellStyle name="Normal 3 3 48" xfId="26560"/>
    <cellStyle name="Normal 3 3 49" xfId="26561"/>
    <cellStyle name="Normal 3 3 5" xfId="26562"/>
    <cellStyle name="Normál 3 3 5" xfId="26563"/>
    <cellStyle name="Normal 3 3 5 10" xfId="26564"/>
    <cellStyle name="Normál 3 3 5 10" xfId="26565"/>
    <cellStyle name="Normál 3 3 5 10 2" xfId="26566"/>
    <cellStyle name="Normal 3 3 5 11" xfId="26567"/>
    <cellStyle name="Normál 3 3 5 11" xfId="26568"/>
    <cellStyle name="Normal 3 3 5 12" xfId="26569"/>
    <cellStyle name="Normál 3 3 5 12" xfId="26570"/>
    <cellStyle name="Normal 3 3 5 13" xfId="26571"/>
    <cellStyle name="Normal 3 3 5 14" xfId="26572"/>
    <cellStyle name="Normal 3 3 5 15" xfId="26573"/>
    <cellStyle name="Normal 3 3 5 2" xfId="26574"/>
    <cellStyle name="Normál 3 3 5 2" xfId="26575"/>
    <cellStyle name="Normal 3 3 5 2 2" xfId="26576"/>
    <cellStyle name="Normál 3 3 5 2 2" xfId="26577"/>
    <cellStyle name="Normal 3 3 5 2 2 2" xfId="26578"/>
    <cellStyle name="Normal 3 3 5 2 2 2 2" xfId="26579"/>
    <cellStyle name="Normal 3 3 5 2 2 2 2 2" xfId="26580"/>
    <cellStyle name="Normal 3 3 5 2 2 2 3" xfId="26581"/>
    <cellStyle name="Normal 3 3 5 2 2 2 4" xfId="26582"/>
    <cellStyle name="Normal 3 3 5 2 2 3" xfId="26583"/>
    <cellStyle name="Normal 3 3 5 2 2 3 2" xfId="26584"/>
    <cellStyle name="Normal 3 3 5 2 2 4" xfId="26585"/>
    <cellStyle name="Normal 3 3 5 2 2 5" xfId="26586"/>
    <cellStyle name="Normal 3 3 5 2 2 6" xfId="26587"/>
    <cellStyle name="Normál 3 3 5 2 3" xfId="26588"/>
    <cellStyle name="Normal 3 3 5 3" xfId="26589"/>
    <cellStyle name="Normál 3 3 5 3" xfId="26590"/>
    <cellStyle name="Normal 3 3 5 3 10" xfId="26591"/>
    <cellStyle name="Normal 3 3 5 3 10 2" xfId="26592"/>
    <cellStyle name="Normal 3 3 5 3 11" xfId="26593"/>
    <cellStyle name="Normal 3 3 5 3 12" xfId="26594"/>
    <cellStyle name="Normal 3 3 5 3 13" xfId="26595"/>
    <cellStyle name="Normal 3 3 5 3 2" xfId="26596"/>
    <cellStyle name="Normál 3 3 5 3 2" xfId="26597"/>
    <cellStyle name="Normal 3 3 5 3 2 2" xfId="26598"/>
    <cellStyle name="Normal 3 3 5 3 2 2 2" xfId="26599"/>
    <cellStyle name="Normal 3 3 5 3 2 3" xfId="26600"/>
    <cellStyle name="Normal 3 3 5 3 2 4" xfId="26601"/>
    <cellStyle name="Normal 3 3 5 3 2 5" xfId="26602"/>
    <cellStyle name="Normal 3 3 5 3 3" xfId="26603"/>
    <cellStyle name="Normál 3 3 5 3 3" xfId="26604"/>
    <cellStyle name="Normal 3 3 5 3 3 2" xfId="26605"/>
    <cellStyle name="Normal 3 3 5 3 4" xfId="26606"/>
    <cellStyle name="Normal 3 3 5 3 4 2" xfId="26607"/>
    <cellStyle name="Normal 3 3 5 3 5" xfId="26608"/>
    <cellStyle name="Normal 3 3 5 3 5 2" xfId="26609"/>
    <cellStyle name="Normal 3 3 5 3 6" xfId="26610"/>
    <cellStyle name="Normal 3 3 5 3 6 2" xfId="26611"/>
    <cellStyle name="Normal 3 3 5 3 7" xfId="26612"/>
    <cellStyle name="Normal 3 3 5 3 7 2" xfId="26613"/>
    <cellStyle name="Normal 3 3 5 3 8" xfId="26614"/>
    <cellStyle name="Normal 3 3 5 3 8 2" xfId="26615"/>
    <cellStyle name="Normal 3 3 5 3 9" xfId="26616"/>
    <cellStyle name="Normal 3 3 5 3 9 2" xfId="26617"/>
    <cellStyle name="Normal 3 3 5 4" xfId="26618"/>
    <cellStyle name="Normál 3 3 5 4" xfId="26619"/>
    <cellStyle name="Normál 3 3 5 4 2" xfId="26620"/>
    <cellStyle name="Normal 3 3 5 5" xfId="26621"/>
    <cellStyle name="Normál 3 3 5 5" xfId="26622"/>
    <cellStyle name="Normál 3 3 5 5 2" xfId="26623"/>
    <cellStyle name="Normal 3 3 5 6" xfId="26624"/>
    <cellStyle name="Normál 3 3 5 6" xfId="26625"/>
    <cellStyle name="Normál 3 3 5 6 2" xfId="26626"/>
    <cellStyle name="Normal 3 3 5 7" xfId="26627"/>
    <cellStyle name="Normál 3 3 5 7" xfId="26628"/>
    <cellStyle name="Normál 3 3 5 7 2" xfId="26629"/>
    <cellStyle name="Normal 3 3 5 8" xfId="26630"/>
    <cellStyle name="Normál 3 3 5 8" xfId="26631"/>
    <cellStyle name="Normál 3 3 5 8 2" xfId="26632"/>
    <cellStyle name="Normal 3 3 5 9" xfId="26633"/>
    <cellStyle name="Normál 3 3 5 9" xfId="26634"/>
    <cellStyle name="Normál 3 3 5 9 2" xfId="26635"/>
    <cellStyle name="Normal 3 3 50" xfId="26636"/>
    <cellStyle name="Normal 3 3 51" xfId="26637"/>
    <cellStyle name="Normal 3 3 6" xfId="26638"/>
    <cellStyle name="Normál 3 3 6" xfId="26639"/>
    <cellStyle name="Normal 3 3 6 2" xfId="26640"/>
    <cellStyle name="Normál 3 3 6 2" xfId="26641"/>
    <cellStyle name="Normal 3 3 6 2 2" xfId="26642"/>
    <cellStyle name="Normal 3 3 6 2 2 2" xfId="26643"/>
    <cellStyle name="Normal 3 3 6 2 2 2 2" xfId="26644"/>
    <cellStyle name="Normal 3 3 6 2 2 3" xfId="26645"/>
    <cellStyle name="Normal 3 3 6 2 2 4" xfId="26646"/>
    <cellStyle name="Normal 3 3 6 2 3" xfId="26647"/>
    <cellStyle name="Normal 3 3 6 2 3 2" xfId="26648"/>
    <cellStyle name="Normal 3 3 6 2 4" xfId="26649"/>
    <cellStyle name="Normal 3 3 6 2 5" xfId="26650"/>
    <cellStyle name="Normal 3 3 6 2 6" xfId="26651"/>
    <cellStyle name="Normal 3 3 6 2 7" xfId="26652"/>
    <cellStyle name="Normál 3 3 6 3" xfId="26653"/>
    <cellStyle name="Normal 3 3 7" xfId="26654"/>
    <cellStyle name="Normál 3 3 7" xfId="26655"/>
    <cellStyle name="Normal 3 3 7 2" xfId="26656"/>
    <cellStyle name="Normál 3 3 7 2" xfId="26657"/>
    <cellStyle name="Normal 3 3 7 2 2" xfId="26658"/>
    <cellStyle name="Normal 3 3 7 2 2 2" xfId="26659"/>
    <cellStyle name="Normal 3 3 7 2 2 2 2" xfId="26660"/>
    <cellStyle name="Normal 3 3 7 2 2 3" xfId="26661"/>
    <cellStyle name="Normal 3 3 7 2 2 4" xfId="26662"/>
    <cellStyle name="Normal 3 3 7 2 3" xfId="26663"/>
    <cellStyle name="Normal 3 3 7 2 3 2" xfId="26664"/>
    <cellStyle name="Normal 3 3 7 2 4" xfId="26665"/>
    <cellStyle name="Normal 3 3 7 2 5" xfId="26666"/>
    <cellStyle name="Normal 3 3 7 2 6" xfId="26667"/>
    <cellStyle name="Normal 3 3 7 2 7" xfId="26668"/>
    <cellStyle name="Normál 3 3 7 3" xfId="26669"/>
    <cellStyle name="Normal 3 3 8" xfId="26670"/>
    <cellStyle name="Normál 3 3 8" xfId="26671"/>
    <cellStyle name="Normal 3 3 8 2" xfId="26672"/>
    <cellStyle name="Normál 3 3 8 2" xfId="26673"/>
    <cellStyle name="Normal 3 3 8 2 2" xfId="26674"/>
    <cellStyle name="Normal 3 3 8 2 2 2" xfId="26675"/>
    <cellStyle name="Normal 3 3 8 2 2 2 2" xfId="26676"/>
    <cellStyle name="Normal 3 3 8 2 2 3" xfId="26677"/>
    <cellStyle name="Normal 3 3 8 2 2 4" xfId="26678"/>
    <cellStyle name="Normal 3 3 8 2 3" xfId="26679"/>
    <cellStyle name="Normal 3 3 8 2 3 2" xfId="26680"/>
    <cellStyle name="Normal 3 3 8 2 4" xfId="26681"/>
    <cellStyle name="Normal 3 3 8 2 5" xfId="26682"/>
    <cellStyle name="Normal 3 3 8 2 6" xfId="26683"/>
    <cellStyle name="Normal 3 3 8 2 7" xfId="26684"/>
    <cellStyle name="Normál 3 3 8 3" xfId="26685"/>
    <cellStyle name="Normal 3 3 9" xfId="26686"/>
    <cellStyle name="Normál 3 3 9" xfId="26687"/>
    <cellStyle name="Normal 3 3 9 2" xfId="26688"/>
    <cellStyle name="Normál 3 3 9 2" xfId="26689"/>
    <cellStyle name="Normal 3 3 9 2 2" xfId="26690"/>
    <cellStyle name="Normal 3 3 9 2 2 2" xfId="26691"/>
    <cellStyle name="Normal 3 3 9 2 2 2 2" xfId="26692"/>
    <cellStyle name="Normal 3 3 9 2 2 3" xfId="26693"/>
    <cellStyle name="Normal 3 3 9 2 2 4" xfId="26694"/>
    <cellStyle name="Normal 3 3 9 2 3" xfId="26695"/>
    <cellStyle name="Normal 3 3 9 2 3 2" xfId="26696"/>
    <cellStyle name="Normal 3 3 9 2 4" xfId="26697"/>
    <cellStyle name="Normal 3 3 9 2 5" xfId="26698"/>
    <cellStyle name="Normal 3 3 9 2 6" xfId="26699"/>
    <cellStyle name="Normal 3 3 9 2 7" xfId="26700"/>
    <cellStyle name="Normál 3 3 9 3" xfId="26701"/>
    <cellStyle name="Normal 3 3_inv-en-1.5.0-02 trame_fiche-emissions" xfId="26702"/>
    <cellStyle name="Normal 3 30" xfId="26703"/>
    <cellStyle name="Normal 3 30 2" xfId="26704"/>
    <cellStyle name="Normal 3 30 2 2" xfId="26705"/>
    <cellStyle name="Normal 3 30 2 2 2" xfId="26706"/>
    <cellStyle name="Normal 3 30 2 2 2 2" xfId="26707"/>
    <cellStyle name="Normal 3 30 2 2 3" xfId="26708"/>
    <cellStyle name="Normal 3 30 2 2 4" xfId="26709"/>
    <cellStyle name="Normal 3 30 2 3" xfId="26710"/>
    <cellStyle name="Normal 3 30 2 3 2" xfId="26711"/>
    <cellStyle name="Normal 3 30 2 4" xfId="26712"/>
    <cellStyle name="Normal 3 30 2 5" xfId="26713"/>
    <cellStyle name="Normal 3 31" xfId="26714"/>
    <cellStyle name="Normal 3 31 2" xfId="26715"/>
    <cellStyle name="Normal 3 31 2 2" xfId="26716"/>
    <cellStyle name="Normal 3 31 2 2 2" xfId="26717"/>
    <cellStyle name="Normal 3 31 2 3" xfId="26718"/>
    <cellStyle name="Normal 3 31 2 4" xfId="26719"/>
    <cellStyle name="Normal 3 31 3" xfId="26720"/>
    <cellStyle name="Normal 3 31 3 2" xfId="26721"/>
    <cellStyle name="Normal 3 31 4" xfId="26722"/>
    <cellStyle name="Normal 3 31 5" xfId="26723"/>
    <cellStyle name="Normal 3 31 6" xfId="26724"/>
    <cellStyle name="Normal 3 32" xfId="26725"/>
    <cellStyle name="Normal 3 32 2" xfId="26726"/>
    <cellStyle name="Normal 3 32 2 2" xfId="26727"/>
    <cellStyle name="Normal 3 32 2 2 2" xfId="26728"/>
    <cellStyle name="Normal 3 32 2 3" xfId="26729"/>
    <cellStyle name="Normal 3 32 2 4" xfId="26730"/>
    <cellStyle name="Normal 3 32 3" xfId="26731"/>
    <cellStyle name="Normal 3 32 3 2" xfId="26732"/>
    <cellStyle name="Normal 3 32 4" xfId="26733"/>
    <cellStyle name="Normal 3 32 5" xfId="26734"/>
    <cellStyle name="Normal 3 33" xfId="26735"/>
    <cellStyle name="Normal 3 33 2" xfId="26736"/>
    <cellStyle name="Normal 3 33 2 2" xfId="26737"/>
    <cellStyle name="Normal 3 33 2 2 2" xfId="26738"/>
    <cellStyle name="Normal 3 33 2 3" xfId="26739"/>
    <cellStyle name="Normal 3 33 2 4" xfId="26740"/>
    <cellStyle name="Normal 3 33 3" xfId="26741"/>
    <cellStyle name="Normal 3 33 3 2" xfId="26742"/>
    <cellStyle name="Normal 3 33 4" xfId="26743"/>
    <cellStyle name="Normal 3 33 5" xfId="26744"/>
    <cellStyle name="Normal 3 34" xfId="26745"/>
    <cellStyle name="Normal 3 34 2" xfId="26746"/>
    <cellStyle name="Normal 3 34 2 2" xfId="26747"/>
    <cellStyle name="Normal 3 34 2 2 2" xfId="26748"/>
    <cellStyle name="Normal 3 34 2 3" xfId="26749"/>
    <cellStyle name="Normal 3 34 2 4" xfId="26750"/>
    <cellStyle name="Normal 3 34 3" xfId="26751"/>
    <cellStyle name="Normal 3 34 3 2" xfId="26752"/>
    <cellStyle name="Normal 3 34 4" xfId="26753"/>
    <cellStyle name="Normal 3 34 5" xfId="26754"/>
    <cellStyle name="Normal 3 35" xfId="26755"/>
    <cellStyle name="Normal 3 35 2" xfId="26756"/>
    <cellStyle name="Normal 3 35 2 2" xfId="26757"/>
    <cellStyle name="Normal 3 35 2 2 2" xfId="26758"/>
    <cellStyle name="Normal 3 35 2 3" xfId="26759"/>
    <cellStyle name="Normal 3 35 2 4" xfId="26760"/>
    <cellStyle name="Normal 3 35 3" xfId="26761"/>
    <cellStyle name="Normal 3 35 3 2" xfId="26762"/>
    <cellStyle name="Normal 3 35 4" xfId="26763"/>
    <cellStyle name="Normal 3 35 5" xfId="26764"/>
    <cellStyle name="Normal 3 36" xfId="26765"/>
    <cellStyle name="Normal 3 36 2" xfId="26766"/>
    <cellStyle name="Normal 3 36 2 2" xfId="26767"/>
    <cellStyle name="Normal 3 36 2 2 2" xfId="26768"/>
    <cellStyle name="Normal 3 36 2 3" xfId="26769"/>
    <cellStyle name="Normal 3 36 2 4" xfId="26770"/>
    <cellStyle name="Normal 3 36 3" xfId="26771"/>
    <cellStyle name="Normal 3 36 3 2" xfId="26772"/>
    <cellStyle name="Normal 3 36 4" xfId="26773"/>
    <cellStyle name="Normal 3 36 5" xfId="26774"/>
    <cellStyle name="Normal 3 37" xfId="26775"/>
    <cellStyle name="Normal 3 37 2" xfId="26776"/>
    <cellStyle name="Normal 3 37 2 2" xfId="26777"/>
    <cellStyle name="Normal 3 37 2 2 2" xfId="26778"/>
    <cellStyle name="Normal 3 37 2 3" xfId="26779"/>
    <cellStyle name="Normal 3 37 2 4" xfId="26780"/>
    <cellStyle name="Normal 3 37 3" xfId="26781"/>
    <cellStyle name="Normal 3 37 3 2" xfId="26782"/>
    <cellStyle name="Normal 3 37 4" xfId="26783"/>
    <cellStyle name="Normal 3 37 5" xfId="26784"/>
    <cellStyle name="Normal 3 38" xfId="26785"/>
    <cellStyle name="Normal 3 38 2" xfId="26786"/>
    <cellStyle name="Normal 3 38 2 2" xfId="26787"/>
    <cellStyle name="Normal 3 38 2 2 2" xfId="26788"/>
    <cellStyle name="Normal 3 38 2 3" xfId="26789"/>
    <cellStyle name="Normal 3 38 2 4" xfId="26790"/>
    <cellStyle name="Normal 3 38 3" xfId="26791"/>
    <cellStyle name="Normal 3 38 3 2" xfId="26792"/>
    <cellStyle name="Normal 3 38 4" xfId="26793"/>
    <cellStyle name="Normal 3 38 5" xfId="26794"/>
    <cellStyle name="Normal 3 39" xfId="26795"/>
    <cellStyle name="Normal 3 39 2" xfId="26796"/>
    <cellStyle name="Normal 3 39 2 2" xfId="26797"/>
    <cellStyle name="Normal 3 39 2 2 2" xfId="26798"/>
    <cellStyle name="Normal 3 39 2 3" xfId="26799"/>
    <cellStyle name="Normal 3 39 2 4" xfId="26800"/>
    <cellStyle name="Normal 3 39 3" xfId="26801"/>
    <cellStyle name="Normal 3 39 3 2" xfId="26802"/>
    <cellStyle name="Normal 3 39 4" xfId="26803"/>
    <cellStyle name="Normal 3 39 5" xfId="26804"/>
    <cellStyle name="Normal 3 4" xfId="147"/>
    <cellStyle name="Normál 3 4" xfId="26805"/>
    <cellStyle name="Normal 3 4 10" xfId="26806"/>
    <cellStyle name="Normál 3 4 10" xfId="26807"/>
    <cellStyle name="Normal 3 4 10 2" xfId="26808"/>
    <cellStyle name="Normál 3 4 10 2" xfId="26809"/>
    <cellStyle name="Normal 3 4 10 2 2" xfId="26810"/>
    <cellStyle name="Normal 3 4 10 2 2 2" xfId="26811"/>
    <cellStyle name="Normal 3 4 10 2 2 2 2" xfId="26812"/>
    <cellStyle name="Normal 3 4 10 2 2 3" xfId="26813"/>
    <cellStyle name="Normal 3 4 10 2 2 4" xfId="26814"/>
    <cellStyle name="Normal 3 4 10 2 3" xfId="26815"/>
    <cellStyle name="Normal 3 4 10 2 3 2" xfId="26816"/>
    <cellStyle name="Normal 3 4 10 2 4" xfId="26817"/>
    <cellStyle name="Normal 3 4 10 2 5" xfId="26818"/>
    <cellStyle name="Normal 3 4 10 2 6" xfId="26819"/>
    <cellStyle name="Normal 3 4 10 2 7" xfId="26820"/>
    <cellStyle name="Normál 3 4 10 3" xfId="26821"/>
    <cellStyle name="Normal 3 4 11" xfId="26822"/>
    <cellStyle name="Normál 3 4 11" xfId="26823"/>
    <cellStyle name="Normal 3 4 11 2" xfId="26824"/>
    <cellStyle name="Normál 3 4 11 2" xfId="26825"/>
    <cellStyle name="Normal 3 4 11 2 2" xfId="26826"/>
    <cellStyle name="Normal 3 4 11 2 2 2" xfId="26827"/>
    <cellStyle name="Normal 3 4 11 2 2 2 2" xfId="26828"/>
    <cellStyle name="Normal 3 4 11 2 2 3" xfId="26829"/>
    <cellStyle name="Normal 3 4 11 2 2 4" xfId="26830"/>
    <cellStyle name="Normal 3 4 11 2 3" xfId="26831"/>
    <cellStyle name="Normal 3 4 11 2 3 2" xfId="26832"/>
    <cellStyle name="Normal 3 4 11 2 4" xfId="26833"/>
    <cellStyle name="Normal 3 4 11 2 5" xfId="26834"/>
    <cellStyle name="Normal 3 4 11 2 6" xfId="26835"/>
    <cellStyle name="Normal 3 4 11 2 7" xfId="26836"/>
    <cellStyle name="Normál 3 4 11 3" xfId="26837"/>
    <cellStyle name="Normal 3 4 12" xfId="26838"/>
    <cellStyle name="Normál 3 4 12" xfId="26839"/>
    <cellStyle name="Normal 3 4 12 2" xfId="26840"/>
    <cellStyle name="Normál 3 4 12 2" xfId="26841"/>
    <cellStyle name="Normal 3 4 12 2 2" xfId="26842"/>
    <cellStyle name="Normal 3 4 12 2 2 2" xfId="26843"/>
    <cellStyle name="Normal 3 4 12 2 2 2 2" xfId="26844"/>
    <cellStyle name="Normal 3 4 12 2 2 3" xfId="26845"/>
    <cellStyle name="Normal 3 4 12 2 2 4" xfId="26846"/>
    <cellStyle name="Normal 3 4 12 2 3" xfId="26847"/>
    <cellStyle name="Normal 3 4 12 2 3 2" xfId="26848"/>
    <cellStyle name="Normal 3 4 12 2 4" xfId="26849"/>
    <cellStyle name="Normal 3 4 12 2 5" xfId="26850"/>
    <cellStyle name="Normal 3 4 12 2 6" xfId="26851"/>
    <cellStyle name="Normal 3 4 12 2 7" xfId="26852"/>
    <cellStyle name="Normál 3 4 12 3" xfId="26853"/>
    <cellStyle name="Normal 3 4 13" xfId="26854"/>
    <cellStyle name="Normál 3 4 13" xfId="26855"/>
    <cellStyle name="Normal 3 4 13 2" xfId="26856"/>
    <cellStyle name="Normál 3 4 13 2" xfId="26857"/>
    <cellStyle name="Normal 3 4 13 2 2" xfId="26858"/>
    <cellStyle name="Normal 3 4 13 2 2 2" xfId="26859"/>
    <cellStyle name="Normal 3 4 13 2 2 2 2" xfId="26860"/>
    <cellStyle name="Normal 3 4 13 2 2 3" xfId="26861"/>
    <cellStyle name="Normal 3 4 13 2 2 4" xfId="26862"/>
    <cellStyle name="Normal 3 4 13 2 3" xfId="26863"/>
    <cellStyle name="Normal 3 4 13 2 3 2" xfId="26864"/>
    <cellStyle name="Normal 3 4 13 2 4" xfId="26865"/>
    <cellStyle name="Normal 3 4 13 2 5" xfId="26866"/>
    <cellStyle name="Normal 3 4 13 2 6" xfId="26867"/>
    <cellStyle name="Normal 3 4 13 2 7" xfId="26868"/>
    <cellStyle name="Normál 3 4 13 3" xfId="26869"/>
    <cellStyle name="Normal 3 4 14" xfId="26870"/>
    <cellStyle name="Normál 3 4 14" xfId="26871"/>
    <cellStyle name="Normal 3 4 14 2" xfId="26872"/>
    <cellStyle name="Normál 3 4 14 2" xfId="26873"/>
    <cellStyle name="Normal 3 4 14 2 2" xfId="26874"/>
    <cellStyle name="Normal 3 4 14 2 2 2" xfId="26875"/>
    <cellStyle name="Normal 3 4 14 2 3" xfId="26876"/>
    <cellStyle name="Normal 3 4 14 2 4" xfId="26877"/>
    <cellStyle name="Normal 3 4 14 2 5" xfId="26878"/>
    <cellStyle name="Normal 3 4 14 3" xfId="26879"/>
    <cellStyle name="Normál 3 4 14 3" xfId="26880"/>
    <cellStyle name="Normal 3 4 14 3 2" xfId="26881"/>
    <cellStyle name="Normal 3 4 14 4" xfId="26882"/>
    <cellStyle name="Normal 3 4 14 5" xfId="26883"/>
    <cellStyle name="Normal 3 4 14 6" xfId="26884"/>
    <cellStyle name="Normal 3 4 14 7" xfId="26885"/>
    <cellStyle name="Normal 3 4 15" xfId="26886"/>
    <cellStyle name="Normál 3 4 15" xfId="26887"/>
    <cellStyle name="Normal 3 4 15 2" xfId="26888"/>
    <cellStyle name="Normal 3 4 15 2 2" xfId="26889"/>
    <cellStyle name="Normal 3 4 15 2 2 2" xfId="26890"/>
    <cellStyle name="Normal 3 4 15 2 3" xfId="26891"/>
    <cellStyle name="Normal 3 4 15 2 4" xfId="26892"/>
    <cellStyle name="Normal 3 4 15 3" xfId="26893"/>
    <cellStyle name="Normal 3 4 15 3 2" xfId="26894"/>
    <cellStyle name="Normal 3 4 15 4" xfId="26895"/>
    <cellStyle name="Normal 3 4 15 5" xfId="26896"/>
    <cellStyle name="Normal 3 4 15 6" xfId="26897"/>
    <cellStyle name="Normal 3 4 16" xfId="26898"/>
    <cellStyle name="Normál 3 4 16" xfId="26899"/>
    <cellStyle name="Normal 3 4 16 2" xfId="26900"/>
    <cellStyle name="Normal 3 4 16 2 2" xfId="26901"/>
    <cellStyle name="Normal 3 4 16 2 2 2" xfId="26902"/>
    <cellStyle name="Normal 3 4 16 2 3" xfId="26903"/>
    <cellStyle name="Normal 3 4 16 2 4" xfId="26904"/>
    <cellStyle name="Normal 3 4 16 3" xfId="26905"/>
    <cellStyle name="Normal 3 4 16 3 2" xfId="26906"/>
    <cellStyle name="Normal 3 4 16 4" xfId="26907"/>
    <cellStyle name="Normal 3 4 16 5" xfId="26908"/>
    <cellStyle name="Normal 3 4 17" xfId="26909"/>
    <cellStyle name="Normál 3 4 17" xfId="26910"/>
    <cellStyle name="Normal 3 4 17 2" xfId="26911"/>
    <cellStyle name="Normal 3 4 17 2 2" xfId="26912"/>
    <cellStyle name="Normal 3 4 17 2 2 2" xfId="26913"/>
    <cellStyle name="Normal 3 4 17 2 3" xfId="26914"/>
    <cellStyle name="Normal 3 4 17 2 4" xfId="26915"/>
    <cellStyle name="Normal 3 4 17 3" xfId="26916"/>
    <cellStyle name="Normal 3 4 17 3 2" xfId="26917"/>
    <cellStyle name="Normal 3 4 17 4" xfId="26918"/>
    <cellStyle name="Normal 3 4 17 5" xfId="26919"/>
    <cellStyle name="Normal 3 4 18" xfId="26920"/>
    <cellStyle name="Normal 3 4 18 2" xfId="26921"/>
    <cellStyle name="Normal 3 4 18 2 2" xfId="26922"/>
    <cellStyle name="Normal 3 4 18 2 2 2" xfId="26923"/>
    <cellStyle name="Normal 3 4 18 2 3" xfId="26924"/>
    <cellStyle name="Normal 3 4 18 2 4" xfId="26925"/>
    <cellStyle name="Normal 3 4 18 3" xfId="26926"/>
    <cellStyle name="Normal 3 4 18 3 2" xfId="26927"/>
    <cellStyle name="Normal 3 4 18 4" xfId="26928"/>
    <cellStyle name="Normal 3 4 18 5" xfId="26929"/>
    <cellStyle name="Normal 3 4 19" xfId="26930"/>
    <cellStyle name="Normal 3 4 19 2" xfId="26931"/>
    <cellStyle name="Normal 3 4 19 2 2" xfId="26932"/>
    <cellStyle name="Normal 3 4 19 2 2 2" xfId="26933"/>
    <cellStyle name="Normal 3 4 19 2 3" xfId="26934"/>
    <cellStyle name="Normal 3 4 19 2 4" xfId="26935"/>
    <cellStyle name="Normal 3 4 19 3" xfId="26936"/>
    <cellStyle name="Normal 3 4 19 3 2" xfId="26937"/>
    <cellStyle name="Normal 3 4 19 4" xfId="26938"/>
    <cellStyle name="Normal 3 4 19 5" xfId="26939"/>
    <cellStyle name="Normal 3 4 2" xfId="245"/>
    <cellStyle name="Normál 3 4 2" xfId="26940"/>
    <cellStyle name="Normál 3 4 2 10" xfId="26941"/>
    <cellStyle name="Normál 3 4 2 10 2" xfId="26942"/>
    <cellStyle name="Normál 3 4 2 11" xfId="26943"/>
    <cellStyle name="Normál 3 4 2 12" xfId="26944"/>
    <cellStyle name="Normal 3 4 2 2" xfId="26945"/>
    <cellStyle name="Normál 3 4 2 2" xfId="26946"/>
    <cellStyle name="Normal 3 4 2 2 2" xfId="26947"/>
    <cellStyle name="Normál 3 4 2 2 2" xfId="26948"/>
    <cellStyle name="Normal 3 4 2 2 2 2" xfId="26949"/>
    <cellStyle name="Normal 3 4 2 2 2 2 2" xfId="26950"/>
    <cellStyle name="Normal 3 4 2 2 2 2 2 2" xfId="26951"/>
    <cellStyle name="Normal 3 4 2 2 2 2 3" xfId="26952"/>
    <cellStyle name="Normal 3 4 2 2 2 2 4" xfId="26953"/>
    <cellStyle name="Normal 3 4 2 2 2 3" xfId="26954"/>
    <cellStyle name="Normal 3 4 2 2 2 3 2" xfId="26955"/>
    <cellStyle name="Normal 3 4 2 2 2 4" xfId="26956"/>
    <cellStyle name="Normal 3 4 2 2 2 5" xfId="26957"/>
    <cellStyle name="Normal 3 4 2 2 2 6" xfId="26958"/>
    <cellStyle name="Normal 3 4 2 2 2 7" xfId="26959"/>
    <cellStyle name="Normál 3 4 2 2 3" xfId="26960"/>
    <cellStyle name="Normal 3 4 2 3" xfId="26961"/>
    <cellStyle name="Normál 3 4 2 3" xfId="26962"/>
    <cellStyle name="Normal 3 4 2 3 10" xfId="26963"/>
    <cellStyle name="Normal 3 4 2 3 10 2" xfId="26964"/>
    <cellStyle name="Normal 3 4 2 3 11" xfId="26965"/>
    <cellStyle name="Normal 3 4 2 3 12" xfId="26966"/>
    <cellStyle name="Normal 3 4 2 3 13" xfId="26967"/>
    <cellStyle name="Normal 3 4 2 3 14" xfId="26968"/>
    <cellStyle name="Normal 3 4 2 3 2" xfId="26969"/>
    <cellStyle name="Normál 3 4 2 3 2" xfId="26970"/>
    <cellStyle name="Normal 3 4 2 3 2 2" xfId="26971"/>
    <cellStyle name="Normal 3 4 2 3 2 2 2" xfId="26972"/>
    <cellStyle name="Normal 3 4 2 3 2 3" xfId="26973"/>
    <cellStyle name="Normal 3 4 2 3 2 4" xfId="26974"/>
    <cellStyle name="Normal 3 4 2 3 2 5" xfId="26975"/>
    <cellStyle name="Normal 3 4 2 3 3" xfId="26976"/>
    <cellStyle name="Normál 3 4 2 3 3" xfId="26977"/>
    <cellStyle name="Normal 3 4 2 3 3 2" xfId="26978"/>
    <cellStyle name="Normal 3 4 2 3 4" xfId="26979"/>
    <cellStyle name="Normal 3 4 2 3 4 2" xfId="26980"/>
    <cellStyle name="Normal 3 4 2 3 5" xfId="26981"/>
    <cellStyle name="Normal 3 4 2 3 5 2" xfId="26982"/>
    <cellStyle name="Normal 3 4 2 3 6" xfId="26983"/>
    <cellStyle name="Normal 3 4 2 3 6 2" xfId="26984"/>
    <cellStyle name="Normal 3 4 2 3 7" xfId="26985"/>
    <cellStyle name="Normal 3 4 2 3 7 2" xfId="26986"/>
    <cellStyle name="Normal 3 4 2 3 8" xfId="26987"/>
    <cellStyle name="Normal 3 4 2 3 8 2" xfId="26988"/>
    <cellStyle name="Normal 3 4 2 3 9" xfId="26989"/>
    <cellStyle name="Normal 3 4 2 3 9 2" xfId="26990"/>
    <cellStyle name="Normál 3 4 2 4" xfId="26991"/>
    <cellStyle name="Normál 3 4 2 4 2" xfId="26992"/>
    <cellStyle name="Normál 3 4 2 5" xfId="26993"/>
    <cellStyle name="Normál 3 4 2 5 2" xfId="26994"/>
    <cellStyle name="Normál 3 4 2 6" xfId="26995"/>
    <cellStyle name="Normál 3 4 2 6 2" xfId="26996"/>
    <cellStyle name="Normál 3 4 2 7" xfId="26997"/>
    <cellStyle name="Normál 3 4 2 7 2" xfId="26998"/>
    <cellStyle name="Normál 3 4 2 8" xfId="26999"/>
    <cellStyle name="Normál 3 4 2 8 2" xfId="27000"/>
    <cellStyle name="Normál 3 4 2 9" xfId="27001"/>
    <cellStyle name="Normál 3 4 2 9 2" xfId="27002"/>
    <cellStyle name="Normal 3 4 20" xfId="27003"/>
    <cellStyle name="Normal 3 4 20 2" xfId="27004"/>
    <cellStyle name="Normal 3 4 20 2 2" xfId="27005"/>
    <cellStyle name="Normal 3 4 20 2 2 2" xfId="27006"/>
    <cellStyle name="Normal 3 4 20 2 3" xfId="27007"/>
    <cellStyle name="Normal 3 4 20 2 4" xfId="27008"/>
    <cellStyle name="Normal 3 4 20 3" xfId="27009"/>
    <cellStyle name="Normal 3 4 20 3 2" xfId="27010"/>
    <cellStyle name="Normal 3 4 20 4" xfId="27011"/>
    <cellStyle name="Normal 3 4 20 5" xfId="27012"/>
    <cellStyle name="Normal 3 4 21" xfId="27013"/>
    <cellStyle name="Normal 3 4 21 2" xfId="27014"/>
    <cellStyle name="Normal 3 4 21 2 2" xfId="27015"/>
    <cellStyle name="Normal 3 4 21 2 2 2" xfId="27016"/>
    <cellStyle name="Normal 3 4 21 2 3" xfId="27017"/>
    <cellStyle name="Normal 3 4 21 2 4" xfId="27018"/>
    <cellStyle name="Normal 3 4 21 3" xfId="27019"/>
    <cellStyle name="Normal 3 4 21 3 2" xfId="27020"/>
    <cellStyle name="Normal 3 4 21 4" xfId="27021"/>
    <cellStyle name="Normal 3 4 21 5" xfId="27022"/>
    <cellStyle name="Normal 3 4 22" xfId="27023"/>
    <cellStyle name="Normal 3 4 22 2" xfId="27024"/>
    <cellStyle name="Normal 3 4 22 2 2" xfId="27025"/>
    <cellStyle name="Normal 3 4 22 2 2 2" xfId="27026"/>
    <cellStyle name="Normal 3 4 22 2 3" xfId="27027"/>
    <cellStyle name="Normal 3 4 22 2 4" xfId="27028"/>
    <cellStyle name="Normal 3 4 22 3" xfId="27029"/>
    <cellStyle name="Normal 3 4 22 3 2" xfId="27030"/>
    <cellStyle name="Normal 3 4 22 4" xfId="27031"/>
    <cellStyle name="Normal 3 4 22 5" xfId="27032"/>
    <cellStyle name="Normal 3 4 23" xfId="27033"/>
    <cellStyle name="Normal 3 4 23 2" xfId="27034"/>
    <cellStyle name="Normal 3 4 24" xfId="27035"/>
    <cellStyle name="Normal 3 4 24 2" xfId="27036"/>
    <cellStyle name="Normal 3 4 25" xfId="27037"/>
    <cellStyle name="Normal 3 4 25 2" xfId="27038"/>
    <cellStyle name="Normal 3 4 26" xfId="27039"/>
    <cellStyle name="Normal 3 4 26 2" xfId="27040"/>
    <cellStyle name="Normal 3 4 27" xfId="27041"/>
    <cellStyle name="Normal 3 4 28" xfId="27042"/>
    <cellStyle name="Normal 3 4 29" xfId="27043"/>
    <cellStyle name="Normal 3 4 3" xfId="27044"/>
    <cellStyle name="Normál 3 4 3" xfId="27045"/>
    <cellStyle name="Normál 3 4 3 10" xfId="27046"/>
    <cellStyle name="Normál 3 4 3 10 2" xfId="27047"/>
    <cellStyle name="Normál 3 4 3 11" xfId="27048"/>
    <cellStyle name="Normál 3 4 3 12" xfId="27049"/>
    <cellStyle name="Normal 3 4 3 2" xfId="27050"/>
    <cellStyle name="Normál 3 4 3 2" xfId="27051"/>
    <cellStyle name="Normal 3 4 3 2 10" xfId="27052"/>
    <cellStyle name="Normal 3 4 3 2 10 2" xfId="27053"/>
    <cellStyle name="Normal 3 4 3 2 11" xfId="27054"/>
    <cellStyle name="Normal 3 4 3 2 11 2" xfId="27055"/>
    <cellStyle name="Normal 3 4 3 2 12" xfId="27056"/>
    <cellStyle name="Normal 3 4 3 2 13" xfId="27057"/>
    <cellStyle name="Normal 3 4 3 2 14" xfId="27058"/>
    <cellStyle name="Normal 3 4 3 2 15" xfId="27059"/>
    <cellStyle name="Normal 3 4 3 2 2" xfId="27060"/>
    <cellStyle name="Normál 3 4 3 2 2" xfId="27061"/>
    <cellStyle name="Normal 3 4 3 2 2 2" xfId="27062"/>
    <cellStyle name="Normal 3 4 3 2 2 2 2" xfId="27063"/>
    <cellStyle name="Normal 3 4 3 2 2 3" xfId="27064"/>
    <cellStyle name="Normal 3 4 3 2 2 4" xfId="27065"/>
    <cellStyle name="Normal 3 4 3 2 2 5" xfId="27066"/>
    <cellStyle name="Normal 3 4 3 2 3" xfId="27067"/>
    <cellStyle name="Normál 3 4 3 2 3" xfId="27068"/>
    <cellStyle name="Normal 3 4 3 2 3 2" xfId="27069"/>
    <cellStyle name="Normal 3 4 3 2 4" xfId="27070"/>
    <cellStyle name="Normal 3 4 3 2 4 2" xfId="27071"/>
    <cellStyle name="Normal 3 4 3 2 5" xfId="27072"/>
    <cellStyle name="Normal 3 4 3 2 5 2" xfId="27073"/>
    <cellStyle name="Normal 3 4 3 2 6" xfId="27074"/>
    <cellStyle name="Normal 3 4 3 2 6 2" xfId="27075"/>
    <cellStyle name="Normal 3 4 3 2 7" xfId="27076"/>
    <cellStyle name="Normal 3 4 3 2 7 2" xfId="27077"/>
    <cellStyle name="Normal 3 4 3 2 8" xfId="27078"/>
    <cellStyle name="Normal 3 4 3 2 8 2" xfId="27079"/>
    <cellStyle name="Normal 3 4 3 2 9" xfId="27080"/>
    <cellStyle name="Normal 3 4 3 2 9 2" xfId="27081"/>
    <cellStyle name="Normál 3 4 3 3" xfId="27082"/>
    <cellStyle name="Normál 3 4 3 3 2" xfId="27083"/>
    <cellStyle name="Normál 3 4 3 4" xfId="27084"/>
    <cellStyle name="Normál 3 4 3 4 2" xfId="27085"/>
    <cellStyle name="Normál 3 4 3 5" xfId="27086"/>
    <cellStyle name="Normál 3 4 3 5 2" xfId="27087"/>
    <cellStyle name="Normál 3 4 3 6" xfId="27088"/>
    <cellStyle name="Normál 3 4 3 6 2" xfId="27089"/>
    <cellStyle name="Normál 3 4 3 7" xfId="27090"/>
    <cellStyle name="Normál 3 4 3 7 2" xfId="27091"/>
    <cellStyle name="Normál 3 4 3 8" xfId="27092"/>
    <cellStyle name="Normál 3 4 3 8 2" xfId="27093"/>
    <cellStyle name="Normál 3 4 3 9" xfId="27094"/>
    <cellStyle name="Normál 3 4 3 9 2" xfId="27095"/>
    <cellStyle name="Normal 3 4 30" xfId="27096"/>
    <cellStyle name="Normal 3 4 31" xfId="27097"/>
    <cellStyle name="Normal 3 4 32" xfId="27098"/>
    <cellStyle name="Normal 3 4 33" xfId="27099"/>
    <cellStyle name="Normal 3 4 34" xfId="27100"/>
    <cellStyle name="Normal 3 4 35" xfId="27101"/>
    <cellStyle name="Normal 3 4 36" xfId="27102"/>
    <cellStyle name="Normal 3 4 37" xfId="27103"/>
    <cellStyle name="Normal 3 4 38" xfId="27104"/>
    <cellStyle name="Normal 3 4 39" xfId="27105"/>
    <cellStyle name="Normal 3 4 4" xfId="27106"/>
    <cellStyle name="Normál 3 4 4" xfId="27107"/>
    <cellStyle name="Normál 3 4 4 10" xfId="27108"/>
    <cellStyle name="Normál 3 4 4 10 2" xfId="27109"/>
    <cellStyle name="Normál 3 4 4 11" xfId="27110"/>
    <cellStyle name="Normál 3 4 4 12" xfId="27111"/>
    <cellStyle name="Normal 3 4 4 2" xfId="27112"/>
    <cellStyle name="Normál 3 4 4 2" xfId="27113"/>
    <cellStyle name="Normal 3 4 4 2 10" xfId="27114"/>
    <cellStyle name="Normal 3 4 4 2 10 2" xfId="27115"/>
    <cellStyle name="Normal 3 4 4 2 11" xfId="27116"/>
    <cellStyle name="Normal 3 4 4 2 11 2" xfId="27117"/>
    <cellStyle name="Normal 3 4 4 2 12" xfId="27118"/>
    <cellStyle name="Normal 3 4 4 2 13" xfId="27119"/>
    <cellStyle name="Normal 3 4 4 2 14" xfId="27120"/>
    <cellStyle name="Normal 3 4 4 2 15" xfId="27121"/>
    <cellStyle name="Normal 3 4 4 2 2" xfId="27122"/>
    <cellStyle name="Normál 3 4 4 2 2" xfId="27123"/>
    <cellStyle name="Normal 3 4 4 2 2 2" xfId="27124"/>
    <cellStyle name="Normal 3 4 4 2 2 2 2" xfId="27125"/>
    <cellStyle name="Normal 3 4 4 2 2 3" xfId="27126"/>
    <cellStyle name="Normal 3 4 4 2 2 4" xfId="27127"/>
    <cellStyle name="Normal 3 4 4 2 2 5" xfId="27128"/>
    <cellStyle name="Normal 3 4 4 2 3" xfId="27129"/>
    <cellStyle name="Normál 3 4 4 2 3" xfId="27130"/>
    <cellStyle name="Normal 3 4 4 2 3 2" xfId="27131"/>
    <cellStyle name="Normal 3 4 4 2 4" xfId="27132"/>
    <cellStyle name="Normal 3 4 4 2 4 2" xfId="27133"/>
    <cellStyle name="Normal 3 4 4 2 5" xfId="27134"/>
    <cellStyle name="Normal 3 4 4 2 5 2" xfId="27135"/>
    <cellStyle name="Normal 3 4 4 2 6" xfId="27136"/>
    <cellStyle name="Normal 3 4 4 2 6 2" xfId="27137"/>
    <cellStyle name="Normal 3 4 4 2 7" xfId="27138"/>
    <cellStyle name="Normal 3 4 4 2 7 2" xfId="27139"/>
    <cellStyle name="Normal 3 4 4 2 8" xfId="27140"/>
    <cellStyle name="Normal 3 4 4 2 8 2" xfId="27141"/>
    <cellStyle name="Normal 3 4 4 2 9" xfId="27142"/>
    <cellStyle name="Normal 3 4 4 2 9 2" xfId="27143"/>
    <cellStyle name="Normál 3 4 4 3" xfId="27144"/>
    <cellStyle name="Normál 3 4 4 3 2" xfId="27145"/>
    <cellStyle name="Normál 3 4 4 4" xfId="27146"/>
    <cellStyle name="Normál 3 4 4 4 2" xfId="27147"/>
    <cellStyle name="Normál 3 4 4 5" xfId="27148"/>
    <cellStyle name="Normál 3 4 4 5 2" xfId="27149"/>
    <cellStyle name="Normál 3 4 4 6" xfId="27150"/>
    <cellStyle name="Normál 3 4 4 6 2" xfId="27151"/>
    <cellStyle name="Normál 3 4 4 7" xfId="27152"/>
    <cellStyle name="Normál 3 4 4 7 2" xfId="27153"/>
    <cellStyle name="Normál 3 4 4 8" xfId="27154"/>
    <cellStyle name="Normál 3 4 4 8 2" xfId="27155"/>
    <cellStyle name="Normál 3 4 4 9" xfId="27156"/>
    <cellStyle name="Normál 3 4 4 9 2" xfId="27157"/>
    <cellStyle name="Normal 3 4 40" xfId="27158"/>
    <cellStyle name="Normal 3 4 41" xfId="27159"/>
    <cellStyle name="Normal 3 4 42" xfId="27160"/>
    <cellStyle name="Normal 3 4 43" xfId="27161"/>
    <cellStyle name="Normal 3 4 44" xfId="27162"/>
    <cellStyle name="Normal 3 4 45" xfId="27163"/>
    <cellStyle name="Normal 3 4 46" xfId="27164"/>
    <cellStyle name="Normal 3 4 47" xfId="27165"/>
    <cellStyle name="Normal 3 4 48" xfId="27166"/>
    <cellStyle name="Normal 3 4 49" xfId="27167"/>
    <cellStyle name="Normal 3 4 5" xfId="27168"/>
    <cellStyle name="Normál 3 4 5" xfId="27169"/>
    <cellStyle name="Normál 3 4 5 10" xfId="27170"/>
    <cellStyle name="Normál 3 4 5 10 2" xfId="27171"/>
    <cellStyle name="Normál 3 4 5 11" xfId="27172"/>
    <cellStyle name="Normál 3 4 5 12" xfId="27173"/>
    <cellStyle name="Normal 3 4 5 2" xfId="27174"/>
    <cellStyle name="Normál 3 4 5 2" xfId="27175"/>
    <cellStyle name="Normal 3 4 5 2 10" xfId="27176"/>
    <cellStyle name="Normal 3 4 5 2 10 2" xfId="27177"/>
    <cellStyle name="Normal 3 4 5 2 11" xfId="27178"/>
    <cellStyle name="Normal 3 4 5 2 11 2" xfId="27179"/>
    <cellStyle name="Normal 3 4 5 2 12" xfId="27180"/>
    <cellStyle name="Normal 3 4 5 2 13" xfId="27181"/>
    <cellStyle name="Normal 3 4 5 2 14" xfId="27182"/>
    <cellStyle name="Normal 3 4 5 2 15" xfId="27183"/>
    <cellStyle name="Normal 3 4 5 2 2" xfId="27184"/>
    <cellStyle name="Normál 3 4 5 2 2" xfId="27185"/>
    <cellStyle name="Normal 3 4 5 2 2 2" xfId="27186"/>
    <cellStyle name="Normal 3 4 5 2 2 2 2" xfId="27187"/>
    <cellStyle name="Normal 3 4 5 2 2 3" xfId="27188"/>
    <cellStyle name="Normal 3 4 5 2 2 4" xfId="27189"/>
    <cellStyle name="Normal 3 4 5 2 2 5" xfId="27190"/>
    <cellStyle name="Normal 3 4 5 2 3" xfId="27191"/>
    <cellStyle name="Normál 3 4 5 2 3" xfId="27192"/>
    <cellStyle name="Normal 3 4 5 2 3 2" xfId="27193"/>
    <cellStyle name="Normal 3 4 5 2 4" xfId="27194"/>
    <cellStyle name="Normal 3 4 5 2 4 2" xfId="27195"/>
    <cellStyle name="Normal 3 4 5 2 5" xfId="27196"/>
    <cellStyle name="Normal 3 4 5 2 5 2" xfId="27197"/>
    <cellStyle name="Normal 3 4 5 2 6" xfId="27198"/>
    <cellStyle name="Normal 3 4 5 2 6 2" xfId="27199"/>
    <cellStyle name="Normal 3 4 5 2 7" xfId="27200"/>
    <cellStyle name="Normal 3 4 5 2 7 2" xfId="27201"/>
    <cellStyle name="Normal 3 4 5 2 8" xfId="27202"/>
    <cellStyle name="Normal 3 4 5 2 8 2" xfId="27203"/>
    <cellStyle name="Normal 3 4 5 2 9" xfId="27204"/>
    <cellStyle name="Normal 3 4 5 2 9 2" xfId="27205"/>
    <cellStyle name="Normál 3 4 5 3" xfId="27206"/>
    <cellStyle name="Normál 3 4 5 3 2" xfId="27207"/>
    <cellStyle name="Normál 3 4 5 4" xfId="27208"/>
    <cellStyle name="Normál 3 4 5 4 2" xfId="27209"/>
    <cellStyle name="Normál 3 4 5 5" xfId="27210"/>
    <cellStyle name="Normál 3 4 5 5 2" xfId="27211"/>
    <cellStyle name="Normál 3 4 5 6" xfId="27212"/>
    <cellStyle name="Normál 3 4 5 6 2" xfId="27213"/>
    <cellStyle name="Normál 3 4 5 7" xfId="27214"/>
    <cellStyle name="Normál 3 4 5 7 2" xfId="27215"/>
    <cellStyle name="Normál 3 4 5 8" xfId="27216"/>
    <cellStyle name="Normál 3 4 5 8 2" xfId="27217"/>
    <cellStyle name="Normál 3 4 5 9" xfId="27218"/>
    <cellStyle name="Normál 3 4 5 9 2" xfId="27219"/>
    <cellStyle name="Normal 3 4 6" xfId="27220"/>
    <cellStyle name="Normál 3 4 6" xfId="27221"/>
    <cellStyle name="Normal 3 4 6 2" xfId="27222"/>
    <cellStyle name="Normál 3 4 6 2" xfId="27223"/>
    <cellStyle name="Normal 3 4 6 2 2" xfId="27224"/>
    <cellStyle name="Normal 3 4 6 2 2 2" xfId="27225"/>
    <cellStyle name="Normal 3 4 6 2 2 2 2" xfId="27226"/>
    <cellStyle name="Normal 3 4 6 2 2 3" xfId="27227"/>
    <cellStyle name="Normal 3 4 6 2 2 4" xfId="27228"/>
    <cellStyle name="Normal 3 4 6 2 3" xfId="27229"/>
    <cellStyle name="Normal 3 4 6 2 3 2" xfId="27230"/>
    <cellStyle name="Normal 3 4 6 2 4" xfId="27231"/>
    <cellStyle name="Normal 3 4 6 2 5" xfId="27232"/>
    <cellStyle name="Normal 3 4 6 2 6" xfId="27233"/>
    <cellStyle name="Normal 3 4 6 2 7" xfId="27234"/>
    <cellStyle name="Normál 3 4 6 3" xfId="27235"/>
    <cellStyle name="Normal 3 4 7" xfId="27236"/>
    <cellStyle name="Normál 3 4 7" xfId="27237"/>
    <cellStyle name="Normal 3 4 7 2" xfId="27238"/>
    <cellStyle name="Normál 3 4 7 2" xfId="27239"/>
    <cellStyle name="Normal 3 4 7 2 2" xfId="27240"/>
    <cellStyle name="Normal 3 4 7 2 2 2" xfId="27241"/>
    <cellStyle name="Normal 3 4 7 2 2 2 2" xfId="27242"/>
    <cellStyle name="Normal 3 4 7 2 2 3" xfId="27243"/>
    <cellStyle name="Normal 3 4 7 2 2 4" xfId="27244"/>
    <cellStyle name="Normal 3 4 7 2 3" xfId="27245"/>
    <cellStyle name="Normal 3 4 7 2 3 2" xfId="27246"/>
    <cellStyle name="Normal 3 4 7 2 4" xfId="27247"/>
    <cellStyle name="Normal 3 4 7 2 5" xfId="27248"/>
    <cellStyle name="Normal 3 4 7 2 6" xfId="27249"/>
    <cellStyle name="Normal 3 4 7 2 7" xfId="27250"/>
    <cellStyle name="Normál 3 4 7 3" xfId="27251"/>
    <cellStyle name="Normal 3 4 8" xfId="27252"/>
    <cellStyle name="Normál 3 4 8" xfId="27253"/>
    <cellStyle name="Normal 3 4 8 2" xfId="27254"/>
    <cellStyle name="Normál 3 4 8 2" xfId="27255"/>
    <cellStyle name="Normal 3 4 8 2 2" xfId="27256"/>
    <cellStyle name="Normal 3 4 8 2 2 2" xfId="27257"/>
    <cellStyle name="Normal 3 4 8 2 2 2 2" xfId="27258"/>
    <cellStyle name="Normal 3 4 8 2 2 3" xfId="27259"/>
    <cellStyle name="Normal 3 4 8 2 2 4" xfId="27260"/>
    <cellStyle name="Normal 3 4 8 2 3" xfId="27261"/>
    <cellStyle name="Normal 3 4 8 2 3 2" xfId="27262"/>
    <cellStyle name="Normal 3 4 8 2 4" xfId="27263"/>
    <cellStyle name="Normal 3 4 8 2 5" xfId="27264"/>
    <cellStyle name="Normal 3 4 8 2 6" xfId="27265"/>
    <cellStyle name="Normal 3 4 8 2 7" xfId="27266"/>
    <cellStyle name="Normál 3 4 8 3" xfId="27267"/>
    <cellStyle name="Normal 3 4 9" xfId="27268"/>
    <cellStyle name="Normál 3 4 9" xfId="27269"/>
    <cellStyle name="Normal 3 4 9 2" xfId="27270"/>
    <cellStyle name="Normál 3 4 9 2" xfId="27271"/>
    <cellStyle name="Normal 3 4 9 2 2" xfId="27272"/>
    <cellStyle name="Normal 3 4 9 2 2 2" xfId="27273"/>
    <cellStyle name="Normal 3 4 9 2 2 2 2" xfId="27274"/>
    <cellStyle name="Normal 3 4 9 2 2 3" xfId="27275"/>
    <cellStyle name="Normal 3 4 9 2 2 4" xfId="27276"/>
    <cellStyle name="Normal 3 4 9 2 3" xfId="27277"/>
    <cellStyle name="Normal 3 4 9 2 3 2" xfId="27278"/>
    <cellStyle name="Normal 3 4 9 2 4" xfId="27279"/>
    <cellStyle name="Normal 3 4 9 2 5" xfId="27280"/>
    <cellStyle name="Normal 3 4 9 2 6" xfId="27281"/>
    <cellStyle name="Normal 3 4 9 2 7" xfId="27282"/>
    <cellStyle name="Normál 3 4 9 3" xfId="27283"/>
    <cellStyle name="Normal 3 4_inv-en-1.5.0-02 trame_fiche-emissions" xfId="27284"/>
    <cellStyle name="Normal 3 40" xfId="27285"/>
    <cellStyle name="Normal 3 40 2" xfId="27286"/>
    <cellStyle name="Normal 3 40 2 2" xfId="27287"/>
    <cellStyle name="Normal 3 40 2 2 2" xfId="27288"/>
    <cellStyle name="Normal 3 40 2 3" xfId="27289"/>
    <cellStyle name="Normal 3 40 2 4" xfId="27290"/>
    <cellStyle name="Normal 3 40 3" xfId="27291"/>
    <cellStyle name="Normal 3 40 3 2" xfId="27292"/>
    <cellStyle name="Normal 3 40 4" xfId="27293"/>
    <cellStyle name="Normal 3 40 5" xfId="27294"/>
    <cellStyle name="Normal 3 41" xfId="27295"/>
    <cellStyle name="Normal 3 41 2" xfId="27296"/>
    <cellStyle name="Normal 3 41 2 2" xfId="27297"/>
    <cellStyle name="Normal 3 41 2 2 2" xfId="27298"/>
    <cellStyle name="Normal 3 41 2 3" xfId="27299"/>
    <cellStyle name="Normal 3 41 2 4" xfId="27300"/>
    <cellStyle name="Normal 3 41 3" xfId="27301"/>
    <cellStyle name="Normal 3 41 3 2" xfId="27302"/>
    <cellStyle name="Normal 3 41 4" xfId="27303"/>
    <cellStyle name="Normal 3 41 5" xfId="27304"/>
    <cellStyle name="Normal 3 42" xfId="27305"/>
    <cellStyle name="Normal 3 42 2" xfId="27306"/>
    <cellStyle name="Normal 3 42 2 2" xfId="27307"/>
    <cellStyle name="Normal 3 42 2 2 2" xfId="27308"/>
    <cellStyle name="Normal 3 42 2 3" xfId="27309"/>
    <cellStyle name="Normal 3 42 2 4" xfId="27310"/>
    <cellStyle name="Normal 3 42 3" xfId="27311"/>
    <cellStyle name="Normal 3 42 3 2" xfId="27312"/>
    <cellStyle name="Normal 3 42 4" xfId="27313"/>
    <cellStyle name="Normal 3 42 5" xfId="27314"/>
    <cellStyle name="Normal 3 43" xfId="27315"/>
    <cellStyle name="Normal 3 43 2" xfId="27316"/>
    <cellStyle name="Normal 3 43 2 2" xfId="27317"/>
    <cellStyle name="Normal 3 43 2 2 2" xfId="27318"/>
    <cellStyle name="Normal 3 43 2 3" xfId="27319"/>
    <cellStyle name="Normal 3 43 2 4" xfId="27320"/>
    <cellStyle name="Normal 3 43 3" xfId="27321"/>
    <cellStyle name="Normal 3 43 3 2" xfId="27322"/>
    <cellStyle name="Normal 3 43 4" xfId="27323"/>
    <cellStyle name="Normal 3 43 5" xfId="27324"/>
    <cellStyle name="Normal 3 44" xfId="27325"/>
    <cellStyle name="Normal 3 45" xfId="27326"/>
    <cellStyle name="Normal 3 45 2" xfId="27327"/>
    <cellStyle name="Normal 3 46" xfId="27328"/>
    <cellStyle name="Normal 3 46 2" xfId="27329"/>
    <cellStyle name="Normal 3 47" xfId="27330"/>
    <cellStyle name="Normal 3 48" xfId="27331"/>
    <cellStyle name="Normal 3 49" xfId="27332"/>
    <cellStyle name="Normal 3 5" xfId="148"/>
    <cellStyle name="Normál 3 5" xfId="27333"/>
    <cellStyle name="Normal 3 5 10" xfId="27334"/>
    <cellStyle name="Normál 3 5 10" xfId="27335"/>
    <cellStyle name="Normal 3 5 10 2" xfId="27336"/>
    <cellStyle name="Normál 3 5 10 2" xfId="27337"/>
    <cellStyle name="Normal 3 5 10 2 2" xfId="27338"/>
    <cellStyle name="Normal 3 5 10 2 2 2" xfId="27339"/>
    <cellStyle name="Normal 3 5 10 2 2 2 2" xfId="27340"/>
    <cellStyle name="Normal 3 5 10 2 2 3" xfId="27341"/>
    <cellStyle name="Normal 3 5 10 2 2 4" xfId="27342"/>
    <cellStyle name="Normal 3 5 10 2 3" xfId="27343"/>
    <cellStyle name="Normal 3 5 10 2 3 2" xfId="27344"/>
    <cellStyle name="Normal 3 5 10 2 4" xfId="27345"/>
    <cellStyle name="Normal 3 5 10 2 5" xfId="27346"/>
    <cellStyle name="Normal 3 5 10 2 6" xfId="27347"/>
    <cellStyle name="Normal 3 5 10 2 7" xfId="27348"/>
    <cellStyle name="Normál 3 5 10 3" xfId="27349"/>
    <cellStyle name="Normal 3 5 11" xfId="27350"/>
    <cellStyle name="Normál 3 5 11" xfId="27351"/>
    <cellStyle name="Normal 3 5 11 2" xfId="27352"/>
    <cellStyle name="Normál 3 5 11 2" xfId="27353"/>
    <cellStyle name="Normal 3 5 11 2 2" xfId="27354"/>
    <cellStyle name="Normal 3 5 11 2 2 2" xfId="27355"/>
    <cellStyle name="Normal 3 5 11 2 2 2 2" xfId="27356"/>
    <cellStyle name="Normal 3 5 11 2 2 3" xfId="27357"/>
    <cellStyle name="Normal 3 5 11 2 2 4" xfId="27358"/>
    <cellStyle name="Normal 3 5 11 2 3" xfId="27359"/>
    <cellStyle name="Normal 3 5 11 2 3 2" xfId="27360"/>
    <cellStyle name="Normal 3 5 11 2 4" xfId="27361"/>
    <cellStyle name="Normal 3 5 11 2 5" xfId="27362"/>
    <cellStyle name="Normal 3 5 11 2 6" xfId="27363"/>
    <cellStyle name="Normal 3 5 11 2 7" xfId="27364"/>
    <cellStyle name="Normál 3 5 11 3" xfId="27365"/>
    <cellStyle name="Normal 3 5 12" xfId="27366"/>
    <cellStyle name="Normál 3 5 12" xfId="27367"/>
    <cellStyle name="Normal 3 5 12 2" xfId="27368"/>
    <cellStyle name="Normál 3 5 12 2" xfId="27369"/>
    <cellStyle name="Normal 3 5 12 2 2" xfId="27370"/>
    <cellStyle name="Normal 3 5 12 2 2 2" xfId="27371"/>
    <cellStyle name="Normal 3 5 12 2 2 2 2" xfId="27372"/>
    <cellStyle name="Normal 3 5 12 2 2 3" xfId="27373"/>
    <cellStyle name="Normal 3 5 12 2 2 4" xfId="27374"/>
    <cellStyle name="Normal 3 5 12 2 3" xfId="27375"/>
    <cellStyle name="Normal 3 5 12 2 3 2" xfId="27376"/>
    <cellStyle name="Normal 3 5 12 2 4" xfId="27377"/>
    <cellStyle name="Normal 3 5 12 2 5" xfId="27378"/>
    <cellStyle name="Normal 3 5 12 2 6" xfId="27379"/>
    <cellStyle name="Normal 3 5 12 2 7" xfId="27380"/>
    <cellStyle name="Normál 3 5 12 3" xfId="27381"/>
    <cellStyle name="Normal 3 5 13" xfId="27382"/>
    <cellStyle name="Normál 3 5 13" xfId="27383"/>
    <cellStyle name="Normal 3 5 13 2" xfId="27384"/>
    <cellStyle name="Normál 3 5 13 2" xfId="27385"/>
    <cellStyle name="Normal 3 5 13 2 2" xfId="27386"/>
    <cellStyle name="Normal 3 5 13 2 2 2" xfId="27387"/>
    <cellStyle name="Normal 3 5 13 2 2 2 2" xfId="27388"/>
    <cellStyle name="Normal 3 5 13 2 2 3" xfId="27389"/>
    <cellStyle name="Normal 3 5 13 2 2 4" xfId="27390"/>
    <cellStyle name="Normal 3 5 13 2 3" xfId="27391"/>
    <cellStyle name="Normal 3 5 13 2 3 2" xfId="27392"/>
    <cellStyle name="Normal 3 5 13 2 4" xfId="27393"/>
    <cellStyle name="Normal 3 5 13 2 5" xfId="27394"/>
    <cellStyle name="Normal 3 5 13 2 6" xfId="27395"/>
    <cellStyle name="Normal 3 5 13 2 7" xfId="27396"/>
    <cellStyle name="Normál 3 5 13 3" xfId="27397"/>
    <cellStyle name="Normal 3 5 14" xfId="27398"/>
    <cellStyle name="Normál 3 5 14" xfId="27399"/>
    <cellStyle name="Normal 3 5 14 2" xfId="27400"/>
    <cellStyle name="Normál 3 5 14 2" xfId="27401"/>
    <cellStyle name="Normal 3 5 14 2 2" xfId="27402"/>
    <cellStyle name="Normal 3 5 14 2 2 2" xfId="27403"/>
    <cellStyle name="Normal 3 5 14 2 3" xfId="27404"/>
    <cellStyle name="Normal 3 5 14 2 4" xfId="27405"/>
    <cellStyle name="Normal 3 5 14 2 5" xfId="27406"/>
    <cellStyle name="Normal 3 5 14 3" xfId="27407"/>
    <cellStyle name="Normál 3 5 14 3" xfId="27408"/>
    <cellStyle name="Normal 3 5 14 3 2" xfId="27409"/>
    <cellStyle name="Normal 3 5 14 4" xfId="27410"/>
    <cellStyle name="Normal 3 5 14 5" xfId="27411"/>
    <cellStyle name="Normal 3 5 14 6" xfId="27412"/>
    <cellStyle name="Normal 3 5 14 7" xfId="27413"/>
    <cellStyle name="Normal 3 5 15" xfId="27414"/>
    <cellStyle name="Normál 3 5 15" xfId="27415"/>
    <cellStyle name="Normal 3 5 15 2" xfId="27416"/>
    <cellStyle name="Normal 3 5 15 2 2" xfId="27417"/>
    <cellStyle name="Normal 3 5 15 2 2 2" xfId="27418"/>
    <cellStyle name="Normal 3 5 15 2 3" xfId="27419"/>
    <cellStyle name="Normal 3 5 15 2 4" xfId="27420"/>
    <cellStyle name="Normal 3 5 15 3" xfId="27421"/>
    <cellStyle name="Normal 3 5 15 3 2" xfId="27422"/>
    <cellStyle name="Normal 3 5 15 4" xfId="27423"/>
    <cellStyle name="Normal 3 5 15 5" xfId="27424"/>
    <cellStyle name="Normal 3 5 15 6" xfId="27425"/>
    <cellStyle name="Normal 3 5 16" xfId="27426"/>
    <cellStyle name="Normál 3 5 16" xfId="27427"/>
    <cellStyle name="Normal 3 5 16 2" xfId="27428"/>
    <cellStyle name="Normal 3 5 16 2 2" xfId="27429"/>
    <cellStyle name="Normal 3 5 16 2 2 2" xfId="27430"/>
    <cellStyle name="Normal 3 5 16 2 3" xfId="27431"/>
    <cellStyle name="Normal 3 5 16 2 4" xfId="27432"/>
    <cellStyle name="Normal 3 5 16 3" xfId="27433"/>
    <cellStyle name="Normal 3 5 16 3 2" xfId="27434"/>
    <cellStyle name="Normal 3 5 16 4" xfId="27435"/>
    <cellStyle name="Normal 3 5 16 5" xfId="27436"/>
    <cellStyle name="Normal 3 5 17" xfId="27437"/>
    <cellStyle name="Normál 3 5 17" xfId="27438"/>
    <cellStyle name="Normal 3 5 17 2" xfId="27439"/>
    <cellStyle name="Normal 3 5 17 2 2" xfId="27440"/>
    <cellStyle name="Normal 3 5 17 2 2 2" xfId="27441"/>
    <cellStyle name="Normal 3 5 17 2 3" xfId="27442"/>
    <cellStyle name="Normal 3 5 17 2 4" xfId="27443"/>
    <cellStyle name="Normal 3 5 17 3" xfId="27444"/>
    <cellStyle name="Normal 3 5 17 3 2" xfId="27445"/>
    <cellStyle name="Normal 3 5 17 4" xfId="27446"/>
    <cellStyle name="Normal 3 5 17 5" xfId="27447"/>
    <cellStyle name="Normal 3 5 18" xfId="27448"/>
    <cellStyle name="Normal 3 5 18 2" xfId="27449"/>
    <cellStyle name="Normal 3 5 18 2 2" xfId="27450"/>
    <cellStyle name="Normal 3 5 18 2 2 2" xfId="27451"/>
    <cellStyle name="Normal 3 5 18 2 3" xfId="27452"/>
    <cellStyle name="Normal 3 5 18 2 4" xfId="27453"/>
    <cellStyle name="Normal 3 5 18 3" xfId="27454"/>
    <cellStyle name="Normal 3 5 18 3 2" xfId="27455"/>
    <cellStyle name="Normal 3 5 18 4" xfId="27456"/>
    <cellStyle name="Normal 3 5 18 5" xfId="27457"/>
    <cellStyle name="Normal 3 5 19" xfId="27458"/>
    <cellStyle name="Normal 3 5 19 2" xfId="27459"/>
    <cellStyle name="Normal 3 5 19 2 2" xfId="27460"/>
    <cellStyle name="Normal 3 5 19 2 2 2" xfId="27461"/>
    <cellStyle name="Normal 3 5 19 2 3" xfId="27462"/>
    <cellStyle name="Normal 3 5 19 2 4" xfId="27463"/>
    <cellStyle name="Normal 3 5 19 3" xfId="27464"/>
    <cellStyle name="Normal 3 5 19 3 2" xfId="27465"/>
    <cellStyle name="Normal 3 5 19 4" xfId="27466"/>
    <cellStyle name="Normal 3 5 19 5" xfId="27467"/>
    <cellStyle name="Normal 3 5 2" xfId="246"/>
    <cellStyle name="Normál 3 5 2" xfId="27468"/>
    <cellStyle name="Normál 3 5 2 10" xfId="27469"/>
    <cellStyle name="Normál 3 5 2 10 2" xfId="27470"/>
    <cellStyle name="Normál 3 5 2 11" xfId="27471"/>
    <cellStyle name="Normál 3 5 2 12" xfId="27472"/>
    <cellStyle name="Normal 3 5 2 2" xfId="27473"/>
    <cellStyle name="Normál 3 5 2 2" xfId="27474"/>
    <cellStyle name="Normal 3 5 2 2 2" xfId="27475"/>
    <cellStyle name="Normál 3 5 2 2 2" xfId="27476"/>
    <cellStyle name="Normal 3 5 2 2 2 2" xfId="27477"/>
    <cellStyle name="Normal 3 5 2 2 2 2 2" xfId="27478"/>
    <cellStyle name="Normal 3 5 2 2 2 2 2 2" xfId="27479"/>
    <cellStyle name="Normal 3 5 2 2 2 2 3" xfId="27480"/>
    <cellStyle name="Normal 3 5 2 2 2 2 4" xfId="27481"/>
    <cellStyle name="Normal 3 5 2 2 2 3" xfId="27482"/>
    <cellStyle name="Normal 3 5 2 2 2 3 2" xfId="27483"/>
    <cellStyle name="Normal 3 5 2 2 2 4" xfId="27484"/>
    <cellStyle name="Normal 3 5 2 2 2 5" xfId="27485"/>
    <cellStyle name="Normal 3 5 2 2 2 6" xfId="27486"/>
    <cellStyle name="Normal 3 5 2 2 2 7" xfId="27487"/>
    <cellStyle name="Normál 3 5 2 2 3" xfId="27488"/>
    <cellStyle name="Normal 3 5 2 3" xfId="27489"/>
    <cellStyle name="Normál 3 5 2 3" xfId="27490"/>
    <cellStyle name="Normal 3 5 2 3 10" xfId="27491"/>
    <cellStyle name="Normal 3 5 2 3 10 2" xfId="27492"/>
    <cellStyle name="Normal 3 5 2 3 11" xfId="27493"/>
    <cellStyle name="Normal 3 5 2 3 12" xfId="27494"/>
    <cellStyle name="Normal 3 5 2 3 13" xfId="27495"/>
    <cellStyle name="Normal 3 5 2 3 14" xfId="27496"/>
    <cellStyle name="Normal 3 5 2 3 2" xfId="27497"/>
    <cellStyle name="Normál 3 5 2 3 2" xfId="27498"/>
    <cellStyle name="Normal 3 5 2 3 2 2" xfId="27499"/>
    <cellStyle name="Normal 3 5 2 3 2 2 2" xfId="27500"/>
    <cellStyle name="Normal 3 5 2 3 2 3" xfId="27501"/>
    <cellStyle name="Normal 3 5 2 3 2 4" xfId="27502"/>
    <cellStyle name="Normal 3 5 2 3 2 5" xfId="27503"/>
    <cellStyle name="Normal 3 5 2 3 3" xfId="27504"/>
    <cellStyle name="Normál 3 5 2 3 3" xfId="27505"/>
    <cellStyle name="Normal 3 5 2 3 3 2" xfId="27506"/>
    <cellStyle name="Normal 3 5 2 3 4" xfId="27507"/>
    <cellStyle name="Normal 3 5 2 3 4 2" xfId="27508"/>
    <cellStyle name="Normal 3 5 2 3 5" xfId="27509"/>
    <cellStyle name="Normal 3 5 2 3 5 2" xfId="27510"/>
    <cellStyle name="Normal 3 5 2 3 6" xfId="27511"/>
    <cellStyle name="Normal 3 5 2 3 6 2" xfId="27512"/>
    <cellStyle name="Normal 3 5 2 3 7" xfId="27513"/>
    <cellStyle name="Normal 3 5 2 3 7 2" xfId="27514"/>
    <cellStyle name="Normal 3 5 2 3 8" xfId="27515"/>
    <cellStyle name="Normal 3 5 2 3 8 2" xfId="27516"/>
    <cellStyle name="Normal 3 5 2 3 9" xfId="27517"/>
    <cellStyle name="Normal 3 5 2 3 9 2" xfId="27518"/>
    <cellStyle name="Normál 3 5 2 4" xfId="27519"/>
    <cellStyle name="Normál 3 5 2 4 2" xfId="27520"/>
    <cellStyle name="Normál 3 5 2 5" xfId="27521"/>
    <cellStyle name="Normál 3 5 2 5 2" xfId="27522"/>
    <cellStyle name="Normál 3 5 2 6" xfId="27523"/>
    <cellStyle name="Normál 3 5 2 6 2" xfId="27524"/>
    <cellStyle name="Normál 3 5 2 7" xfId="27525"/>
    <cellStyle name="Normál 3 5 2 7 2" xfId="27526"/>
    <cellStyle name="Normál 3 5 2 8" xfId="27527"/>
    <cellStyle name="Normál 3 5 2 8 2" xfId="27528"/>
    <cellStyle name="Normál 3 5 2 9" xfId="27529"/>
    <cellStyle name="Normál 3 5 2 9 2" xfId="27530"/>
    <cellStyle name="Normal 3 5 20" xfId="27531"/>
    <cellStyle name="Normal 3 5 20 2" xfId="27532"/>
    <cellStyle name="Normal 3 5 20 2 2" xfId="27533"/>
    <cellStyle name="Normal 3 5 20 2 2 2" xfId="27534"/>
    <cellStyle name="Normal 3 5 20 2 3" xfId="27535"/>
    <cellStyle name="Normal 3 5 20 2 4" xfId="27536"/>
    <cellStyle name="Normal 3 5 20 3" xfId="27537"/>
    <cellStyle name="Normal 3 5 20 3 2" xfId="27538"/>
    <cellStyle name="Normal 3 5 20 4" xfId="27539"/>
    <cellStyle name="Normal 3 5 20 5" xfId="27540"/>
    <cellStyle name="Normal 3 5 21" xfId="27541"/>
    <cellStyle name="Normal 3 5 21 2" xfId="27542"/>
    <cellStyle name="Normal 3 5 21 2 2" xfId="27543"/>
    <cellStyle name="Normal 3 5 21 2 2 2" xfId="27544"/>
    <cellStyle name="Normal 3 5 21 2 3" xfId="27545"/>
    <cellStyle name="Normal 3 5 21 2 4" xfId="27546"/>
    <cellStyle name="Normal 3 5 21 3" xfId="27547"/>
    <cellStyle name="Normal 3 5 21 3 2" xfId="27548"/>
    <cellStyle name="Normal 3 5 21 4" xfId="27549"/>
    <cellStyle name="Normal 3 5 21 5" xfId="27550"/>
    <cellStyle name="Normal 3 5 22" xfId="27551"/>
    <cellStyle name="Normal 3 5 23" xfId="27552"/>
    <cellStyle name="Normal 3 5 24" xfId="27553"/>
    <cellStyle name="Normal 3 5 25" xfId="27554"/>
    <cellStyle name="Normal 3 5 26" xfId="27555"/>
    <cellStyle name="Normal 3 5 27" xfId="27556"/>
    <cellStyle name="Normal 3 5 28" xfId="27557"/>
    <cellStyle name="Normal 3 5 29" xfId="27558"/>
    <cellStyle name="Normal 3 5 3" xfId="27559"/>
    <cellStyle name="Normál 3 5 3" xfId="27560"/>
    <cellStyle name="Normál 3 5 3 10" xfId="27561"/>
    <cellStyle name="Normál 3 5 3 10 2" xfId="27562"/>
    <cellStyle name="Normál 3 5 3 11" xfId="27563"/>
    <cellStyle name="Normál 3 5 3 12" xfId="27564"/>
    <cellStyle name="Normal 3 5 3 2" xfId="27565"/>
    <cellStyle name="Normál 3 5 3 2" xfId="27566"/>
    <cellStyle name="Normal 3 5 3 2 10" xfId="27567"/>
    <cellStyle name="Normal 3 5 3 2 10 2" xfId="27568"/>
    <cellStyle name="Normal 3 5 3 2 11" xfId="27569"/>
    <cellStyle name="Normal 3 5 3 2 11 2" xfId="27570"/>
    <cellStyle name="Normal 3 5 3 2 12" xfId="27571"/>
    <cellStyle name="Normal 3 5 3 2 13" xfId="27572"/>
    <cellStyle name="Normal 3 5 3 2 14" xfId="27573"/>
    <cellStyle name="Normal 3 5 3 2 15" xfId="27574"/>
    <cellStyle name="Normal 3 5 3 2 2" xfId="27575"/>
    <cellStyle name="Normál 3 5 3 2 2" xfId="27576"/>
    <cellStyle name="Normal 3 5 3 2 2 2" xfId="27577"/>
    <cellStyle name="Normal 3 5 3 2 2 2 2" xfId="27578"/>
    <cellStyle name="Normal 3 5 3 2 2 3" xfId="27579"/>
    <cellStyle name="Normal 3 5 3 2 2 4" xfId="27580"/>
    <cellStyle name="Normal 3 5 3 2 2 5" xfId="27581"/>
    <cellStyle name="Normal 3 5 3 2 3" xfId="27582"/>
    <cellStyle name="Normál 3 5 3 2 3" xfId="27583"/>
    <cellStyle name="Normal 3 5 3 2 3 2" xfId="27584"/>
    <cellStyle name="Normal 3 5 3 2 4" xfId="27585"/>
    <cellStyle name="Normal 3 5 3 2 4 2" xfId="27586"/>
    <cellStyle name="Normal 3 5 3 2 5" xfId="27587"/>
    <cellStyle name="Normal 3 5 3 2 5 2" xfId="27588"/>
    <cellStyle name="Normal 3 5 3 2 6" xfId="27589"/>
    <cellStyle name="Normal 3 5 3 2 6 2" xfId="27590"/>
    <cellStyle name="Normal 3 5 3 2 7" xfId="27591"/>
    <cellStyle name="Normal 3 5 3 2 7 2" xfId="27592"/>
    <cellStyle name="Normal 3 5 3 2 8" xfId="27593"/>
    <cellStyle name="Normal 3 5 3 2 8 2" xfId="27594"/>
    <cellStyle name="Normal 3 5 3 2 9" xfId="27595"/>
    <cellStyle name="Normal 3 5 3 2 9 2" xfId="27596"/>
    <cellStyle name="Normál 3 5 3 3" xfId="27597"/>
    <cellStyle name="Normál 3 5 3 3 2" xfId="27598"/>
    <cellStyle name="Normál 3 5 3 4" xfId="27599"/>
    <cellStyle name="Normál 3 5 3 4 2" xfId="27600"/>
    <cellStyle name="Normál 3 5 3 5" xfId="27601"/>
    <cellStyle name="Normál 3 5 3 5 2" xfId="27602"/>
    <cellStyle name="Normál 3 5 3 6" xfId="27603"/>
    <cellStyle name="Normál 3 5 3 6 2" xfId="27604"/>
    <cellStyle name="Normál 3 5 3 7" xfId="27605"/>
    <cellStyle name="Normál 3 5 3 7 2" xfId="27606"/>
    <cellStyle name="Normál 3 5 3 8" xfId="27607"/>
    <cellStyle name="Normál 3 5 3 8 2" xfId="27608"/>
    <cellStyle name="Normál 3 5 3 9" xfId="27609"/>
    <cellStyle name="Normál 3 5 3 9 2" xfId="27610"/>
    <cellStyle name="Normal 3 5 30" xfId="27611"/>
    <cellStyle name="Normal 3 5 31" xfId="27612"/>
    <cellStyle name="Normal 3 5 32" xfId="27613"/>
    <cellStyle name="Normal 3 5 33" xfId="27614"/>
    <cellStyle name="Normal 3 5 34" xfId="27615"/>
    <cellStyle name="Normal 3 5 35" xfId="27616"/>
    <cellStyle name="Normal 3 5 36" xfId="27617"/>
    <cellStyle name="Normal 3 5 37" xfId="27618"/>
    <cellStyle name="Normal 3 5 38" xfId="27619"/>
    <cellStyle name="Normal 3 5 39" xfId="27620"/>
    <cellStyle name="Normal 3 5 4" xfId="27621"/>
    <cellStyle name="Normál 3 5 4" xfId="27622"/>
    <cellStyle name="Normál 3 5 4 10" xfId="27623"/>
    <cellStyle name="Normál 3 5 4 10 2" xfId="27624"/>
    <cellStyle name="Normál 3 5 4 11" xfId="27625"/>
    <cellStyle name="Normál 3 5 4 12" xfId="27626"/>
    <cellStyle name="Normal 3 5 4 2" xfId="27627"/>
    <cellStyle name="Normál 3 5 4 2" xfId="27628"/>
    <cellStyle name="Normal 3 5 4 2 10" xfId="27629"/>
    <cellStyle name="Normal 3 5 4 2 10 2" xfId="27630"/>
    <cellStyle name="Normal 3 5 4 2 11" xfId="27631"/>
    <cellStyle name="Normal 3 5 4 2 11 2" xfId="27632"/>
    <cellStyle name="Normal 3 5 4 2 12" xfId="27633"/>
    <cellStyle name="Normal 3 5 4 2 13" xfId="27634"/>
    <cellStyle name="Normal 3 5 4 2 14" xfId="27635"/>
    <cellStyle name="Normal 3 5 4 2 15" xfId="27636"/>
    <cellStyle name="Normal 3 5 4 2 2" xfId="27637"/>
    <cellStyle name="Normál 3 5 4 2 2" xfId="27638"/>
    <cellStyle name="Normal 3 5 4 2 2 2" xfId="27639"/>
    <cellStyle name="Normal 3 5 4 2 2 2 2" xfId="27640"/>
    <cellStyle name="Normal 3 5 4 2 2 3" xfId="27641"/>
    <cellStyle name="Normal 3 5 4 2 2 4" xfId="27642"/>
    <cellStyle name="Normal 3 5 4 2 2 5" xfId="27643"/>
    <cellStyle name="Normal 3 5 4 2 3" xfId="27644"/>
    <cellStyle name="Normál 3 5 4 2 3" xfId="27645"/>
    <cellStyle name="Normal 3 5 4 2 3 2" xfId="27646"/>
    <cellStyle name="Normal 3 5 4 2 4" xfId="27647"/>
    <cellStyle name="Normal 3 5 4 2 4 2" xfId="27648"/>
    <cellStyle name="Normal 3 5 4 2 5" xfId="27649"/>
    <cellStyle name="Normal 3 5 4 2 5 2" xfId="27650"/>
    <cellStyle name="Normal 3 5 4 2 6" xfId="27651"/>
    <cellStyle name="Normal 3 5 4 2 6 2" xfId="27652"/>
    <cellStyle name="Normal 3 5 4 2 7" xfId="27653"/>
    <cellStyle name="Normal 3 5 4 2 7 2" xfId="27654"/>
    <cellStyle name="Normal 3 5 4 2 8" xfId="27655"/>
    <cellStyle name="Normal 3 5 4 2 8 2" xfId="27656"/>
    <cellStyle name="Normal 3 5 4 2 9" xfId="27657"/>
    <cellStyle name="Normal 3 5 4 2 9 2" xfId="27658"/>
    <cellStyle name="Normál 3 5 4 3" xfId="27659"/>
    <cellStyle name="Normál 3 5 4 3 2" xfId="27660"/>
    <cellStyle name="Normál 3 5 4 4" xfId="27661"/>
    <cellStyle name="Normál 3 5 4 4 2" xfId="27662"/>
    <cellStyle name="Normál 3 5 4 5" xfId="27663"/>
    <cellStyle name="Normál 3 5 4 5 2" xfId="27664"/>
    <cellStyle name="Normál 3 5 4 6" xfId="27665"/>
    <cellStyle name="Normál 3 5 4 6 2" xfId="27666"/>
    <cellStyle name="Normál 3 5 4 7" xfId="27667"/>
    <cellStyle name="Normál 3 5 4 7 2" xfId="27668"/>
    <cellStyle name="Normál 3 5 4 8" xfId="27669"/>
    <cellStyle name="Normál 3 5 4 8 2" xfId="27670"/>
    <cellStyle name="Normál 3 5 4 9" xfId="27671"/>
    <cellStyle name="Normál 3 5 4 9 2" xfId="27672"/>
    <cellStyle name="Normal 3 5 40" xfId="27673"/>
    <cellStyle name="Normal 3 5 41" xfId="27674"/>
    <cellStyle name="Normal 3 5 42" xfId="27675"/>
    <cellStyle name="Normal 3 5 43" xfId="27676"/>
    <cellStyle name="Normal 3 5 44" xfId="27677"/>
    <cellStyle name="Normal 3 5 45" xfId="27678"/>
    <cellStyle name="Normal 3 5 46" xfId="27679"/>
    <cellStyle name="Normal 3 5 47" xfId="27680"/>
    <cellStyle name="Normal 3 5 48" xfId="27681"/>
    <cellStyle name="Normal 3 5 5" xfId="27682"/>
    <cellStyle name="Normál 3 5 5" xfId="27683"/>
    <cellStyle name="Normál 3 5 5 10" xfId="27684"/>
    <cellStyle name="Normál 3 5 5 10 2" xfId="27685"/>
    <cellStyle name="Normál 3 5 5 11" xfId="27686"/>
    <cellStyle name="Normál 3 5 5 12" xfId="27687"/>
    <cellStyle name="Normal 3 5 5 2" xfId="27688"/>
    <cellStyle name="Normál 3 5 5 2" xfId="27689"/>
    <cellStyle name="Normal 3 5 5 2 10" xfId="27690"/>
    <cellStyle name="Normal 3 5 5 2 10 2" xfId="27691"/>
    <cellStyle name="Normal 3 5 5 2 11" xfId="27692"/>
    <cellStyle name="Normal 3 5 5 2 11 2" xfId="27693"/>
    <cellStyle name="Normal 3 5 5 2 12" xfId="27694"/>
    <cellStyle name="Normal 3 5 5 2 13" xfId="27695"/>
    <cellStyle name="Normal 3 5 5 2 14" xfId="27696"/>
    <cellStyle name="Normal 3 5 5 2 15" xfId="27697"/>
    <cellStyle name="Normal 3 5 5 2 2" xfId="27698"/>
    <cellStyle name="Normál 3 5 5 2 2" xfId="27699"/>
    <cellStyle name="Normal 3 5 5 2 2 2" xfId="27700"/>
    <cellStyle name="Normal 3 5 5 2 2 2 2" xfId="27701"/>
    <cellStyle name="Normal 3 5 5 2 2 3" xfId="27702"/>
    <cellStyle name="Normal 3 5 5 2 2 4" xfId="27703"/>
    <cellStyle name="Normal 3 5 5 2 2 5" xfId="27704"/>
    <cellStyle name="Normal 3 5 5 2 3" xfId="27705"/>
    <cellStyle name="Normál 3 5 5 2 3" xfId="27706"/>
    <cellStyle name="Normal 3 5 5 2 3 2" xfId="27707"/>
    <cellStyle name="Normal 3 5 5 2 4" xfId="27708"/>
    <cellStyle name="Normal 3 5 5 2 4 2" xfId="27709"/>
    <cellStyle name="Normal 3 5 5 2 5" xfId="27710"/>
    <cellStyle name="Normal 3 5 5 2 5 2" xfId="27711"/>
    <cellStyle name="Normal 3 5 5 2 6" xfId="27712"/>
    <cellStyle name="Normal 3 5 5 2 6 2" xfId="27713"/>
    <cellStyle name="Normal 3 5 5 2 7" xfId="27714"/>
    <cellStyle name="Normal 3 5 5 2 7 2" xfId="27715"/>
    <cellStyle name="Normal 3 5 5 2 8" xfId="27716"/>
    <cellStyle name="Normal 3 5 5 2 8 2" xfId="27717"/>
    <cellStyle name="Normal 3 5 5 2 9" xfId="27718"/>
    <cellStyle name="Normal 3 5 5 2 9 2" xfId="27719"/>
    <cellStyle name="Normál 3 5 5 3" xfId="27720"/>
    <cellStyle name="Normál 3 5 5 3 2" xfId="27721"/>
    <cellStyle name="Normál 3 5 5 4" xfId="27722"/>
    <cellStyle name="Normál 3 5 5 4 2" xfId="27723"/>
    <cellStyle name="Normál 3 5 5 5" xfId="27724"/>
    <cellStyle name="Normál 3 5 5 5 2" xfId="27725"/>
    <cellStyle name="Normál 3 5 5 6" xfId="27726"/>
    <cellStyle name="Normál 3 5 5 6 2" xfId="27727"/>
    <cellStyle name="Normál 3 5 5 7" xfId="27728"/>
    <cellStyle name="Normál 3 5 5 7 2" xfId="27729"/>
    <cellStyle name="Normál 3 5 5 8" xfId="27730"/>
    <cellStyle name="Normál 3 5 5 8 2" xfId="27731"/>
    <cellStyle name="Normál 3 5 5 9" xfId="27732"/>
    <cellStyle name="Normál 3 5 5 9 2" xfId="27733"/>
    <cellStyle name="Normal 3 5 6" xfId="27734"/>
    <cellStyle name="Normál 3 5 6" xfId="27735"/>
    <cellStyle name="Normal 3 5 6 2" xfId="27736"/>
    <cellStyle name="Normál 3 5 6 2" xfId="27737"/>
    <cellStyle name="Normal 3 5 6 2 2" xfId="27738"/>
    <cellStyle name="Normal 3 5 6 2 2 2" xfId="27739"/>
    <cellStyle name="Normal 3 5 6 2 2 2 2" xfId="27740"/>
    <cellStyle name="Normal 3 5 6 2 2 3" xfId="27741"/>
    <cellStyle name="Normal 3 5 6 2 2 4" xfId="27742"/>
    <cellStyle name="Normal 3 5 6 2 3" xfId="27743"/>
    <cellStyle name="Normal 3 5 6 2 3 2" xfId="27744"/>
    <cellStyle name="Normal 3 5 6 2 4" xfId="27745"/>
    <cellStyle name="Normal 3 5 6 2 5" xfId="27746"/>
    <cellStyle name="Normal 3 5 6 2 6" xfId="27747"/>
    <cellStyle name="Normal 3 5 6 2 7" xfId="27748"/>
    <cellStyle name="Normál 3 5 6 3" xfId="27749"/>
    <cellStyle name="Normal 3 5 7" xfId="27750"/>
    <cellStyle name="Normál 3 5 7" xfId="27751"/>
    <cellStyle name="Normal 3 5 7 2" xfId="27752"/>
    <cellStyle name="Normál 3 5 7 2" xfId="27753"/>
    <cellStyle name="Normal 3 5 7 2 2" xfId="27754"/>
    <cellStyle name="Normal 3 5 7 2 2 2" xfId="27755"/>
    <cellStyle name="Normal 3 5 7 2 2 2 2" xfId="27756"/>
    <cellStyle name="Normal 3 5 7 2 2 3" xfId="27757"/>
    <cellStyle name="Normal 3 5 7 2 2 4" xfId="27758"/>
    <cellStyle name="Normal 3 5 7 2 3" xfId="27759"/>
    <cellStyle name="Normal 3 5 7 2 3 2" xfId="27760"/>
    <cellStyle name="Normal 3 5 7 2 4" xfId="27761"/>
    <cellStyle name="Normal 3 5 7 2 5" xfId="27762"/>
    <cellStyle name="Normal 3 5 7 2 6" xfId="27763"/>
    <cellStyle name="Normal 3 5 7 2 7" xfId="27764"/>
    <cellStyle name="Normál 3 5 7 3" xfId="27765"/>
    <cellStyle name="Normal 3 5 8" xfId="27766"/>
    <cellStyle name="Normál 3 5 8" xfId="27767"/>
    <cellStyle name="Normal 3 5 8 2" xfId="27768"/>
    <cellStyle name="Normál 3 5 8 2" xfId="27769"/>
    <cellStyle name="Normal 3 5 8 2 2" xfId="27770"/>
    <cellStyle name="Normal 3 5 8 2 2 2" xfId="27771"/>
    <cellStyle name="Normal 3 5 8 2 2 2 2" xfId="27772"/>
    <cellStyle name="Normal 3 5 8 2 2 3" xfId="27773"/>
    <cellStyle name="Normal 3 5 8 2 2 4" xfId="27774"/>
    <cellStyle name="Normal 3 5 8 2 3" xfId="27775"/>
    <cellStyle name="Normal 3 5 8 2 3 2" xfId="27776"/>
    <cellStyle name="Normal 3 5 8 2 4" xfId="27777"/>
    <cellStyle name="Normal 3 5 8 2 5" xfId="27778"/>
    <cellStyle name="Normal 3 5 8 2 6" xfId="27779"/>
    <cellStyle name="Normal 3 5 8 2 7" xfId="27780"/>
    <cellStyle name="Normál 3 5 8 3" xfId="27781"/>
    <cellStyle name="Normal 3 5 9" xfId="27782"/>
    <cellStyle name="Normál 3 5 9" xfId="27783"/>
    <cellStyle name="Normal 3 5 9 2" xfId="27784"/>
    <cellStyle name="Normál 3 5 9 2" xfId="27785"/>
    <cellStyle name="Normal 3 5 9 2 2" xfId="27786"/>
    <cellStyle name="Normal 3 5 9 2 2 2" xfId="27787"/>
    <cellStyle name="Normal 3 5 9 2 2 2 2" xfId="27788"/>
    <cellStyle name="Normal 3 5 9 2 2 3" xfId="27789"/>
    <cellStyle name="Normal 3 5 9 2 2 4" xfId="27790"/>
    <cellStyle name="Normal 3 5 9 2 3" xfId="27791"/>
    <cellStyle name="Normal 3 5 9 2 3 2" xfId="27792"/>
    <cellStyle name="Normal 3 5 9 2 4" xfId="27793"/>
    <cellStyle name="Normal 3 5 9 2 5" xfId="27794"/>
    <cellStyle name="Normal 3 5 9 2 6" xfId="27795"/>
    <cellStyle name="Normal 3 5 9 2 7" xfId="27796"/>
    <cellStyle name="Normál 3 5 9 3" xfId="27797"/>
    <cellStyle name="Normal 3 5_inv-en-1.5.0-02 trame_fiche-emissions" xfId="27798"/>
    <cellStyle name="Normal 3 50" xfId="27799"/>
    <cellStyle name="Normal 3 50 2" xfId="27800"/>
    <cellStyle name="Normal 3 51" xfId="27801"/>
    <cellStyle name="Normal 3 51 2" xfId="27802"/>
    <cellStyle name="Normal 3 52" xfId="27803"/>
    <cellStyle name="Normal 3 53" xfId="27804"/>
    <cellStyle name="Normal 3 54" xfId="27805"/>
    <cellStyle name="Normal 3 55" xfId="27806"/>
    <cellStyle name="Normal 3 56" xfId="27807"/>
    <cellStyle name="Normal 3 57" xfId="27808"/>
    <cellStyle name="Normal 3 58" xfId="27809"/>
    <cellStyle name="Normal 3 59" xfId="27810"/>
    <cellStyle name="Normal 3 6" xfId="149"/>
    <cellStyle name="Normál 3 6" xfId="27811"/>
    <cellStyle name="Normal 3 6 10" xfId="27812"/>
    <cellStyle name="Normál 3 6 10" xfId="27813"/>
    <cellStyle name="Normal 3 6 10 2" xfId="27814"/>
    <cellStyle name="Normál 3 6 10 2" xfId="27815"/>
    <cellStyle name="Normal 3 6 10 2 2" xfId="27816"/>
    <cellStyle name="Normal 3 6 10 2 2 2" xfId="27817"/>
    <cellStyle name="Normal 3 6 10 2 2 2 2" xfId="27818"/>
    <cellStyle name="Normal 3 6 10 2 2 3" xfId="27819"/>
    <cellStyle name="Normal 3 6 10 2 2 4" xfId="27820"/>
    <cellStyle name="Normal 3 6 10 2 3" xfId="27821"/>
    <cellStyle name="Normal 3 6 10 2 3 2" xfId="27822"/>
    <cellStyle name="Normal 3 6 10 2 4" xfId="27823"/>
    <cellStyle name="Normal 3 6 10 2 5" xfId="27824"/>
    <cellStyle name="Normal 3 6 10 2 6" xfId="27825"/>
    <cellStyle name="Normal 3 6 10 2 7" xfId="27826"/>
    <cellStyle name="Normál 3 6 10 3" xfId="27827"/>
    <cellStyle name="Normal 3 6 11" xfId="27828"/>
    <cellStyle name="Normál 3 6 11" xfId="27829"/>
    <cellStyle name="Normal 3 6 11 2" xfId="27830"/>
    <cellStyle name="Normál 3 6 11 2" xfId="27831"/>
    <cellStyle name="Normal 3 6 11 2 2" xfId="27832"/>
    <cellStyle name="Normal 3 6 11 2 2 2" xfId="27833"/>
    <cellStyle name="Normal 3 6 11 2 2 2 2" xfId="27834"/>
    <cellStyle name="Normal 3 6 11 2 2 3" xfId="27835"/>
    <cellStyle name="Normal 3 6 11 2 2 4" xfId="27836"/>
    <cellStyle name="Normal 3 6 11 2 3" xfId="27837"/>
    <cellStyle name="Normal 3 6 11 2 3 2" xfId="27838"/>
    <cellStyle name="Normal 3 6 11 2 4" xfId="27839"/>
    <cellStyle name="Normal 3 6 11 2 5" xfId="27840"/>
    <cellStyle name="Normal 3 6 11 2 6" xfId="27841"/>
    <cellStyle name="Normal 3 6 11 2 7" xfId="27842"/>
    <cellStyle name="Normál 3 6 11 3" xfId="27843"/>
    <cellStyle name="Normal 3 6 12" xfId="27844"/>
    <cellStyle name="Normál 3 6 12" xfId="27845"/>
    <cellStyle name="Normal 3 6 12 2" xfId="27846"/>
    <cellStyle name="Normál 3 6 12 2" xfId="27847"/>
    <cellStyle name="Normal 3 6 12 2 2" xfId="27848"/>
    <cellStyle name="Normal 3 6 12 2 2 2" xfId="27849"/>
    <cellStyle name="Normal 3 6 12 2 2 2 2" xfId="27850"/>
    <cellStyle name="Normal 3 6 12 2 2 3" xfId="27851"/>
    <cellStyle name="Normal 3 6 12 2 2 4" xfId="27852"/>
    <cellStyle name="Normal 3 6 12 2 3" xfId="27853"/>
    <cellStyle name="Normal 3 6 12 2 3 2" xfId="27854"/>
    <cellStyle name="Normal 3 6 12 2 4" xfId="27855"/>
    <cellStyle name="Normal 3 6 12 2 5" xfId="27856"/>
    <cellStyle name="Normal 3 6 12 2 6" xfId="27857"/>
    <cellStyle name="Normal 3 6 12 2 7" xfId="27858"/>
    <cellStyle name="Normál 3 6 12 3" xfId="27859"/>
    <cellStyle name="Normal 3 6 13" xfId="27860"/>
    <cellStyle name="Normál 3 6 13" xfId="27861"/>
    <cellStyle name="Normal 3 6 13 2" xfId="27862"/>
    <cellStyle name="Normál 3 6 13 2" xfId="27863"/>
    <cellStyle name="Normal 3 6 13 2 2" xfId="27864"/>
    <cellStyle name="Normal 3 6 13 2 2 2" xfId="27865"/>
    <cellStyle name="Normal 3 6 13 2 2 2 2" xfId="27866"/>
    <cellStyle name="Normal 3 6 13 2 2 3" xfId="27867"/>
    <cellStyle name="Normal 3 6 13 2 2 4" xfId="27868"/>
    <cellStyle name="Normal 3 6 13 2 3" xfId="27869"/>
    <cellStyle name="Normal 3 6 13 2 3 2" xfId="27870"/>
    <cellStyle name="Normal 3 6 13 2 4" xfId="27871"/>
    <cellStyle name="Normal 3 6 13 2 5" xfId="27872"/>
    <cellStyle name="Normal 3 6 13 2 6" xfId="27873"/>
    <cellStyle name="Normal 3 6 13 2 7" xfId="27874"/>
    <cellStyle name="Normál 3 6 13 3" xfId="27875"/>
    <cellStyle name="Normal 3 6 14" xfId="27876"/>
    <cellStyle name="Normál 3 6 14" xfId="27877"/>
    <cellStyle name="Normal 3 6 14 2" xfId="27878"/>
    <cellStyle name="Normál 3 6 14 2" xfId="27879"/>
    <cellStyle name="Normal 3 6 14 2 2" xfId="27880"/>
    <cellStyle name="Normal 3 6 14 2 2 2" xfId="27881"/>
    <cellStyle name="Normal 3 6 14 2 3" xfId="27882"/>
    <cellStyle name="Normal 3 6 14 2 4" xfId="27883"/>
    <cellStyle name="Normal 3 6 14 2 5" xfId="27884"/>
    <cellStyle name="Normal 3 6 14 3" xfId="27885"/>
    <cellStyle name="Normál 3 6 14 3" xfId="27886"/>
    <cellStyle name="Normal 3 6 14 3 2" xfId="27887"/>
    <cellStyle name="Normal 3 6 14 4" xfId="27888"/>
    <cellStyle name="Normal 3 6 14 5" xfId="27889"/>
    <cellStyle name="Normal 3 6 14 6" xfId="27890"/>
    <cellStyle name="Normal 3 6 14 7" xfId="27891"/>
    <cellStyle name="Normal 3 6 15" xfId="27892"/>
    <cellStyle name="Normál 3 6 15" xfId="27893"/>
    <cellStyle name="Normal 3 6 15 2" xfId="27894"/>
    <cellStyle name="Normal 3 6 15 2 2" xfId="27895"/>
    <cellStyle name="Normal 3 6 15 2 2 2" xfId="27896"/>
    <cellStyle name="Normal 3 6 15 2 3" xfId="27897"/>
    <cellStyle name="Normal 3 6 15 2 4" xfId="27898"/>
    <cellStyle name="Normal 3 6 15 3" xfId="27899"/>
    <cellStyle name="Normal 3 6 15 3 2" xfId="27900"/>
    <cellStyle name="Normal 3 6 15 4" xfId="27901"/>
    <cellStyle name="Normal 3 6 15 5" xfId="27902"/>
    <cellStyle name="Normal 3 6 15 6" xfId="27903"/>
    <cellStyle name="Normal 3 6 16" xfId="27904"/>
    <cellStyle name="Normál 3 6 16" xfId="27905"/>
    <cellStyle name="Normal 3 6 16 2" xfId="27906"/>
    <cellStyle name="Normal 3 6 16 2 2" xfId="27907"/>
    <cellStyle name="Normal 3 6 16 2 2 2" xfId="27908"/>
    <cellStyle name="Normal 3 6 16 2 3" xfId="27909"/>
    <cellStyle name="Normal 3 6 16 2 4" xfId="27910"/>
    <cellStyle name="Normal 3 6 16 3" xfId="27911"/>
    <cellStyle name="Normal 3 6 16 3 2" xfId="27912"/>
    <cellStyle name="Normal 3 6 16 4" xfId="27913"/>
    <cellStyle name="Normal 3 6 16 5" xfId="27914"/>
    <cellStyle name="Normal 3 6 17" xfId="27915"/>
    <cellStyle name="Normál 3 6 17" xfId="27916"/>
    <cellStyle name="Normal 3 6 17 2" xfId="27917"/>
    <cellStyle name="Normal 3 6 17 2 2" xfId="27918"/>
    <cellStyle name="Normal 3 6 17 2 2 2" xfId="27919"/>
    <cellStyle name="Normal 3 6 17 2 3" xfId="27920"/>
    <cellStyle name="Normal 3 6 17 2 4" xfId="27921"/>
    <cellStyle name="Normal 3 6 17 3" xfId="27922"/>
    <cellStyle name="Normal 3 6 17 3 2" xfId="27923"/>
    <cellStyle name="Normal 3 6 17 4" xfId="27924"/>
    <cellStyle name="Normal 3 6 17 5" xfId="27925"/>
    <cellStyle name="Normal 3 6 18" xfId="27926"/>
    <cellStyle name="Normal 3 6 18 2" xfId="27927"/>
    <cellStyle name="Normal 3 6 18 2 2" xfId="27928"/>
    <cellStyle name="Normal 3 6 18 2 2 2" xfId="27929"/>
    <cellStyle name="Normal 3 6 18 2 3" xfId="27930"/>
    <cellStyle name="Normal 3 6 18 2 4" xfId="27931"/>
    <cellStyle name="Normal 3 6 18 3" xfId="27932"/>
    <cellStyle name="Normal 3 6 18 3 2" xfId="27933"/>
    <cellStyle name="Normal 3 6 18 4" xfId="27934"/>
    <cellStyle name="Normal 3 6 18 5" xfId="27935"/>
    <cellStyle name="Normal 3 6 19" xfId="27936"/>
    <cellStyle name="Normal 3 6 19 2" xfId="27937"/>
    <cellStyle name="Normal 3 6 19 2 2" xfId="27938"/>
    <cellStyle name="Normal 3 6 19 2 2 2" xfId="27939"/>
    <cellStyle name="Normal 3 6 19 2 3" xfId="27940"/>
    <cellStyle name="Normal 3 6 19 2 4" xfId="27941"/>
    <cellStyle name="Normal 3 6 19 3" xfId="27942"/>
    <cellStyle name="Normal 3 6 19 3 2" xfId="27943"/>
    <cellStyle name="Normal 3 6 19 4" xfId="27944"/>
    <cellStyle name="Normal 3 6 19 5" xfId="27945"/>
    <cellStyle name="Normal 3 6 2" xfId="247"/>
    <cellStyle name="Normál 3 6 2" xfId="27946"/>
    <cellStyle name="Normál 3 6 2 10" xfId="27947"/>
    <cellStyle name="Normál 3 6 2 10 2" xfId="27948"/>
    <cellStyle name="Normál 3 6 2 11" xfId="27949"/>
    <cellStyle name="Normál 3 6 2 12" xfId="27950"/>
    <cellStyle name="Normal 3 6 2 2" xfId="27951"/>
    <cellStyle name="Normál 3 6 2 2" xfId="27952"/>
    <cellStyle name="Normal 3 6 2 2 2" xfId="27953"/>
    <cellStyle name="Normál 3 6 2 2 2" xfId="27954"/>
    <cellStyle name="Normal 3 6 2 2 2 2" xfId="27955"/>
    <cellStyle name="Normal 3 6 2 2 2 2 2" xfId="27956"/>
    <cellStyle name="Normal 3 6 2 2 2 2 2 2" xfId="27957"/>
    <cellStyle name="Normal 3 6 2 2 2 2 3" xfId="27958"/>
    <cellStyle name="Normal 3 6 2 2 2 2 4" xfId="27959"/>
    <cellStyle name="Normal 3 6 2 2 2 3" xfId="27960"/>
    <cellStyle name="Normal 3 6 2 2 2 3 2" xfId="27961"/>
    <cellStyle name="Normal 3 6 2 2 2 4" xfId="27962"/>
    <cellStyle name="Normal 3 6 2 2 2 5" xfId="27963"/>
    <cellStyle name="Normal 3 6 2 2 2 6" xfId="27964"/>
    <cellStyle name="Normal 3 6 2 2 2 7" xfId="27965"/>
    <cellStyle name="Normál 3 6 2 2 3" xfId="27966"/>
    <cellStyle name="Normal 3 6 2 3" xfId="27967"/>
    <cellStyle name="Normál 3 6 2 3" xfId="27968"/>
    <cellStyle name="Normal 3 6 2 3 10" xfId="27969"/>
    <cellStyle name="Normal 3 6 2 3 10 2" xfId="27970"/>
    <cellStyle name="Normal 3 6 2 3 11" xfId="27971"/>
    <cellStyle name="Normal 3 6 2 3 12" xfId="27972"/>
    <cellStyle name="Normal 3 6 2 3 13" xfId="27973"/>
    <cellStyle name="Normal 3 6 2 3 14" xfId="27974"/>
    <cellStyle name="Normal 3 6 2 3 2" xfId="27975"/>
    <cellStyle name="Normál 3 6 2 3 2" xfId="27976"/>
    <cellStyle name="Normal 3 6 2 3 2 2" xfId="27977"/>
    <cellStyle name="Normal 3 6 2 3 2 2 2" xfId="27978"/>
    <cellStyle name="Normal 3 6 2 3 2 3" xfId="27979"/>
    <cellStyle name="Normal 3 6 2 3 2 4" xfId="27980"/>
    <cellStyle name="Normal 3 6 2 3 2 5" xfId="27981"/>
    <cellStyle name="Normal 3 6 2 3 3" xfId="27982"/>
    <cellStyle name="Normál 3 6 2 3 3" xfId="27983"/>
    <cellStyle name="Normal 3 6 2 3 3 2" xfId="27984"/>
    <cellStyle name="Normal 3 6 2 3 4" xfId="27985"/>
    <cellStyle name="Normal 3 6 2 3 4 2" xfId="27986"/>
    <cellStyle name="Normal 3 6 2 3 5" xfId="27987"/>
    <cellStyle name="Normal 3 6 2 3 5 2" xfId="27988"/>
    <cellStyle name="Normal 3 6 2 3 6" xfId="27989"/>
    <cellStyle name="Normal 3 6 2 3 6 2" xfId="27990"/>
    <cellStyle name="Normal 3 6 2 3 7" xfId="27991"/>
    <cellStyle name="Normal 3 6 2 3 7 2" xfId="27992"/>
    <cellStyle name="Normal 3 6 2 3 8" xfId="27993"/>
    <cellStyle name="Normal 3 6 2 3 8 2" xfId="27994"/>
    <cellStyle name="Normal 3 6 2 3 9" xfId="27995"/>
    <cellStyle name="Normal 3 6 2 3 9 2" xfId="27996"/>
    <cellStyle name="Normál 3 6 2 4" xfId="27997"/>
    <cellStyle name="Normál 3 6 2 4 2" xfId="27998"/>
    <cellStyle name="Normál 3 6 2 5" xfId="27999"/>
    <cellStyle name="Normál 3 6 2 5 2" xfId="28000"/>
    <cellStyle name="Normál 3 6 2 6" xfId="28001"/>
    <cellStyle name="Normál 3 6 2 6 2" xfId="28002"/>
    <cellStyle name="Normál 3 6 2 7" xfId="28003"/>
    <cellStyle name="Normál 3 6 2 7 2" xfId="28004"/>
    <cellStyle name="Normál 3 6 2 8" xfId="28005"/>
    <cellStyle name="Normál 3 6 2 8 2" xfId="28006"/>
    <cellStyle name="Normál 3 6 2 9" xfId="28007"/>
    <cellStyle name="Normál 3 6 2 9 2" xfId="28008"/>
    <cellStyle name="Normal 3 6 20" xfId="28009"/>
    <cellStyle name="Normal 3 6 20 2" xfId="28010"/>
    <cellStyle name="Normal 3 6 20 2 2" xfId="28011"/>
    <cellStyle name="Normal 3 6 20 2 2 2" xfId="28012"/>
    <cellStyle name="Normal 3 6 20 2 3" xfId="28013"/>
    <cellStyle name="Normal 3 6 20 2 4" xfId="28014"/>
    <cellStyle name="Normal 3 6 20 3" xfId="28015"/>
    <cellStyle name="Normal 3 6 20 3 2" xfId="28016"/>
    <cellStyle name="Normal 3 6 20 4" xfId="28017"/>
    <cellStyle name="Normal 3 6 20 5" xfId="28018"/>
    <cellStyle name="Normal 3 6 21" xfId="28019"/>
    <cellStyle name="Normal 3 6 22" xfId="28020"/>
    <cellStyle name="Normal 3 6 23" xfId="28021"/>
    <cellStyle name="Normal 3 6 24" xfId="28022"/>
    <cellStyle name="Normal 3 6 25" xfId="28023"/>
    <cellStyle name="Normal 3 6 26" xfId="28024"/>
    <cellStyle name="Normal 3 6 27" xfId="28025"/>
    <cellStyle name="Normal 3 6 28" xfId="28026"/>
    <cellStyle name="Normal 3 6 29" xfId="28027"/>
    <cellStyle name="Normal 3 6 3" xfId="28028"/>
    <cellStyle name="Normál 3 6 3" xfId="28029"/>
    <cellStyle name="Normál 3 6 3 10" xfId="28030"/>
    <cellStyle name="Normál 3 6 3 10 2" xfId="28031"/>
    <cellStyle name="Normál 3 6 3 11" xfId="28032"/>
    <cellStyle name="Normál 3 6 3 12" xfId="28033"/>
    <cellStyle name="Normal 3 6 3 2" xfId="28034"/>
    <cellStyle name="Normál 3 6 3 2" xfId="28035"/>
    <cellStyle name="Normal 3 6 3 2 10" xfId="28036"/>
    <cellStyle name="Normal 3 6 3 2 10 2" xfId="28037"/>
    <cellStyle name="Normal 3 6 3 2 11" xfId="28038"/>
    <cellStyle name="Normal 3 6 3 2 11 2" xfId="28039"/>
    <cellStyle name="Normal 3 6 3 2 12" xfId="28040"/>
    <cellStyle name="Normal 3 6 3 2 13" xfId="28041"/>
    <cellStyle name="Normal 3 6 3 2 14" xfId="28042"/>
    <cellStyle name="Normal 3 6 3 2 15" xfId="28043"/>
    <cellStyle name="Normal 3 6 3 2 2" xfId="28044"/>
    <cellStyle name="Normál 3 6 3 2 2" xfId="28045"/>
    <cellStyle name="Normal 3 6 3 2 2 2" xfId="28046"/>
    <cellStyle name="Normal 3 6 3 2 2 2 2" xfId="28047"/>
    <cellStyle name="Normal 3 6 3 2 2 3" xfId="28048"/>
    <cellStyle name="Normal 3 6 3 2 2 4" xfId="28049"/>
    <cellStyle name="Normal 3 6 3 2 2 5" xfId="28050"/>
    <cellStyle name="Normal 3 6 3 2 3" xfId="28051"/>
    <cellStyle name="Normál 3 6 3 2 3" xfId="28052"/>
    <cellStyle name="Normal 3 6 3 2 3 2" xfId="28053"/>
    <cellStyle name="Normal 3 6 3 2 4" xfId="28054"/>
    <cellStyle name="Normal 3 6 3 2 4 2" xfId="28055"/>
    <cellStyle name="Normal 3 6 3 2 5" xfId="28056"/>
    <cellStyle name="Normal 3 6 3 2 5 2" xfId="28057"/>
    <cellStyle name="Normal 3 6 3 2 6" xfId="28058"/>
    <cellStyle name="Normal 3 6 3 2 6 2" xfId="28059"/>
    <cellStyle name="Normal 3 6 3 2 7" xfId="28060"/>
    <cellStyle name="Normal 3 6 3 2 7 2" xfId="28061"/>
    <cellStyle name="Normal 3 6 3 2 8" xfId="28062"/>
    <cellStyle name="Normal 3 6 3 2 8 2" xfId="28063"/>
    <cellStyle name="Normal 3 6 3 2 9" xfId="28064"/>
    <cellStyle name="Normal 3 6 3 2 9 2" xfId="28065"/>
    <cellStyle name="Normál 3 6 3 3" xfId="28066"/>
    <cellStyle name="Normál 3 6 3 3 2" xfId="28067"/>
    <cellStyle name="Normál 3 6 3 4" xfId="28068"/>
    <cellStyle name="Normál 3 6 3 4 2" xfId="28069"/>
    <cellStyle name="Normál 3 6 3 5" xfId="28070"/>
    <cellStyle name="Normál 3 6 3 5 2" xfId="28071"/>
    <cellStyle name="Normál 3 6 3 6" xfId="28072"/>
    <cellStyle name="Normál 3 6 3 6 2" xfId="28073"/>
    <cellStyle name="Normál 3 6 3 7" xfId="28074"/>
    <cellStyle name="Normál 3 6 3 7 2" xfId="28075"/>
    <cellStyle name="Normál 3 6 3 8" xfId="28076"/>
    <cellStyle name="Normál 3 6 3 8 2" xfId="28077"/>
    <cellStyle name="Normál 3 6 3 9" xfId="28078"/>
    <cellStyle name="Normál 3 6 3 9 2" xfId="28079"/>
    <cellStyle name="Normal 3 6 30" xfId="28080"/>
    <cellStyle name="Normal 3 6 31" xfId="28081"/>
    <cellStyle name="Normal 3 6 32" xfId="28082"/>
    <cellStyle name="Normal 3 6 33" xfId="28083"/>
    <cellStyle name="Normal 3 6 34" xfId="28084"/>
    <cellStyle name="Normal 3 6 35" xfId="28085"/>
    <cellStyle name="Normal 3 6 36" xfId="28086"/>
    <cellStyle name="Normal 3 6 37" xfId="28087"/>
    <cellStyle name="Normal 3 6 38" xfId="28088"/>
    <cellStyle name="Normal 3 6 39" xfId="28089"/>
    <cellStyle name="Normal 3 6 4" xfId="28090"/>
    <cellStyle name="Normál 3 6 4" xfId="28091"/>
    <cellStyle name="Normál 3 6 4 10" xfId="28092"/>
    <cellStyle name="Normál 3 6 4 10 2" xfId="28093"/>
    <cellStyle name="Normál 3 6 4 11" xfId="28094"/>
    <cellStyle name="Normál 3 6 4 12" xfId="28095"/>
    <cellStyle name="Normal 3 6 4 2" xfId="28096"/>
    <cellStyle name="Normál 3 6 4 2" xfId="28097"/>
    <cellStyle name="Normal 3 6 4 2 10" xfId="28098"/>
    <cellStyle name="Normal 3 6 4 2 10 2" xfId="28099"/>
    <cellStyle name="Normal 3 6 4 2 11" xfId="28100"/>
    <cellStyle name="Normal 3 6 4 2 11 2" xfId="28101"/>
    <cellStyle name="Normal 3 6 4 2 12" xfId="28102"/>
    <cellStyle name="Normal 3 6 4 2 13" xfId="28103"/>
    <cellStyle name="Normal 3 6 4 2 14" xfId="28104"/>
    <cellStyle name="Normal 3 6 4 2 15" xfId="28105"/>
    <cellStyle name="Normal 3 6 4 2 2" xfId="28106"/>
    <cellStyle name="Normál 3 6 4 2 2" xfId="28107"/>
    <cellStyle name="Normal 3 6 4 2 2 2" xfId="28108"/>
    <cellStyle name="Normal 3 6 4 2 2 2 2" xfId="28109"/>
    <cellStyle name="Normal 3 6 4 2 2 3" xfId="28110"/>
    <cellStyle name="Normal 3 6 4 2 2 4" xfId="28111"/>
    <cellStyle name="Normal 3 6 4 2 2 5" xfId="28112"/>
    <cellStyle name="Normal 3 6 4 2 3" xfId="28113"/>
    <cellStyle name="Normál 3 6 4 2 3" xfId="28114"/>
    <cellStyle name="Normal 3 6 4 2 3 2" xfId="28115"/>
    <cellStyle name="Normal 3 6 4 2 4" xfId="28116"/>
    <cellStyle name="Normal 3 6 4 2 4 2" xfId="28117"/>
    <cellStyle name="Normal 3 6 4 2 5" xfId="28118"/>
    <cellStyle name="Normal 3 6 4 2 5 2" xfId="28119"/>
    <cellStyle name="Normal 3 6 4 2 6" xfId="28120"/>
    <cellStyle name="Normal 3 6 4 2 6 2" xfId="28121"/>
    <cellStyle name="Normal 3 6 4 2 7" xfId="28122"/>
    <cellStyle name="Normal 3 6 4 2 7 2" xfId="28123"/>
    <cellStyle name="Normal 3 6 4 2 8" xfId="28124"/>
    <cellStyle name="Normal 3 6 4 2 8 2" xfId="28125"/>
    <cellStyle name="Normal 3 6 4 2 9" xfId="28126"/>
    <cellStyle name="Normal 3 6 4 2 9 2" xfId="28127"/>
    <cellStyle name="Normál 3 6 4 3" xfId="28128"/>
    <cellStyle name="Normál 3 6 4 3 2" xfId="28129"/>
    <cellStyle name="Normál 3 6 4 4" xfId="28130"/>
    <cellStyle name="Normál 3 6 4 4 2" xfId="28131"/>
    <cellStyle name="Normál 3 6 4 5" xfId="28132"/>
    <cellStyle name="Normál 3 6 4 5 2" xfId="28133"/>
    <cellStyle name="Normál 3 6 4 6" xfId="28134"/>
    <cellStyle name="Normál 3 6 4 6 2" xfId="28135"/>
    <cellStyle name="Normál 3 6 4 7" xfId="28136"/>
    <cellStyle name="Normál 3 6 4 7 2" xfId="28137"/>
    <cellStyle name="Normál 3 6 4 8" xfId="28138"/>
    <cellStyle name="Normál 3 6 4 8 2" xfId="28139"/>
    <cellStyle name="Normál 3 6 4 9" xfId="28140"/>
    <cellStyle name="Normál 3 6 4 9 2" xfId="28141"/>
    <cellStyle name="Normal 3 6 40" xfId="28142"/>
    <cellStyle name="Normal 3 6 41" xfId="28143"/>
    <cellStyle name="Normal 3 6 42" xfId="28144"/>
    <cellStyle name="Normal 3 6 43" xfId="28145"/>
    <cellStyle name="Normal 3 6 44" xfId="28146"/>
    <cellStyle name="Normal 3 6 45" xfId="28147"/>
    <cellStyle name="Normal 3 6 46" xfId="28148"/>
    <cellStyle name="Normal 3 6 47" xfId="28149"/>
    <cellStyle name="Normal 3 6 5" xfId="28150"/>
    <cellStyle name="Normál 3 6 5" xfId="28151"/>
    <cellStyle name="Normál 3 6 5 10" xfId="28152"/>
    <cellStyle name="Normál 3 6 5 10 2" xfId="28153"/>
    <cellStyle name="Normál 3 6 5 11" xfId="28154"/>
    <cellStyle name="Normál 3 6 5 12" xfId="28155"/>
    <cellStyle name="Normal 3 6 5 2" xfId="28156"/>
    <cellStyle name="Normál 3 6 5 2" xfId="28157"/>
    <cellStyle name="Normal 3 6 5 2 10" xfId="28158"/>
    <cellStyle name="Normal 3 6 5 2 10 2" xfId="28159"/>
    <cellStyle name="Normal 3 6 5 2 11" xfId="28160"/>
    <cellStyle name="Normal 3 6 5 2 11 2" xfId="28161"/>
    <cellStyle name="Normal 3 6 5 2 12" xfId="28162"/>
    <cellStyle name="Normal 3 6 5 2 13" xfId="28163"/>
    <cellStyle name="Normal 3 6 5 2 14" xfId="28164"/>
    <cellStyle name="Normal 3 6 5 2 15" xfId="28165"/>
    <cellStyle name="Normal 3 6 5 2 2" xfId="28166"/>
    <cellStyle name="Normál 3 6 5 2 2" xfId="28167"/>
    <cellStyle name="Normal 3 6 5 2 2 2" xfId="28168"/>
    <cellStyle name="Normal 3 6 5 2 2 2 2" xfId="28169"/>
    <cellStyle name="Normal 3 6 5 2 2 3" xfId="28170"/>
    <cellStyle name="Normal 3 6 5 2 2 4" xfId="28171"/>
    <cellStyle name="Normal 3 6 5 2 2 5" xfId="28172"/>
    <cellStyle name="Normal 3 6 5 2 3" xfId="28173"/>
    <cellStyle name="Normál 3 6 5 2 3" xfId="28174"/>
    <cellStyle name="Normal 3 6 5 2 3 2" xfId="28175"/>
    <cellStyle name="Normal 3 6 5 2 4" xfId="28176"/>
    <cellStyle name="Normal 3 6 5 2 4 2" xfId="28177"/>
    <cellStyle name="Normal 3 6 5 2 5" xfId="28178"/>
    <cellStyle name="Normal 3 6 5 2 5 2" xfId="28179"/>
    <cellStyle name="Normal 3 6 5 2 6" xfId="28180"/>
    <cellStyle name="Normal 3 6 5 2 6 2" xfId="28181"/>
    <cellStyle name="Normal 3 6 5 2 7" xfId="28182"/>
    <cellStyle name="Normal 3 6 5 2 7 2" xfId="28183"/>
    <cellStyle name="Normal 3 6 5 2 8" xfId="28184"/>
    <cellStyle name="Normal 3 6 5 2 8 2" xfId="28185"/>
    <cellStyle name="Normal 3 6 5 2 9" xfId="28186"/>
    <cellStyle name="Normal 3 6 5 2 9 2" xfId="28187"/>
    <cellStyle name="Normál 3 6 5 3" xfId="28188"/>
    <cellStyle name="Normál 3 6 5 3 2" xfId="28189"/>
    <cellStyle name="Normál 3 6 5 4" xfId="28190"/>
    <cellStyle name="Normál 3 6 5 4 2" xfId="28191"/>
    <cellStyle name="Normál 3 6 5 5" xfId="28192"/>
    <cellStyle name="Normál 3 6 5 5 2" xfId="28193"/>
    <cellStyle name="Normál 3 6 5 6" xfId="28194"/>
    <cellStyle name="Normál 3 6 5 6 2" xfId="28195"/>
    <cellStyle name="Normál 3 6 5 7" xfId="28196"/>
    <cellStyle name="Normál 3 6 5 7 2" xfId="28197"/>
    <cellStyle name="Normál 3 6 5 8" xfId="28198"/>
    <cellStyle name="Normál 3 6 5 8 2" xfId="28199"/>
    <cellStyle name="Normál 3 6 5 9" xfId="28200"/>
    <cellStyle name="Normál 3 6 5 9 2" xfId="28201"/>
    <cellStyle name="Normal 3 6 6" xfId="28202"/>
    <cellStyle name="Normál 3 6 6" xfId="28203"/>
    <cellStyle name="Normal 3 6 6 2" xfId="28204"/>
    <cellStyle name="Normál 3 6 6 2" xfId="28205"/>
    <cellStyle name="Normal 3 6 6 2 2" xfId="28206"/>
    <cellStyle name="Normal 3 6 6 2 2 2" xfId="28207"/>
    <cellStyle name="Normal 3 6 6 2 2 2 2" xfId="28208"/>
    <cellStyle name="Normal 3 6 6 2 2 3" xfId="28209"/>
    <cellStyle name="Normal 3 6 6 2 2 4" xfId="28210"/>
    <cellStyle name="Normal 3 6 6 2 3" xfId="28211"/>
    <cellStyle name="Normal 3 6 6 2 3 2" xfId="28212"/>
    <cellStyle name="Normal 3 6 6 2 4" xfId="28213"/>
    <cellStyle name="Normal 3 6 6 2 5" xfId="28214"/>
    <cellStyle name="Normal 3 6 6 2 6" xfId="28215"/>
    <cellStyle name="Normal 3 6 6 2 7" xfId="28216"/>
    <cellStyle name="Normál 3 6 6 3" xfId="28217"/>
    <cellStyle name="Normal 3 6 7" xfId="28218"/>
    <cellStyle name="Normál 3 6 7" xfId="28219"/>
    <cellStyle name="Normal 3 6 7 2" xfId="28220"/>
    <cellStyle name="Normál 3 6 7 2" xfId="28221"/>
    <cellStyle name="Normal 3 6 7 2 2" xfId="28222"/>
    <cellStyle name="Normal 3 6 7 2 2 2" xfId="28223"/>
    <cellStyle name="Normal 3 6 7 2 2 2 2" xfId="28224"/>
    <cellStyle name="Normal 3 6 7 2 2 3" xfId="28225"/>
    <cellStyle name="Normal 3 6 7 2 2 4" xfId="28226"/>
    <cellStyle name="Normal 3 6 7 2 3" xfId="28227"/>
    <cellStyle name="Normal 3 6 7 2 3 2" xfId="28228"/>
    <cellStyle name="Normal 3 6 7 2 4" xfId="28229"/>
    <cellStyle name="Normal 3 6 7 2 5" xfId="28230"/>
    <cellStyle name="Normal 3 6 7 2 6" xfId="28231"/>
    <cellStyle name="Normal 3 6 7 2 7" xfId="28232"/>
    <cellStyle name="Normál 3 6 7 3" xfId="28233"/>
    <cellStyle name="Normal 3 6 8" xfId="28234"/>
    <cellStyle name="Normál 3 6 8" xfId="28235"/>
    <cellStyle name="Normal 3 6 8 2" xfId="28236"/>
    <cellStyle name="Normál 3 6 8 2" xfId="28237"/>
    <cellStyle name="Normal 3 6 8 2 2" xfId="28238"/>
    <cellStyle name="Normal 3 6 8 2 2 2" xfId="28239"/>
    <cellStyle name="Normal 3 6 8 2 2 2 2" xfId="28240"/>
    <cellStyle name="Normal 3 6 8 2 2 3" xfId="28241"/>
    <cellStyle name="Normal 3 6 8 2 2 4" xfId="28242"/>
    <cellStyle name="Normal 3 6 8 2 3" xfId="28243"/>
    <cellStyle name="Normal 3 6 8 2 3 2" xfId="28244"/>
    <cellStyle name="Normal 3 6 8 2 4" xfId="28245"/>
    <cellStyle name="Normal 3 6 8 2 5" xfId="28246"/>
    <cellStyle name="Normal 3 6 8 2 6" xfId="28247"/>
    <cellStyle name="Normal 3 6 8 2 7" xfId="28248"/>
    <cellStyle name="Normál 3 6 8 3" xfId="28249"/>
    <cellStyle name="Normal 3 6 9" xfId="28250"/>
    <cellStyle name="Normál 3 6 9" xfId="28251"/>
    <cellStyle name="Normal 3 6 9 2" xfId="28252"/>
    <cellStyle name="Normál 3 6 9 2" xfId="28253"/>
    <cellStyle name="Normal 3 6 9 2 2" xfId="28254"/>
    <cellStyle name="Normal 3 6 9 2 2 2" xfId="28255"/>
    <cellStyle name="Normal 3 6 9 2 2 2 2" xfId="28256"/>
    <cellStyle name="Normal 3 6 9 2 2 3" xfId="28257"/>
    <cellStyle name="Normal 3 6 9 2 2 4" xfId="28258"/>
    <cellStyle name="Normal 3 6 9 2 3" xfId="28259"/>
    <cellStyle name="Normal 3 6 9 2 3 2" xfId="28260"/>
    <cellStyle name="Normal 3 6 9 2 4" xfId="28261"/>
    <cellStyle name="Normal 3 6 9 2 5" xfId="28262"/>
    <cellStyle name="Normal 3 6 9 2 6" xfId="28263"/>
    <cellStyle name="Normal 3 6 9 2 7" xfId="28264"/>
    <cellStyle name="Normál 3 6 9 3" xfId="28265"/>
    <cellStyle name="Normal 3 6_inv-en-1.5.0-02 trame_fiche-emissions" xfId="28266"/>
    <cellStyle name="Normal 3 60" xfId="28267"/>
    <cellStyle name="Normal 3 61" xfId="28268"/>
    <cellStyle name="Normal 3 62" xfId="28269"/>
    <cellStyle name="Normal 3 63" xfId="28270"/>
    <cellStyle name="Normal 3 64" xfId="28271"/>
    <cellStyle name="Normal 3 65" xfId="28272"/>
    <cellStyle name="Normal 3 66" xfId="28273"/>
    <cellStyle name="Normal 3 67" xfId="28274"/>
    <cellStyle name="Normal 3 68" xfId="28275"/>
    <cellStyle name="Normal 3 69" xfId="28276"/>
    <cellStyle name="Normal 3 7" xfId="150"/>
    <cellStyle name="Normál 3 7" xfId="28277"/>
    <cellStyle name="Normal 3 7 10" xfId="28278"/>
    <cellStyle name="Normál 3 7 10" xfId="28279"/>
    <cellStyle name="Normál 3 7 10 2" xfId="28280"/>
    <cellStyle name="Normal 3 7 11" xfId="28281"/>
    <cellStyle name="Normál 3 7 11" xfId="28282"/>
    <cellStyle name="Normal 3 7 12" xfId="28283"/>
    <cellStyle name="Normál 3 7 12" xfId="28284"/>
    <cellStyle name="Normal 3 7 13" xfId="28285"/>
    <cellStyle name="Normal 3 7 14" xfId="28286"/>
    <cellStyle name="Normal 3 7 15" xfId="28287"/>
    <cellStyle name="Normal 3 7 16" xfId="28288"/>
    <cellStyle name="Normal 3 7 17" xfId="28289"/>
    <cellStyle name="Normal 3 7 18" xfId="28290"/>
    <cellStyle name="Normal 3 7 19" xfId="28291"/>
    <cellStyle name="Normal 3 7 2" xfId="248"/>
    <cellStyle name="Normál 3 7 2" xfId="28292"/>
    <cellStyle name="Normál 3 7 2 10" xfId="28293"/>
    <cellStyle name="Normál 3 7 2 10 2" xfId="28294"/>
    <cellStyle name="Normál 3 7 2 11" xfId="28295"/>
    <cellStyle name="Normál 3 7 2 12" xfId="28296"/>
    <cellStyle name="Normal 3 7 2 2" xfId="28297"/>
    <cellStyle name="Normál 3 7 2 2" xfId="28298"/>
    <cellStyle name="Normal 3 7 2 2 2" xfId="28299"/>
    <cellStyle name="Normál 3 7 2 2 2" xfId="28300"/>
    <cellStyle name="Normal 3 7 2 2 2 2" xfId="28301"/>
    <cellStyle name="Normal 3 7 2 2 2 2 2" xfId="28302"/>
    <cellStyle name="Normal 3 7 2 2 2 2 2 2" xfId="28303"/>
    <cellStyle name="Normal 3 7 2 2 2 2 3" xfId="28304"/>
    <cellStyle name="Normal 3 7 2 2 2 2 4" xfId="28305"/>
    <cellStyle name="Normal 3 7 2 2 2 3" xfId="28306"/>
    <cellStyle name="Normal 3 7 2 2 2 3 2" xfId="28307"/>
    <cellStyle name="Normal 3 7 2 2 2 4" xfId="28308"/>
    <cellStyle name="Normal 3 7 2 2 2 5" xfId="28309"/>
    <cellStyle name="Normal 3 7 2 2 2 6" xfId="28310"/>
    <cellStyle name="Normal 3 7 2 2 2 7" xfId="28311"/>
    <cellStyle name="Normál 3 7 2 2 3" xfId="28312"/>
    <cellStyle name="Normal 3 7 2 3" xfId="28313"/>
    <cellStyle name="Normál 3 7 2 3" xfId="28314"/>
    <cellStyle name="Normal 3 7 2 3 10" xfId="28315"/>
    <cellStyle name="Normal 3 7 2 3 10 2" xfId="28316"/>
    <cellStyle name="Normal 3 7 2 3 11" xfId="28317"/>
    <cellStyle name="Normal 3 7 2 3 12" xfId="28318"/>
    <cellStyle name="Normal 3 7 2 3 13" xfId="28319"/>
    <cellStyle name="Normal 3 7 2 3 14" xfId="28320"/>
    <cellStyle name="Normal 3 7 2 3 2" xfId="28321"/>
    <cellStyle name="Normál 3 7 2 3 2" xfId="28322"/>
    <cellStyle name="Normal 3 7 2 3 2 2" xfId="28323"/>
    <cellStyle name="Normal 3 7 2 3 2 2 2" xfId="28324"/>
    <cellStyle name="Normal 3 7 2 3 2 3" xfId="28325"/>
    <cellStyle name="Normal 3 7 2 3 2 4" xfId="28326"/>
    <cellStyle name="Normal 3 7 2 3 2 5" xfId="28327"/>
    <cellStyle name="Normal 3 7 2 3 3" xfId="28328"/>
    <cellStyle name="Normál 3 7 2 3 3" xfId="28329"/>
    <cellStyle name="Normal 3 7 2 3 3 2" xfId="28330"/>
    <cellStyle name="Normal 3 7 2 3 4" xfId="28331"/>
    <cellStyle name="Normal 3 7 2 3 4 2" xfId="28332"/>
    <cellStyle name="Normal 3 7 2 3 5" xfId="28333"/>
    <cellStyle name="Normal 3 7 2 3 5 2" xfId="28334"/>
    <cellStyle name="Normal 3 7 2 3 6" xfId="28335"/>
    <cellStyle name="Normal 3 7 2 3 6 2" xfId="28336"/>
    <cellStyle name="Normal 3 7 2 3 7" xfId="28337"/>
    <cellStyle name="Normal 3 7 2 3 7 2" xfId="28338"/>
    <cellStyle name="Normal 3 7 2 3 8" xfId="28339"/>
    <cellStyle name="Normal 3 7 2 3 8 2" xfId="28340"/>
    <cellStyle name="Normal 3 7 2 3 9" xfId="28341"/>
    <cellStyle name="Normal 3 7 2 3 9 2" xfId="28342"/>
    <cellStyle name="Normál 3 7 2 4" xfId="28343"/>
    <cellStyle name="Normál 3 7 2 4 2" xfId="28344"/>
    <cellStyle name="Normál 3 7 2 5" xfId="28345"/>
    <cellStyle name="Normál 3 7 2 5 2" xfId="28346"/>
    <cellStyle name="Normál 3 7 2 6" xfId="28347"/>
    <cellStyle name="Normál 3 7 2 6 2" xfId="28348"/>
    <cellStyle name="Normál 3 7 2 7" xfId="28349"/>
    <cellStyle name="Normál 3 7 2 7 2" xfId="28350"/>
    <cellStyle name="Normál 3 7 2 8" xfId="28351"/>
    <cellStyle name="Normál 3 7 2 8 2" xfId="28352"/>
    <cellStyle name="Normál 3 7 2 9" xfId="28353"/>
    <cellStyle name="Normál 3 7 2 9 2" xfId="28354"/>
    <cellStyle name="Normal 3 7 20" xfId="28355"/>
    <cellStyle name="Normal 3 7 21" xfId="28356"/>
    <cellStyle name="Normal 3 7 22" xfId="28357"/>
    <cellStyle name="Normal 3 7 23" xfId="28358"/>
    <cellStyle name="Normal 3 7 24" xfId="28359"/>
    <cellStyle name="Normal 3 7 25" xfId="28360"/>
    <cellStyle name="Normal 3 7 26" xfId="28361"/>
    <cellStyle name="Normal 3 7 27" xfId="28362"/>
    <cellStyle name="Normal 3 7 28" xfId="28363"/>
    <cellStyle name="Normal 3 7 29" xfId="28364"/>
    <cellStyle name="Normal 3 7 3" xfId="28365"/>
    <cellStyle name="Normál 3 7 3" xfId="28366"/>
    <cellStyle name="Normál 3 7 3 10" xfId="28367"/>
    <cellStyle name="Normál 3 7 3 10 2" xfId="28368"/>
    <cellStyle name="Normál 3 7 3 11" xfId="28369"/>
    <cellStyle name="Normál 3 7 3 12" xfId="28370"/>
    <cellStyle name="Normal 3 7 3 2" xfId="28371"/>
    <cellStyle name="Normál 3 7 3 2" xfId="28372"/>
    <cellStyle name="Normal 3 7 3 2 10" xfId="28373"/>
    <cellStyle name="Normal 3 7 3 2 10 2" xfId="28374"/>
    <cellStyle name="Normal 3 7 3 2 11" xfId="28375"/>
    <cellStyle name="Normal 3 7 3 2 11 2" xfId="28376"/>
    <cellStyle name="Normal 3 7 3 2 12" xfId="28377"/>
    <cellStyle name="Normal 3 7 3 2 13" xfId="28378"/>
    <cellStyle name="Normal 3 7 3 2 14" xfId="28379"/>
    <cellStyle name="Normal 3 7 3 2 15" xfId="28380"/>
    <cellStyle name="Normal 3 7 3 2 2" xfId="28381"/>
    <cellStyle name="Normál 3 7 3 2 2" xfId="28382"/>
    <cellStyle name="Normal 3 7 3 2 2 2" xfId="28383"/>
    <cellStyle name="Normal 3 7 3 2 2 2 2" xfId="28384"/>
    <cellStyle name="Normal 3 7 3 2 2 3" xfId="28385"/>
    <cellStyle name="Normal 3 7 3 2 2 4" xfId="28386"/>
    <cellStyle name="Normal 3 7 3 2 2 5" xfId="28387"/>
    <cellStyle name="Normal 3 7 3 2 3" xfId="28388"/>
    <cellStyle name="Normál 3 7 3 2 3" xfId="28389"/>
    <cellStyle name="Normal 3 7 3 2 3 2" xfId="28390"/>
    <cellStyle name="Normal 3 7 3 2 4" xfId="28391"/>
    <cellStyle name="Normal 3 7 3 2 4 2" xfId="28392"/>
    <cellStyle name="Normal 3 7 3 2 5" xfId="28393"/>
    <cellStyle name="Normal 3 7 3 2 5 2" xfId="28394"/>
    <cellStyle name="Normal 3 7 3 2 6" xfId="28395"/>
    <cellStyle name="Normal 3 7 3 2 6 2" xfId="28396"/>
    <cellStyle name="Normal 3 7 3 2 7" xfId="28397"/>
    <cellStyle name="Normal 3 7 3 2 7 2" xfId="28398"/>
    <cellStyle name="Normal 3 7 3 2 8" xfId="28399"/>
    <cellStyle name="Normal 3 7 3 2 8 2" xfId="28400"/>
    <cellStyle name="Normal 3 7 3 2 9" xfId="28401"/>
    <cellStyle name="Normal 3 7 3 2 9 2" xfId="28402"/>
    <cellStyle name="Normál 3 7 3 3" xfId="28403"/>
    <cellStyle name="Normál 3 7 3 3 2" xfId="28404"/>
    <cellStyle name="Normál 3 7 3 4" xfId="28405"/>
    <cellStyle name="Normál 3 7 3 4 2" xfId="28406"/>
    <cellStyle name="Normál 3 7 3 5" xfId="28407"/>
    <cellStyle name="Normál 3 7 3 5 2" xfId="28408"/>
    <cellStyle name="Normál 3 7 3 6" xfId="28409"/>
    <cellStyle name="Normál 3 7 3 6 2" xfId="28410"/>
    <cellStyle name="Normál 3 7 3 7" xfId="28411"/>
    <cellStyle name="Normál 3 7 3 7 2" xfId="28412"/>
    <cellStyle name="Normál 3 7 3 8" xfId="28413"/>
    <cellStyle name="Normál 3 7 3 8 2" xfId="28414"/>
    <cellStyle name="Normál 3 7 3 9" xfId="28415"/>
    <cellStyle name="Normál 3 7 3 9 2" xfId="28416"/>
    <cellStyle name="Normal 3 7 30" xfId="28417"/>
    <cellStyle name="Normal 3 7 31" xfId="28418"/>
    <cellStyle name="Normal 3 7 32" xfId="28419"/>
    <cellStyle name="Normal 3 7 33" xfId="28420"/>
    <cellStyle name="Normal 3 7 34" xfId="28421"/>
    <cellStyle name="Normal 3 7 35" xfId="28422"/>
    <cellStyle name="Normal 3 7 36" xfId="28423"/>
    <cellStyle name="Normal 3 7 4" xfId="28424"/>
    <cellStyle name="Normál 3 7 4" xfId="28425"/>
    <cellStyle name="Normal 3 7 4 10" xfId="28426"/>
    <cellStyle name="Normál 3 7 4 10" xfId="28427"/>
    <cellStyle name="Normal 3 7 4 10 2" xfId="28428"/>
    <cellStyle name="Normál 3 7 4 10 2" xfId="28429"/>
    <cellStyle name="Normal 3 7 4 10 3" xfId="28430"/>
    <cellStyle name="Normál 3 7 4 10 3" xfId="28431"/>
    <cellStyle name="Normal 3 7 4 10 4" xfId="28432"/>
    <cellStyle name="Normal 3 7 4 11" xfId="28433"/>
    <cellStyle name="Normál 3 7 4 11" xfId="28434"/>
    <cellStyle name="Normal 3 7 4 11 2" xfId="28435"/>
    <cellStyle name="Normal 3 7 4 11 3" xfId="28436"/>
    <cellStyle name="Normal 3 7 4 11 4" xfId="28437"/>
    <cellStyle name="Normal 3 7 4 12" xfId="28438"/>
    <cellStyle name="Normál 3 7 4 12" xfId="28439"/>
    <cellStyle name="Normal 3 7 4 12 2" xfId="28440"/>
    <cellStyle name="Normal 3 7 4 12 3" xfId="28441"/>
    <cellStyle name="Normal 3 7 4 13" xfId="28442"/>
    <cellStyle name="Normál 3 7 4 13" xfId="28443"/>
    <cellStyle name="Normal 3 7 4 13 2" xfId="28444"/>
    <cellStyle name="Normal 3 7 4 14" xfId="28445"/>
    <cellStyle name="Normal 3 7 4 14 2" xfId="28446"/>
    <cellStyle name="Normal 3 7 4 15" xfId="28447"/>
    <cellStyle name="Normal 3 7 4 2" xfId="28448"/>
    <cellStyle name="Normál 3 7 4 2" xfId="28449"/>
    <cellStyle name="Normal 3 7 4 2 10" xfId="28450"/>
    <cellStyle name="Normal 3 7 4 2 10 2" xfId="28451"/>
    <cellStyle name="Normal 3 7 4 2 11" xfId="28452"/>
    <cellStyle name="Normal 3 7 4 2 12" xfId="28453"/>
    <cellStyle name="Normal 3 7 4 2 13" xfId="28454"/>
    <cellStyle name="Normal 3 7 4 2 2" xfId="28455"/>
    <cellStyle name="Normál 3 7 4 2 2" xfId="28456"/>
    <cellStyle name="Normal 3 7 4 2 2 2" xfId="28457"/>
    <cellStyle name="Normal 3 7 4 2 2 3" xfId="28458"/>
    <cellStyle name="Normal 3 7 4 2 3" xfId="28459"/>
    <cellStyle name="Normál 3 7 4 2 3" xfId="28460"/>
    <cellStyle name="Normal 3 7 4 2 3 2" xfId="28461"/>
    <cellStyle name="Normal 3 7 4 2 4" xfId="28462"/>
    <cellStyle name="Normal 3 7 4 2 4 2" xfId="28463"/>
    <cellStyle name="Normal 3 7 4 2 5" xfId="28464"/>
    <cellStyle name="Normal 3 7 4 2 5 2" xfId="28465"/>
    <cellStyle name="Normal 3 7 4 2 6" xfId="28466"/>
    <cellStyle name="Normal 3 7 4 2 6 2" xfId="28467"/>
    <cellStyle name="Normal 3 7 4 2 7" xfId="28468"/>
    <cellStyle name="Normal 3 7 4 2 7 2" xfId="28469"/>
    <cellStyle name="Normal 3 7 4 2 8" xfId="28470"/>
    <cellStyle name="Normal 3 7 4 2 8 2" xfId="28471"/>
    <cellStyle name="Normal 3 7 4 2 9" xfId="28472"/>
    <cellStyle name="Normal 3 7 4 2 9 2" xfId="28473"/>
    <cellStyle name="Normal 3 7 4 3" xfId="28474"/>
    <cellStyle name="Normál 3 7 4 3" xfId="28475"/>
    <cellStyle name="Normal 3 7 4 3 10" xfId="28476"/>
    <cellStyle name="Normal 3 7 4 3 11" xfId="28477"/>
    <cellStyle name="Normal 3 7 4 3 12" xfId="28478"/>
    <cellStyle name="Normal 3 7 4 3 2" xfId="28479"/>
    <cellStyle name="Normál 3 7 4 3 2" xfId="28480"/>
    <cellStyle name="Normal 3 7 4 3 2 2" xfId="28481"/>
    <cellStyle name="Normal 3 7 4 3 2 3" xfId="28482"/>
    <cellStyle name="Normal 3 7 4 3 3" xfId="28483"/>
    <cellStyle name="Normál 3 7 4 3 3" xfId="28484"/>
    <cellStyle name="Normal 3 7 4 3 3 2" xfId="28485"/>
    <cellStyle name="Normal 3 7 4 3 4" xfId="28486"/>
    <cellStyle name="Normal 3 7 4 3 4 2" xfId="28487"/>
    <cellStyle name="Normal 3 7 4 3 5" xfId="28488"/>
    <cellStyle name="Normal 3 7 4 3 5 2" xfId="28489"/>
    <cellStyle name="Normal 3 7 4 3 6" xfId="28490"/>
    <cellStyle name="Normal 3 7 4 3 6 2" xfId="28491"/>
    <cellStyle name="Normal 3 7 4 3 7" xfId="28492"/>
    <cellStyle name="Normal 3 7 4 3 7 2" xfId="28493"/>
    <cellStyle name="Normal 3 7 4 3 8" xfId="28494"/>
    <cellStyle name="Normal 3 7 4 3 8 2" xfId="28495"/>
    <cellStyle name="Normal 3 7 4 3 9" xfId="28496"/>
    <cellStyle name="Normal 3 7 4 3 9 2" xfId="28497"/>
    <cellStyle name="Normal 3 7 4 4" xfId="28498"/>
    <cellStyle name="Normál 3 7 4 4" xfId="28499"/>
    <cellStyle name="Normal 3 7 4 4 2" xfId="28500"/>
    <cellStyle name="Normál 3 7 4 4 2" xfId="28501"/>
    <cellStyle name="Normal 3 7 4 4 3" xfId="28502"/>
    <cellStyle name="Normál 3 7 4 4 3" xfId="28503"/>
    <cellStyle name="Normal 3 7 4 4 4" xfId="28504"/>
    <cellStyle name="Normal 3 7 4 5" xfId="28505"/>
    <cellStyle name="Normál 3 7 4 5" xfId="28506"/>
    <cellStyle name="Normal 3 7 4 5 2" xfId="28507"/>
    <cellStyle name="Normál 3 7 4 5 2" xfId="28508"/>
    <cellStyle name="Normal 3 7 4 5 3" xfId="28509"/>
    <cellStyle name="Normál 3 7 4 5 3" xfId="28510"/>
    <cellStyle name="Normal 3 7 4 5 4" xfId="28511"/>
    <cellStyle name="Normal 3 7 4 6" xfId="28512"/>
    <cellStyle name="Normál 3 7 4 6" xfId="28513"/>
    <cellStyle name="Normal 3 7 4 6 2" xfId="28514"/>
    <cellStyle name="Normál 3 7 4 6 2" xfId="28515"/>
    <cellStyle name="Normal 3 7 4 6 3" xfId="28516"/>
    <cellStyle name="Normál 3 7 4 6 3" xfId="28517"/>
    <cellStyle name="Normal 3 7 4 6 4" xfId="28518"/>
    <cellStyle name="Normal 3 7 4 7" xfId="28519"/>
    <cellStyle name="Normál 3 7 4 7" xfId="28520"/>
    <cellStyle name="Normal 3 7 4 7 2" xfId="28521"/>
    <cellStyle name="Normál 3 7 4 7 2" xfId="28522"/>
    <cellStyle name="Normal 3 7 4 7 3" xfId="28523"/>
    <cellStyle name="Normál 3 7 4 7 3" xfId="28524"/>
    <cellStyle name="Normal 3 7 4 7 4" xfId="28525"/>
    <cellStyle name="Normal 3 7 4 8" xfId="28526"/>
    <cellStyle name="Normál 3 7 4 8" xfId="28527"/>
    <cellStyle name="Normal 3 7 4 8 2" xfId="28528"/>
    <cellStyle name="Normál 3 7 4 8 2" xfId="28529"/>
    <cellStyle name="Normal 3 7 4 8 3" xfId="28530"/>
    <cellStyle name="Normál 3 7 4 8 3" xfId="28531"/>
    <cellStyle name="Normal 3 7 4 8 4" xfId="28532"/>
    <cellStyle name="Normal 3 7 4 9" xfId="28533"/>
    <cellStyle name="Normál 3 7 4 9" xfId="28534"/>
    <cellStyle name="Normal 3 7 4 9 2" xfId="28535"/>
    <cellStyle name="Normál 3 7 4 9 2" xfId="28536"/>
    <cellStyle name="Normal 3 7 4 9 3" xfId="28537"/>
    <cellStyle name="Normál 3 7 4 9 3" xfId="28538"/>
    <cellStyle name="Normal 3 7 4 9 4" xfId="28539"/>
    <cellStyle name="Normal 3 7 5" xfId="28540"/>
    <cellStyle name="Normál 3 7 5" xfId="28541"/>
    <cellStyle name="Normal 3 7 5 10" xfId="28542"/>
    <cellStyle name="Normál 3 7 5 10" xfId="28543"/>
    <cellStyle name="Normal 3 7 5 10 2" xfId="28544"/>
    <cellStyle name="Normál 3 7 5 10 2" xfId="28545"/>
    <cellStyle name="Normal 3 7 5 10 3" xfId="28546"/>
    <cellStyle name="Normál 3 7 5 10 3" xfId="28547"/>
    <cellStyle name="Normal 3 7 5 10 4" xfId="28548"/>
    <cellStyle name="Normal 3 7 5 11" xfId="28549"/>
    <cellStyle name="Normál 3 7 5 11" xfId="28550"/>
    <cellStyle name="Normal 3 7 5 11 2" xfId="28551"/>
    <cellStyle name="Normal 3 7 5 11 3" xfId="28552"/>
    <cellStyle name="Normal 3 7 5 11 4" xfId="28553"/>
    <cellStyle name="Normal 3 7 5 12" xfId="28554"/>
    <cellStyle name="Normál 3 7 5 12" xfId="28555"/>
    <cellStyle name="Normal 3 7 5 12 2" xfId="28556"/>
    <cellStyle name="Normal 3 7 5 13" xfId="28557"/>
    <cellStyle name="Normál 3 7 5 13" xfId="28558"/>
    <cellStyle name="Normal 3 7 5 13 2" xfId="28559"/>
    <cellStyle name="Normal 3 7 5 14" xfId="28560"/>
    <cellStyle name="Normal 3 7 5 2" xfId="28561"/>
    <cellStyle name="Normál 3 7 5 2" xfId="28562"/>
    <cellStyle name="Normal 3 7 5 2 10" xfId="28563"/>
    <cellStyle name="Normal 3 7 5 2 10 2" xfId="28564"/>
    <cellStyle name="Normal 3 7 5 2 11" xfId="28565"/>
    <cellStyle name="Normal 3 7 5 2 12" xfId="28566"/>
    <cellStyle name="Normal 3 7 5 2 13" xfId="28567"/>
    <cellStyle name="Normal 3 7 5 2 2" xfId="28568"/>
    <cellStyle name="Normál 3 7 5 2 2" xfId="28569"/>
    <cellStyle name="Normal 3 7 5 2 2 2" xfId="28570"/>
    <cellStyle name="Normal 3 7 5 2 2 3" xfId="28571"/>
    <cellStyle name="Normal 3 7 5 2 3" xfId="28572"/>
    <cellStyle name="Normál 3 7 5 2 3" xfId="28573"/>
    <cellStyle name="Normal 3 7 5 2 3 2" xfId="28574"/>
    <cellStyle name="Normal 3 7 5 2 4" xfId="28575"/>
    <cellStyle name="Normal 3 7 5 2 4 2" xfId="28576"/>
    <cellStyle name="Normal 3 7 5 2 5" xfId="28577"/>
    <cellStyle name="Normal 3 7 5 2 5 2" xfId="28578"/>
    <cellStyle name="Normal 3 7 5 2 6" xfId="28579"/>
    <cellStyle name="Normal 3 7 5 2 6 2" xfId="28580"/>
    <cellStyle name="Normal 3 7 5 2 7" xfId="28581"/>
    <cellStyle name="Normal 3 7 5 2 7 2" xfId="28582"/>
    <cellStyle name="Normal 3 7 5 2 8" xfId="28583"/>
    <cellStyle name="Normal 3 7 5 2 8 2" xfId="28584"/>
    <cellStyle name="Normal 3 7 5 2 9" xfId="28585"/>
    <cellStyle name="Normal 3 7 5 2 9 2" xfId="28586"/>
    <cellStyle name="Normal 3 7 5 3" xfId="28587"/>
    <cellStyle name="Normál 3 7 5 3" xfId="28588"/>
    <cellStyle name="Normal 3 7 5 3 2" xfId="28589"/>
    <cellStyle name="Normál 3 7 5 3 2" xfId="28590"/>
    <cellStyle name="Normal 3 7 5 3 3" xfId="28591"/>
    <cellStyle name="Normál 3 7 5 3 3" xfId="28592"/>
    <cellStyle name="Normal 3 7 5 3 4" xfId="28593"/>
    <cellStyle name="Normal 3 7 5 4" xfId="28594"/>
    <cellStyle name="Normál 3 7 5 4" xfId="28595"/>
    <cellStyle name="Normal 3 7 5 4 2" xfId="28596"/>
    <cellStyle name="Normál 3 7 5 4 2" xfId="28597"/>
    <cellStyle name="Normal 3 7 5 4 3" xfId="28598"/>
    <cellStyle name="Normál 3 7 5 4 3" xfId="28599"/>
    <cellStyle name="Normal 3 7 5 4 4" xfId="28600"/>
    <cellStyle name="Normal 3 7 5 5" xfId="28601"/>
    <cellStyle name="Normál 3 7 5 5" xfId="28602"/>
    <cellStyle name="Normal 3 7 5 5 2" xfId="28603"/>
    <cellStyle name="Normál 3 7 5 5 2" xfId="28604"/>
    <cellStyle name="Normal 3 7 5 5 3" xfId="28605"/>
    <cellStyle name="Normál 3 7 5 5 3" xfId="28606"/>
    <cellStyle name="Normal 3 7 5 5 4" xfId="28607"/>
    <cellStyle name="Normal 3 7 5 6" xfId="28608"/>
    <cellStyle name="Normál 3 7 5 6" xfId="28609"/>
    <cellStyle name="Normal 3 7 5 6 2" xfId="28610"/>
    <cellStyle name="Normál 3 7 5 6 2" xfId="28611"/>
    <cellStyle name="Normal 3 7 5 6 3" xfId="28612"/>
    <cellStyle name="Normál 3 7 5 6 3" xfId="28613"/>
    <cellStyle name="Normal 3 7 5 6 4" xfId="28614"/>
    <cellStyle name="Normal 3 7 5 7" xfId="28615"/>
    <cellStyle name="Normál 3 7 5 7" xfId="28616"/>
    <cellStyle name="Normal 3 7 5 7 2" xfId="28617"/>
    <cellStyle name="Normál 3 7 5 7 2" xfId="28618"/>
    <cellStyle name="Normal 3 7 5 7 3" xfId="28619"/>
    <cellStyle name="Normál 3 7 5 7 3" xfId="28620"/>
    <cellStyle name="Normal 3 7 5 7 4" xfId="28621"/>
    <cellStyle name="Normal 3 7 5 8" xfId="28622"/>
    <cellStyle name="Normál 3 7 5 8" xfId="28623"/>
    <cellStyle name="Normal 3 7 5 8 2" xfId="28624"/>
    <cellStyle name="Normál 3 7 5 8 2" xfId="28625"/>
    <cellStyle name="Normal 3 7 5 8 3" xfId="28626"/>
    <cellStyle name="Normál 3 7 5 8 3" xfId="28627"/>
    <cellStyle name="Normal 3 7 5 8 4" xfId="28628"/>
    <cellStyle name="Normal 3 7 5 9" xfId="28629"/>
    <cellStyle name="Normál 3 7 5 9" xfId="28630"/>
    <cellStyle name="Normal 3 7 5 9 2" xfId="28631"/>
    <cellStyle name="Normál 3 7 5 9 2" xfId="28632"/>
    <cellStyle name="Normal 3 7 5 9 3" xfId="28633"/>
    <cellStyle name="Normál 3 7 5 9 3" xfId="28634"/>
    <cellStyle name="Normal 3 7 5 9 4" xfId="28635"/>
    <cellStyle name="Normal 3 7 6" xfId="28636"/>
    <cellStyle name="Normál 3 7 6" xfId="28637"/>
    <cellStyle name="Normal 3 7 6 10" xfId="28638"/>
    <cellStyle name="Normal 3 7 6 10 2" xfId="28639"/>
    <cellStyle name="Normal 3 7 6 11" xfId="28640"/>
    <cellStyle name="Normal 3 7 6 11 2" xfId="28641"/>
    <cellStyle name="Normal 3 7 6 12" xfId="28642"/>
    <cellStyle name="Normal 3 7 6 13" xfId="28643"/>
    <cellStyle name="Normal 3 7 6 14" xfId="28644"/>
    <cellStyle name="Normal 3 7 6 2" xfId="28645"/>
    <cellStyle name="Normál 3 7 6 2" xfId="28646"/>
    <cellStyle name="Normal 3 7 6 2 2" xfId="28647"/>
    <cellStyle name="Normal 3 7 6 2 2 2" xfId="28648"/>
    <cellStyle name="Normal 3 7 6 2 3" xfId="28649"/>
    <cellStyle name="Normal 3 7 6 2 4" xfId="28650"/>
    <cellStyle name="Normal 3 7 6 2 5" xfId="28651"/>
    <cellStyle name="Normal 3 7 6 3" xfId="28652"/>
    <cellStyle name="Normál 3 7 6 3" xfId="28653"/>
    <cellStyle name="Normal 3 7 6 3 2" xfId="28654"/>
    <cellStyle name="Normal 3 7 6 3 3" xfId="28655"/>
    <cellStyle name="Normal 3 7 6 4" xfId="28656"/>
    <cellStyle name="Normal 3 7 6 4 2" xfId="28657"/>
    <cellStyle name="Normal 3 7 6 4 3" xfId="28658"/>
    <cellStyle name="Normal 3 7 6 5" xfId="28659"/>
    <cellStyle name="Normal 3 7 6 5 2" xfId="28660"/>
    <cellStyle name="Normal 3 7 6 6" xfId="28661"/>
    <cellStyle name="Normal 3 7 6 6 2" xfId="28662"/>
    <cellStyle name="Normal 3 7 6 7" xfId="28663"/>
    <cellStyle name="Normal 3 7 6 7 2" xfId="28664"/>
    <cellStyle name="Normal 3 7 6 8" xfId="28665"/>
    <cellStyle name="Normal 3 7 6 8 2" xfId="28666"/>
    <cellStyle name="Normal 3 7 6 9" xfId="28667"/>
    <cellStyle name="Normal 3 7 6 9 2" xfId="28668"/>
    <cellStyle name="Normal 3 7 7" xfId="28669"/>
    <cellStyle name="Normál 3 7 7" xfId="28670"/>
    <cellStyle name="Normal 3 7 7 10" xfId="28671"/>
    <cellStyle name="Normal 3 7 7 10 2" xfId="28672"/>
    <cellStyle name="Normal 3 7 7 11" xfId="28673"/>
    <cellStyle name="Normal 3 7 7 12" xfId="28674"/>
    <cellStyle name="Normal 3 7 7 13" xfId="28675"/>
    <cellStyle name="Normal 3 7 7 2" xfId="28676"/>
    <cellStyle name="Normál 3 7 7 2" xfId="28677"/>
    <cellStyle name="Normal 3 7 7 2 2" xfId="28678"/>
    <cellStyle name="Normal 3 7 7 2 2 2" xfId="28679"/>
    <cellStyle name="Normal 3 7 7 2 3" xfId="28680"/>
    <cellStyle name="Normal 3 7 7 2 4" xfId="28681"/>
    <cellStyle name="Normal 3 7 7 2 5" xfId="28682"/>
    <cellStyle name="Normal 3 7 7 3" xfId="28683"/>
    <cellStyle name="Normál 3 7 7 3" xfId="28684"/>
    <cellStyle name="Normal 3 7 7 3 2" xfId="28685"/>
    <cellStyle name="Normal 3 7 7 4" xfId="28686"/>
    <cellStyle name="Normal 3 7 7 4 2" xfId="28687"/>
    <cellStyle name="Normal 3 7 7 5" xfId="28688"/>
    <cellStyle name="Normal 3 7 7 5 2" xfId="28689"/>
    <cellStyle name="Normal 3 7 7 6" xfId="28690"/>
    <cellStyle name="Normal 3 7 7 6 2" xfId="28691"/>
    <cellStyle name="Normal 3 7 7 7" xfId="28692"/>
    <cellStyle name="Normal 3 7 7 7 2" xfId="28693"/>
    <cellStyle name="Normal 3 7 7 8" xfId="28694"/>
    <cellStyle name="Normal 3 7 7 8 2" xfId="28695"/>
    <cellStyle name="Normal 3 7 7 9" xfId="28696"/>
    <cellStyle name="Normal 3 7 7 9 2" xfId="28697"/>
    <cellStyle name="Normal 3 7 8" xfId="28698"/>
    <cellStyle name="Normál 3 7 8" xfId="28699"/>
    <cellStyle name="Normal 3 7 8 10" xfId="28700"/>
    <cellStyle name="Normal 3 7 8 11" xfId="28701"/>
    <cellStyle name="Normal 3 7 8 12" xfId="28702"/>
    <cellStyle name="Normal 3 7 8 2" xfId="28703"/>
    <cellStyle name="Normál 3 7 8 2" xfId="28704"/>
    <cellStyle name="Normal 3 7 8 2 2" xfId="28705"/>
    <cellStyle name="Normal 3 7 8 2 2 2" xfId="28706"/>
    <cellStyle name="Normal 3 7 8 2 3" xfId="28707"/>
    <cellStyle name="Normal 3 7 8 2 4" xfId="28708"/>
    <cellStyle name="Normal 3 7 8 2 5" xfId="28709"/>
    <cellStyle name="Normal 3 7 8 3" xfId="28710"/>
    <cellStyle name="Normál 3 7 8 3" xfId="28711"/>
    <cellStyle name="Normal 3 7 8 3 2" xfId="28712"/>
    <cellStyle name="Normal 3 7 8 4" xfId="28713"/>
    <cellStyle name="Normal 3 7 8 4 2" xfId="28714"/>
    <cellStyle name="Normal 3 7 8 5" xfId="28715"/>
    <cellStyle name="Normal 3 7 8 5 2" xfId="28716"/>
    <cellStyle name="Normal 3 7 8 6" xfId="28717"/>
    <cellStyle name="Normal 3 7 8 6 2" xfId="28718"/>
    <cellStyle name="Normal 3 7 8 7" xfId="28719"/>
    <cellStyle name="Normal 3 7 8 7 2" xfId="28720"/>
    <cellStyle name="Normal 3 7 8 8" xfId="28721"/>
    <cellStyle name="Normal 3 7 8 8 2" xfId="28722"/>
    <cellStyle name="Normal 3 7 8 9" xfId="28723"/>
    <cellStyle name="Normal 3 7 8 9 2" xfId="28724"/>
    <cellStyle name="Normal 3 7 9" xfId="28725"/>
    <cellStyle name="Normál 3 7 9" xfId="28726"/>
    <cellStyle name="Normal 3 7 9 10" xfId="28727"/>
    <cellStyle name="Normal 3 7 9 11" xfId="28728"/>
    <cellStyle name="Normal 3 7 9 2" xfId="28729"/>
    <cellStyle name="Normál 3 7 9 2" xfId="28730"/>
    <cellStyle name="Normal 3 7 9 2 2" xfId="28731"/>
    <cellStyle name="Normal 3 7 9 2 2 2" xfId="28732"/>
    <cellStyle name="Normal 3 7 9 2 3" xfId="28733"/>
    <cellStyle name="Normal 3 7 9 2 4" xfId="28734"/>
    <cellStyle name="Normal 3 7 9 2 5" xfId="28735"/>
    <cellStyle name="Normal 3 7 9 3" xfId="28736"/>
    <cellStyle name="Normál 3 7 9 3" xfId="28737"/>
    <cellStyle name="Normal 3 7 9 3 2" xfId="28738"/>
    <cellStyle name="Normal 3 7 9 4" xfId="28739"/>
    <cellStyle name="Normal 3 7 9 4 2" xfId="28740"/>
    <cellStyle name="Normal 3 7 9 5" xfId="28741"/>
    <cellStyle name="Normal 3 7 9 5 2" xfId="28742"/>
    <cellStyle name="Normal 3 7 9 6" xfId="28743"/>
    <cellStyle name="Normal 3 7 9 6 2" xfId="28744"/>
    <cellStyle name="Normal 3 7 9 7" xfId="28745"/>
    <cellStyle name="Normal 3 7 9 7 2" xfId="28746"/>
    <cellStyle name="Normal 3 7 9 8" xfId="28747"/>
    <cellStyle name="Normal 3 7 9 8 2" xfId="28748"/>
    <cellStyle name="Normal 3 7 9 9" xfId="28749"/>
    <cellStyle name="Normal 3 70" xfId="28750"/>
    <cellStyle name="Normal 3 71" xfId="48086"/>
    <cellStyle name="Normal 3 72" xfId="48087"/>
    <cellStyle name="Normal 3 73" xfId="48088"/>
    <cellStyle name="Normal 3 74" xfId="48090"/>
    <cellStyle name="Normal 3 75" xfId="142"/>
    <cellStyle name="Normal 3 8" xfId="249"/>
    <cellStyle name="Normál 3 8" xfId="28751"/>
    <cellStyle name="Normál 3 8 10" xfId="28752"/>
    <cellStyle name="Normál 3 8 10 2" xfId="28753"/>
    <cellStyle name="Normál 3 8 11" xfId="28754"/>
    <cellStyle name="Normál 3 8 12" xfId="28755"/>
    <cellStyle name="Normal 3 8 2" xfId="28756"/>
    <cellStyle name="Normál 3 8 2" xfId="28757"/>
    <cellStyle name="Normál 3 8 2 10" xfId="28758"/>
    <cellStyle name="Normál 3 8 2 10 2" xfId="28759"/>
    <cellStyle name="Normál 3 8 2 11" xfId="28760"/>
    <cellStyle name="Normál 3 8 2 12" xfId="28761"/>
    <cellStyle name="Normal 3 8 2 2" xfId="28762"/>
    <cellStyle name="Normál 3 8 2 2" xfId="28763"/>
    <cellStyle name="Normal 3 8 2 2 10" xfId="28764"/>
    <cellStyle name="Normal 3 8 2 2 10 2" xfId="28765"/>
    <cellStyle name="Normal 3 8 2 2 11" xfId="28766"/>
    <cellStyle name="Normal 3 8 2 2 11 2" xfId="28767"/>
    <cellStyle name="Normal 3 8 2 2 12" xfId="28768"/>
    <cellStyle name="Normal 3 8 2 2 13" xfId="28769"/>
    <cellStyle name="Normal 3 8 2 2 14" xfId="28770"/>
    <cellStyle name="Normal 3 8 2 2 2" xfId="28771"/>
    <cellStyle name="Normál 3 8 2 2 2" xfId="28772"/>
    <cellStyle name="Normal 3 8 2 2 2 2" xfId="28773"/>
    <cellStyle name="Normal 3 8 2 2 2 2 2" xfId="28774"/>
    <cellStyle name="Normal 3 8 2 2 2 3" xfId="28775"/>
    <cellStyle name="Normal 3 8 2 2 2 4" xfId="28776"/>
    <cellStyle name="Normal 3 8 2 2 2 5" xfId="28777"/>
    <cellStyle name="Normal 3 8 2 2 3" xfId="28778"/>
    <cellStyle name="Normál 3 8 2 2 3" xfId="28779"/>
    <cellStyle name="Normal 3 8 2 2 3 2" xfId="28780"/>
    <cellStyle name="Normal 3 8 2 2 3 3" xfId="28781"/>
    <cellStyle name="Normal 3 8 2 2 4" xfId="28782"/>
    <cellStyle name="Normal 3 8 2 2 4 2" xfId="28783"/>
    <cellStyle name="Normal 3 8 2 2 4 3" xfId="28784"/>
    <cellStyle name="Normal 3 8 2 2 5" xfId="28785"/>
    <cellStyle name="Normal 3 8 2 2 5 2" xfId="28786"/>
    <cellStyle name="Normal 3 8 2 2 6" xfId="28787"/>
    <cellStyle name="Normal 3 8 2 2 6 2" xfId="28788"/>
    <cellStyle name="Normal 3 8 2 2 7" xfId="28789"/>
    <cellStyle name="Normal 3 8 2 2 7 2" xfId="28790"/>
    <cellStyle name="Normal 3 8 2 2 8" xfId="28791"/>
    <cellStyle name="Normal 3 8 2 2 8 2" xfId="28792"/>
    <cellStyle name="Normal 3 8 2 2 9" xfId="28793"/>
    <cellStyle name="Normal 3 8 2 2 9 2" xfId="28794"/>
    <cellStyle name="Normál 3 8 2 3" xfId="28795"/>
    <cellStyle name="Normál 3 8 2 3 2" xfId="28796"/>
    <cellStyle name="Normál 3 8 2 4" xfId="28797"/>
    <cellStyle name="Normál 3 8 2 4 2" xfId="28798"/>
    <cellStyle name="Normál 3 8 2 5" xfId="28799"/>
    <cellStyle name="Normál 3 8 2 5 2" xfId="28800"/>
    <cellStyle name="Normál 3 8 2 6" xfId="28801"/>
    <cellStyle name="Normál 3 8 2 6 2" xfId="28802"/>
    <cellStyle name="Normál 3 8 2 7" xfId="28803"/>
    <cellStyle name="Normál 3 8 2 7 2" xfId="28804"/>
    <cellStyle name="Normál 3 8 2 8" xfId="28805"/>
    <cellStyle name="Normál 3 8 2 8 2" xfId="28806"/>
    <cellStyle name="Normál 3 8 2 9" xfId="28807"/>
    <cellStyle name="Normál 3 8 2 9 2" xfId="28808"/>
    <cellStyle name="Normal 3 8 3" xfId="28809"/>
    <cellStyle name="Normál 3 8 3" xfId="28810"/>
    <cellStyle name="Normal 3 8 3 10" xfId="28811"/>
    <cellStyle name="Normál 3 8 3 10" xfId="28812"/>
    <cellStyle name="Normal 3 8 3 10 2" xfId="28813"/>
    <cellStyle name="Normál 3 8 3 10 2" xfId="28814"/>
    <cellStyle name="Normal 3 8 3 10 3" xfId="28815"/>
    <cellStyle name="Normál 3 8 3 10 3" xfId="28816"/>
    <cellStyle name="Normal 3 8 3 10 4" xfId="28817"/>
    <cellStyle name="Normal 3 8 3 11" xfId="28818"/>
    <cellStyle name="Normál 3 8 3 11" xfId="28819"/>
    <cellStyle name="Normal 3 8 3 11 2" xfId="28820"/>
    <cellStyle name="Normal 3 8 3 11 3" xfId="28821"/>
    <cellStyle name="Normal 3 8 3 11 4" xfId="28822"/>
    <cellStyle name="Normal 3 8 3 12" xfId="28823"/>
    <cellStyle name="Normál 3 8 3 12" xfId="28824"/>
    <cellStyle name="Normal 3 8 3 12 2" xfId="28825"/>
    <cellStyle name="Normal 3 8 3 12 3" xfId="28826"/>
    <cellStyle name="Normal 3 8 3 13" xfId="28827"/>
    <cellStyle name="Normál 3 8 3 13" xfId="28828"/>
    <cellStyle name="Normal 3 8 3 13 2" xfId="28829"/>
    <cellStyle name="Normal 3 8 3 13 3" xfId="28830"/>
    <cellStyle name="Normal 3 8 3 14" xfId="28831"/>
    <cellStyle name="Normal 3 8 3 14 2" xfId="28832"/>
    <cellStyle name="Normal 3 8 3 15" xfId="28833"/>
    <cellStyle name="Normal 3 8 3 15 2" xfId="28834"/>
    <cellStyle name="Normal 3 8 3 16" xfId="28835"/>
    <cellStyle name="Normal 3 8 3 2" xfId="28836"/>
    <cellStyle name="Normál 3 8 3 2" xfId="28837"/>
    <cellStyle name="Normal 3 8 3 2 10" xfId="28838"/>
    <cellStyle name="Normal 3 8 3 2 10 2" xfId="28839"/>
    <cellStyle name="Normal 3 8 3 2 11" xfId="28840"/>
    <cellStyle name="Normal 3 8 3 2 12" xfId="28841"/>
    <cellStyle name="Normal 3 8 3 2 13" xfId="28842"/>
    <cellStyle name="Normal 3 8 3 2 2" xfId="28843"/>
    <cellStyle name="Normál 3 8 3 2 2" xfId="28844"/>
    <cellStyle name="Normal 3 8 3 2 2 2" xfId="28845"/>
    <cellStyle name="Normal 3 8 3 2 2 3" xfId="28846"/>
    <cellStyle name="Normal 3 8 3 2 3" xfId="28847"/>
    <cellStyle name="Normál 3 8 3 2 3" xfId="28848"/>
    <cellStyle name="Normal 3 8 3 2 3 2" xfId="28849"/>
    <cellStyle name="Normal 3 8 3 2 4" xfId="28850"/>
    <cellStyle name="Normal 3 8 3 2 4 2" xfId="28851"/>
    <cellStyle name="Normal 3 8 3 2 5" xfId="28852"/>
    <cellStyle name="Normal 3 8 3 2 5 2" xfId="28853"/>
    <cellStyle name="Normal 3 8 3 2 6" xfId="28854"/>
    <cellStyle name="Normal 3 8 3 2 6 2" xfId="28855"/>
    <cellStyle name="Normal 3 8 3 2 7" xfId="28856"/>
    <cellStyle name="Normal 3 8 3 2 7 2" xfId="28857"/>
    <cellStyle name="Normal 3 8 3 2 8" xfId="28858"/>
    <cellStyle name="Normal 3 8 3 2 8 2" xfId="28859"/>
    <cellStyle name="Normal 3 8 3 2 9" xfId="28860"/>
    <cellStyle name="Normal 3 8 3 2 9 2" xfId="28861"/>
    <cellStyle name="Normal 3 8 3 3" xfId="28862"/>
    <cellStyle name="Normál 3 8 3 3" xfId="28863"/>
    <cellStyle name="Normal 3 8 3 3 10" xfId="28864"/>
    <cellStyle name="Normal 3 8 3 3 11" xfId="28865"/>
    <cellStyle name="Normal 3 8 3 3 12" xfId="28866"/>
    <cellStyle name="Normal 3 8 3 3 2" xfId="28867"/>
    <cellStyle name="Normál 3 8 3 3 2" xfId="28868"/>
    <cellStyle name="Normal 3 8 3 3 2 2" xfId="28869"/>
    <cellStyle name="Normal 3 8 3 3 2 3" xfId="28870"/>
    <cellStyle name="Normal 3 8 3 3 3" xfId="28871"/>
    <cellStyle name="Normál 3 8 3 3 3" xfId="28872"/>
    <cellStyle name="Normal 3 8 3 3 3 2" xfId="28873"/>
    <cellStyle name="Normal 3 8 3 3 4" xfId="28874"/>
    <cellStyle name="Normal 3 8 3 3 4 2" xfId="28875"/>
    <cellStyle name="Normal 3 8 3 3 5" xfId="28876"/>
    <cellStyle name="Normal 3 8 3 3 5 2" xfId="28877"/>
    <cellStyle name="Normal 3 8 3 3 6" xfId="28878"/>
    <cellStyle name="Normal 3 8 3 3 6 2" xfId="28879"/>
    <cellStyle name="Normal 3 8 3 3 7" xfId="28880"/>
    <cellStyle name="Normal 3 8 3 3 7 2" xfId="28881"/>
    <cellStyle name="Normal 3 8 3 3 8" xfId="28882"/>
    <cellStyle name="Normal 3 8 3 3 8 2" xfId="28883"/>
    <cellStyle name="Normal 3 8 3 3 9" xfId="28884"/>
    <cellStyle name="Normal 3 8 3 3 9 2" xfId="28885"/>
    <cellStyle name="Normal 3 8 3 4" xfId="28886"/>
    <cellStyle name="Normál 3 8 3 4" xfId="28887"/>
    <cellStyle name="Normal 3 8 3 4 10" xfId="28888"/>
    <cellStyle name="Normal 3 8 3 4 11" xfId="28889"/>
    <cellStyle name="Normal 3 8 3 4 2" xfId="28890"/>
    <cellStyle name="Normál 3 8 3 4 2" xfId="28891"/>
    <cellStyle name="Normal 3 8 3 4 2 2" xfId="28892"/>
    <cellStyle name="Normal 3 8 3 4 2 3" xfId="28893"/>
    <cellStyle name="Normal 3 8 3 4 3" xfId="28894"/>
    <cellStyle name="Normál 3 8 3 4 3" xfId="28895"/>
    <cellStyle name="Normal 3 8 3 4 3 2" xfId="28896"/>
    <cellStyle name="Normal 3 8 3 4 4" xfId="28897"/>
    <cellStyle name="Normal 3 8 3 4 4 2" xfId="28898"/>
    <cellStyle name="Normal 3 8 3 4 5" xfId="28899"/>
    <cellStyle name="Normal 3 8 3 4 5 2" xfId="28900"/>
    <cellStyle name="Normal 3 8 3 4 6" xfId="28901"/>
    <cellStyle name="Normal 3 8 3 4 6 2" xfId="28902"/>
    <cellStyle name="Normal 3 8 3 4 7" xfId="28903"/>
    <cellStyle name="Normal 3 8 3 4 7 2" xfId="28904"/>
    <cellStyle name="Normal 3 8 3 4 8" xfId="28905"/>
    <cellStyle name="Normal 3 8 3 4 8 2" xfId="28906"/>
    <cellStyle name="Normal 3 8 3 4 9" xfId="28907"/>
    <cellStyle name="Normal 3 8 3 5" xfId="28908"/>
    <cellStyle name="Normál 3 8 3 5" xfId="28909"/>
    <cellStyle name="Normal 3 8 3 5 2" xfId="28910"/>
    <cellStyle name="Normál 3 8 3 5 2" xfId="28911"/>
    <cellStyle name="Normal 3 8 3 5 3" xfId="28912"/>
    <cellStyle name="Normál 3 8 3 5 3" xfId="28913"/>
    <cellStyle name="Normal 3 8 3 5 4" xfId="28914"/>
    <cellStyle name="Normal 3 8 3 6" xfId="28915"/>
    <cellStyle name="Normál 3 8 3 6" xfId="28916"/>
    <cellStyle name="Normal 3 8 3 6 2" xfId="28917"/>
    <cellStyle name="Normál 3 8 3 6 2" xfId="28918"/>
    <cellStyle name="Normal 3 8 3 6 3" xfId="28919"/>
    <cellStyle name="Normál 3 8 3 6 3" xfId="28920"/>
    <cellStyle name="Normal 3 8 3 6 4" xfId="28921"/>
    <cellStyle name="Normal 3 8 3 7" xfId="28922"/>
    <cellStyle name="Normál 3 8 3 7" xfId="28923"/>
    <cellStyle name="Normal 3 8 3 7 2" xfId="28924"/>
    <cellStyle name="Normál 3 8 3 7 2" xfId="28925"/>
    <cellStyle name="Normal 3 8 3 7 3" xfId="28926"/>
    <cellStyle name="Normál 3 8 3 7 3" xfId="28927"/>
    <cellStyle name="Normal 3 8 3 7 4" xfId="28928"/>
    <cellStyle name="Normal 3 8 3 8" xfId="28929"/>
    <cellStyle name="Normál 3 8 3 8" xfId="28930"/>
    <cellStyle name="Normal 3 8 3 8 2" xfId="28931"/>
    <cellStyle name="Normál 3 8 3 8 2" xfId="28932"/>
    <cellStyle name="Normal 3 8 3 8 3" xfId="28933"/>
    <cellStyle name="Normál 3 8 3 8 3" xfId="28934"/>
    <cellStyle name="Normal 3 8 3 8 4" xfId="28935"/>
    <cellStyle name="Normal 3 8 3 9" xfId="28936"/>
    <cellStyle name="Normál 3 8 3 9" xfId="28937"/>
    <cellStyle name="Normal 3 8 3 9 2" xfId="28938"/>
    <cellStyle name="Normál 3 8 3 9 2" xfId="28939"/>
    <cellStyle name="Normal 3 8 3 9 3" xfId="28940"/>
    <cellStyle name="Normál 3 8 3 9 3" xfId="28941"/>
    <cellStyle name="Normal 3 8 3 9 4" xfId="28942"/>
    <cellStyle name="Normal 3 8 4" xfId="28943"/>
    <cellStyle name="Normál 3 8 4" xfId="28944"/>
    <cellStyle name="Normal 3 8 4 10" xfId="28945"/>
    <cellStyle name="Normál 3 8 4 10" xfId="28946"/>
    <cellStyle name="Normal 3 8 4 10 2" xfId="28947"/>
    <cellStyle name="Normál 3 8 4 10 2" xfId="28948"/>
    <cellStyle name="Normal 3 8 4 10 3" xfId="28949"/>
    <cellStyle name="Normál 3 8 4 10 3" xfId="28950"/>
    <cellStyle name="Normal 3 8 4 11" xfId="28951"/>
    <cellStyle name="Normál 3 8 4 11" xfId="28952"/>
    <cellStyle name="Normal 3 8 4 11 2" xfId="28953"/>
    <cellStyle name="Normal 3 8 4 11 3" xfId="28954"/>
    <cellStyle name="Normal 3 8 4 12" xfId="28955"/>
    <cellStyle name="Normál 3 8 4 12" xfId="28956"/>
    <cellStyle name="Normal 3 8 4 12 2" xfId="28957"/>
    <cellStyle name="Normal 3 8 4 13" xfId="28958"/>
    <cellStyle name="Normál 3 8 4 13" xfId="28959"/>
    <cellStyle name="Normal 3 8 4 14" xfId="28960"/>
    <cellStyle name="Normal 3 8 4 15" xfId="28961"/>
    <cellStyle name="Normal 3 8 4 2" xfId="28962"/>
    <cellStyle name="Normál 3 8 4 2" xfId="28963"/>
    <cellStyle name="Normal 3 8 4 2 10" xfId="28964"/>
    <cellStyle name="Normal 3 8 4 2 10 2" xfId="28965"/>
    <cellStyle name="Normal 3 8 4 2 11" xfId="28966"/>
    <cellStyle name="Normal 3 8 4 2 12" xfId="28967"/>
    <cellStyle name="Normal 3 8 4 2 13" xfId="28968"/>
    <cellStyle name="Normal 3 8 4 2 2" xfId="28969"/>
    <cellStyle name="Normál 3 8 4 2 2" xfId="28970"/>
    <cellStyle name="Normal 3 8 4 2 2 2" xfId="28971"/>
    <cellStyle name="Normal 3 8 4 2 2 3" xfId="28972"/>
    <cellStyle name="Normal 3 8 4 2 3" xfId="28973"/>
    <cellStyle name="Normál 3 8 4 2 3" xfId="28974"/>
    <cellStyle name="Normal 3 8 4 2 3 2" xfId="28975"/>
    <cellStyle name="Normal 3 8 4 2 4" xfId="28976"/>
    <cellStyle name="Normal 3 8 4 2 4 2" xfId="28977"/>
    <cellStyle name="Normal 3 8 4 2 5" xfId="28978"/>
    <cellStyle name="Normal 3 8 4 2 5 2" xfId="28979"/>
    <cellStyle name="Normal 3 8 4 2 6" xfId="28980"/>
    <cellStyle name="Normal 3 8 4 2 6 2" xfId="28981"/>
    <cellStyle name="Normal 3 8 4 2 7" xfId="28982"/>
    <cellStyle name="Normal 3 8 4 2 7 2" xfId="28983"/>
    <cellStyle name="Normal 3 8 4 2 8" xfId="28984"/>
    <cellStyle name="Normal 3 8 4 2 8 2" xfId="28985"/>
    <cellStyle name="Normal 3 8 4 2 9" xfId="28986"/>
    <cellStyle name="Normal 3 8 4 2 9 2" xfId="28987"/>
    <cellStyle name="Normal 3 8 4 3" xfId="28988"/>
    <cellStyle name="Normál 3 8 4 3" xfId="28989"/>
    <cellStyle name="Normal 3 8 4 3 10" xfId="28990"/>
    <cellStyle name="Normal 3 8 4 3 11" xfId="28991"/>
    <cellStyle name="Normal 3 8 4 3 12" xfId="28992"/>
    <cellStyle name="Normal 3 8 4 3 2" xfId="28993"/>
    <cellStyle name="Normál 3 8 4 3 2" xfId="28994"/>
    <cellStyle name="Normal 3 8 4 3 2 2" xfId="28995"/>
    <cellStyle name="Normal 3 8 4 3 2 3" xfId="28996"/>
    <cellStyle name="Normal 3 8 4 3 3" xfId="28997"/>
    <cellStyle name="Normál 3 8 4 3 3" xfId="28998"/>
    <cellStyle name="Normal 3 8 4 3 3 2" xfId="28999"/>
    <cellStyle name="Normal 3 8 4 3 4" xfId="29000"/>
    <cellStyle name="Normal 3 8 4 3 4 2" xfId="29001"/>
    <cellStyle name="Normal 3 8 4 3 5" xfId="29002"/>
    <cellStyle name="Normal 3 8 4 3 5 2" xfId="29003"/>
    <cellStyle name="Normal 3 8 4 3 6" xfId="29004"/>
    <cellStyle name="Normal 3 8 4 3 6 2" xfId="29005"/>
    <cellStyle name="Normal 3 8 4 3 7" xfId="29006"/>
    <cellStyle name="Normal 3 8 4 3 7 2" xfId="29007"/>
    <cellStyle name="Normal 3 8 4 3 8" xfId="29008"/>
    <cellStyle name="Normal 3 8 4 3 8 2" xfId="29009"/>
    <cellStyle name="Normal 3 8 4 3 9" xfId="29010"/>
    <cellStyle name="Normal 3 8 4 3 9 2" xfId="29011"/>
    <cellStyle name="Normal 3 8 4 4" xfId="29012"/>
    <cellStyle name="Normál 3 8 4 4" xfId="29013"/>
    <cellStyle name="Normal 3 8 4 4 2" xfId="29014"/>
    <cellStyle name="Normál 3 8 4 4 2" xfId="29015"/>
    <cellStyle name="Normal 3 8 4 4 3" xfId="29016"/>
    <cellStyle name="Normál 3 8 4 4 3" xfId="29017"/>
    <cellStyle name="Normal 3 8 4 5" xfId="29018"/>
    <cellStyle name="Normál 3 8 4 5" xfId="29019"/>
    <cellStyle name="Normal 3 8 4 5 2" xfId="29020"/>
    <cellStyle name="Normál 3 8 4 5 2" xfId="29021"/>
    <cellStyle name="Normal 3 8 4 5 3" xfId="29022"/>
    <cellStyle name="Normál 3 8 4 5 3" xfId="29023"/>
    <cellStyle name="Normal 3 8 4 6" xfId="29024"/>
    <cellStyle name="Normál 3 8 4 6" xfId="29025"/>
    <cellStyle name="Normal 3 8 4 6 2" xfId="29026"/>
    <cellStyle name="Normál 3 8 4 6 2" xfId="29027"/>
    <cellStyle name="Normal 3 8 4 6 3" xfId="29028"/>
    <cellStyle name="Normál 3 8 4 6 3" xfId="29029"/>
    <cellStyle name="Normal 3 8 4 7" xfId="29030"/>
    <cellStyle name="Normál 3 8 4 7" xfId="29031"/>
    <cellStyle name="Normal 3 8 4 7 2" xfId="29032"/>
    <cellStyle name="Normál 3 8 4 7 2" xfId="29033"/>
    <cellStyle name="Normal 3 8 4 7 3" xfId="29034"/>
    <cellStyle name="Normál 3 8 4 7 3" xfId="29035"/>
    <cellStyle name="Normal 3 8 4 8" xfId="29036"/>
    <cellStyle name="Normál 3 8 4 8" xfId="29037"/>
    <cellStyle name="Normal 3 8 4 8 2" xfId="29038"/>
    <cellStyle name="Normál 3 8 4 8 2" xfId="29039"/>
    <cellStyle name="Normal 3 8 4 8 3" xfId="29040"/>
    <cellStyle name="Normál 3 8 4 8 3" xfId="29041"/>
    <cellStyle name="Normal 3 8 4 9" xfId="29042"/>
    <cellStyle name="Normál 3 8 4 9" xfId="29043"/>
    <cellStyle name="Normal 3 8 4 9 2" xfId="29044"/>
    <cellStyle name="Normál 3 8 4 9 2" xfId="29045"/>
    <cellStyle name="Normal 3 8 4 9 3" xfId="29046"/>
    <cellStyle name="Normál 3 8 4 9 3" xfId="29047"/>
    <cellStyle name="Normal 3 8 5" xfId="29048"/>
    <cellStyle name="Normál 3 8 5" xfId="29049"/>
    <cellStyle name="Normal 3 8 5 10" xfId="29050"/>
    <cellStyle name="Normál 3 8 5 10" xfId="29051"/>
    <cellStyle name="Normal 3 8 5 10 2" xfId="29052"/>
    <cellStyle name="Normál 3 8 5 10 2" xfId="29053"/>
    <cellStyle name="Normal 3 8 5 10 3" xfId="29054"/>
    <cellStyle name="Normál 3 8 5 10 3" xfId="29055"/>
    <cellStyle name="Normal 3 8 5 11" xfId="29056"/>
    <cellStyle name="Normál 3 8 5 11" xfId="29057"/>
    <cellStyle name="Normal 3 8 5 11 2" xfId="29058"/>
    <cellStyle name="Normal 3 8 5 11 3" xfId="29059"/>
    <cellStyle name="Normal 3 8 5 12" xfId="29060"/>
    <cellStyle name="Normál 3 8 5 12" xfId="29061"/>
    <cellStyle name="Normal 3 8 5 13" xfId="29062"/>
    <cellStyle name="Normál 3 8 5 13" xfId="29063"/>
    <cellStyle name="Normal 3 8 5 14" xfId="29064"/>
    <cellStyle name="Normal 3 8 5 2" xfId="29065"/>
    <cellStyle name="Normál 3 8 5 2" xfId="29066"/>
    <cellStyle name="Normal 3 8 5 2 10" xfId="29067"/>
    <cellStyle name="Normal 3 8 5 2 10 2" xfId="29068"/>
    <cellStyle name="Normal 3 8 5 2 11" xfId="29069"/>
    <cellStyle name="Normal 3 8 5 2 12" xfId="29070"/>
    <cellStyle name="Normal 3 8 5 2 13" xfId="29071"/>
    <cellStyle name="Normal 3 8 5 2 2" xfId="29072"/>
    <cellStyle name="Normál 3 8 5 2 2" xfId="29073"/>
    <cellStyle name="Normal 3 8 5 2 2 2" xfId="29074"/>
    <cellStyle name="Normal 3 8 5 2 2 3" xfId="29075"/>
    <cellStyle name="Normal 3 8 5 2 3" xfId="29076"/>
    <cellStyle name="Normál 3 8 5 2 3" xfId="29077"/>
    <cellStyle name="Normal 3 8 5 2 3 2" xfId="29078"/>
    <cellStyle name="Normal 3 8 5 2 4" xfId="29079"/>
    <cellStyle name="Normal 3 8 5 2 4 2" xfId="29080"/>
    <cellStyle name="Normal 3 8 5 2 5" xfId="29081"/>
    <cellStyle name="Normal 3 8 5 2 5 2" xfId="29082"/>
    <cellStyle name="Normal 3 8 5 2 6" xfId="29083"/>
    <cellStyle name="Normal 3 8 5 2 6 2" xfId="29084"/>
    <cellStyle name="Normal 3 8 5 2 7" xfId="29085"/>
    <cellStyle name="Normal 3 8 5 2 7 2" xfId="29086"/>
    <cellStyle name="Normal 3 8 5 2 8" xfId="29087"/>
    <cellStyle name="Normal 3 8 5 2 8 2" xfId="29088"/>
    <cellStyle name="Normal 3 8 5 2 9" xfId="29089"/>
    <cellStyle name="Normal 3 8 5 2 9 2" xfId="29090"/>
    <cellStyle name="Normal 3 8 5 3" xfId="29091"/>
    <cellStyle name="Normál 3 8 5 3" xfId="29092"/>
    <cellStyle name="Normal 3 8 5 3 2" xfId="29093"/>
    <cellStyle name="Normál 3 8 5 3 2" xfId="29094"/>
    <cellStyle name="Normal 3 8 5 3 3" xfId="29095"/>
    <cellStyle name="Normál 3 8 5 3 3" xfId="29096"/>
    <cellStyle name="Normal 3 8 5 4" xfId="29097"/>
    <cellStyle name="Normál 3 8 5 4" xfId="29098"/>
    <cellStyle name="Normal 3 8 5 4 2" xfId="29099"/>
    <cellStyle name="Normál 3 8 5 4 2" xfId="29100"/>
    <cellStyle name="Normal 3 8 5 4 3" xfId="29101"/>
    <cellStyle name="Normál 3 8 5 4 3" xfId="29102"/>
    <cellStyle name="Normal 3 8 5 5" xfId="29103"/>
    <cellStyle name="Normál 3 8 5 5" xfId="29104"/>
    <cellStyle name="Normal 3 8 5 5 2" xfId="29105"/>
    <cellStyle name="Normál 3 8 5 5 2" xfId="29106"/>
    <cellStyle name="Normal 3 8 5 5 3" xfId="29107"/>
    <cellStyle name="Normál 3 8 5 5 3" xfId="29108"/>
    <cellStyle name="Normal 3 8 5 6" xfId="29109"/>
    <cellStyle name="Normál 3 8 5 6" xfId="29110"/>
    <cellStyle name="Normal 3 8 5 6 2" xfId="29111"/>
    <cellStyle name="Normál 3 8 5 6 2" xfId="29112"/>
    <cellStyle name="Normal 3 8 5 6 3" xfId="29113"/>
    <cellStyle name="Normál 3 8 5 6 3" xfId="29114"/>
    <cellStyle name="Normal 3 8 5 7" xfId="29115"/>
    <cellStyle name="Normál 3 8 5 7" xfId="29116"/>
    <cellStyle name="Normal 3 8 5 7 2" xfId="29117"/>
    <cellStyle name="Normál 3 8 5 7 2" xfId="29118"/>
    <cellStyle name="Normal 3 8 5 7 3" xfId="29119"/>
    <cellStyle name="Normál 3 8 5 7 3" xfId="29120"/>
    <cellStyle name="Normal 3 8 5 8" xfId="29121"/>
    <cellStyle name="Normál 3 8 5 8" xfId="29122"/>
    <cellStyle name="Normal 3 8 5 8 2" xfId="29123"/>
    <cellStyle name="Normál 3 8 5 8 2" xfId="29124"/>
    <cellStyle name="Normal 3 8 5 8 3" xfId="29125"/>
    <cellStyle name="Normál 3 8 5 8 3" xfId="29126"/>
    <cellStyle name="Normal 3 8 5 9" xfId="29127"/>
    <cellStyle name="Normál 3 8 5 9" xfId="29128"/>
    <cellStyle name="Normal 3 8 5 9 2" xfId="29129"/>
    <cellStyle name="Normál 3 8 5 9 2" xfId="29130"/>
    <cellStyle name="Normal 3 8 5 9 3" xfId="29131"/>
    <cellStyle name="Normál 3 8 5 9 3" xfId="29132"/>
    <cellStyle name="Normal 3 8 6" xfId="29133"/>
    <cellStyle name="Normál 3 8 6" xfId="29134"/>
    <cellStyle name="Normal 3 8 6 10" xfId="29135"/>
    <cellStyle name="Normal 3 8 6 10 2" xfId="29136"/>
    <cellStyle name="Normal 3 8 6 11" xfId="29137"/>
    <cellStyle name="Normal 3 8 6 11 2" xfId="29138"/>
    <cellStyle name="Normal 3 8 6 12" xfId="29139"/>
    <cellStyle name="Normal 3 8 6 13" xfId="29140"/>
    <cellStyle name="Normal 3 8 6 14" xfId="29141"/>
    <cellStyle name="Normal 3 8 6 2" xfId="29142"/>
    <cellStyle name="Normál 3 8 6 2" xfId="29143"/>
    <cellStyle name="Normal 3 8 6 2 2" xfId="29144"/>
    <cellStyle name="Normal 3 8 6 2 2 2" xfId="29145"/>
    <cellStyle name="Normal 3 8 6 2 3" xfId="29146"/>
    <cellStyle name="Normal 3 8 6 2 4" xfId="29147"/>
    <cellStyle name="Normal 3 8 6 2 5" xfId="29148"/>
    <cellStyle name="Normal 3 8 6 3" xfId="29149"/>
    <cellStyle name="Normál 3 8 6 3" xfId="29150"/>
    <cellStyle name="Normal 3 8 6 3 2" xfId="29151"/>
    <cellStyle name="Normal 3 8 6 4" xfId="29152"/>
    <cellStyle name="Normal 3 8 6 4 2" xfId="29153"/>
    <cellStyle name="Normal 3 8 6 5" xfId="29154"/>
    <cellStyle name="Normal 3 8 6 5 2" xfId="29155"/>
    <cellStyle name="Normal 3 8 6 6" xfId="29156"/>
    <cellStyle name="Normal 3 8 6 6 2" xfId="29157"/>
    <cellStyle name="Normal 3 8 6 7" xfId="29158"/>
    <cellStyle name="Normal 3 8 6 7 2" xfId="29159"/>
    <cellStyle name="Normal 3 8 6 8" xfId="29160"/>
    <cellStyle name="Normal 3 8 6 8 2" xfId="29161"/>
    <cellStyle name="Normal 3 8 6 9" xfId="29162"/>
    <cellStyle name="Normal 3 8 6 9 2" xfId="29163"/>
    <cellStyle name="Normal 3 8 7" xfId="29164"/>
    <cellStyle name="Normál 3 8 7" xfId="29165"/>
    <cellStyle name="Normal 3 8 7 10" xfId="29166"/>
    <cellStyle name="Normal 3 8 7 10 2" xfId="29167"/>
    <cellStyle name="Normal 3 8 7 11" xfId="29168"/>
    <cellStyle name="Normal 3 8 7 12" xfId="29169"/>
    <cellStyle name="Normal 3 8 7 13" xfId="29170"/>
    <cellStyle name="Normal 3 8 7 2" xfId="29171"/>
    <cellStyle name="Normál 3 8 7 2" xfId="29172"/>
    <cellStyle name="Normal 3 8 7 2 2" xfId="29173"/>
    <cellStyle name="Normal 3 8 7 2 2 2" xfId="29174"/>
    <cellStyle name="Normal 3 8 7 2 3" xfId="29175"/>
    <cellStyle name="Normal 3 8 7 2 4" xfId="29176"/>
    <cellStyle name="Normal 3 8 7 2 5" xfId="29177"/>
    <cellStyle name="Normal 3 8 7 3" xfId="29178"/>
    <cellStyle name="Normál 3 8 7 3" xfId="29179"/>
    <cellStyle name="Normal 3 8 7 3 2" xfId="29180"/>
    <cellStyle name="Normal 3 8 7 4" xfId="29181"/>
    <cellStyle name="Normal 3 8 7 4 2" xfId="29182"/>
    <cellStyle name="Normal 3 8 7 5" xfId="29183"/>
    <cellStyle name="Normal 3 8 7 5 2" xfId="29184"/>
    <cellStyle name="Normal 3 8 7 6" xfId="29185"/>
    <cellStyle name="Normal 3 8 7 6 2" xfId="29186"/>
    <cellStyle name="Normal 3 8 7 7" xfId="29187"/>
    <cellStyle name="Normal 3 8 7 7 2" xfId="29188"/>
    <cellStyle name="Normal 3 8 7 8" xfId="29189"/>
    <cellStyle name="Normal 3 8 7 8 2" xfId="29190"/>
    <cellStyle name="Normal 3 8 7 9" xfId="29191"/>
    <cellStyle name="Normal 3 8 7 9 2" xfId="29192"/>
    <cellStyle name="Normál 3 8 8" xfId="29193"/>
    <cellStyle name="Normál 3 8 8 2" xfId="29194"/>
    <cellStyle name="Normál 3 8 9" xfId="29195"/>
    <cellStyle name="Normál 3 8 9 2" xfId="29196"/>
    <cellStyle name="Normal 3 9" xfId="29197"/>
    <cellStyle name="Normál 3 9" xfId="29198"/>
    <cellStyle name="Normál 3 9 10" xfId="29199"/>
    <cellStyle name="Normál 3 9 10 2" xfId="29200"/>
    <cellStyle name="Normál 3 9 11" xfId="29201"/>
    <cellStyle name="Normál 3 9 12" xfId="29202"/>
    <cellStyle name="Normal 3 9 2" xfId="29203"/>
    <cellStyle name="Normál 3 9 2" xfId="29204"/>
    <cellStyle name="Normál 3 9 2 10" xfId="29205"/>
    <cellStyle name="Normál 3 9 2 10 2" xfId="29206"/>
    <cellStyle name="Normál 3 9 2 11" xfId="29207"/>
    <cellStyle name="Normál 3 9 2 12" xfId="29208"/>
    <cellStyle name="Normal 3 9 2 2" xfId="29209"/>
    <cellStyle name="Normál 3 9 2 2" xfId="29210"/>
    <cellStyle name="Normal 3 9 2 2 10" xfId="29211"/>
    <cellStyle name="Normal 3 9 2 2 10 2" xfId="29212"/>
    <cellStyle name="Normal 3 9 2 2 11" xfId="29213"/>
    <cellStyle name="Normal 3 9 2 2 11 2" xfId="29214"/>
    <cellStyle name="Normal 3 9 2 2 12" xfId="29215"/>
    <cellStyle name="Normal 3 9 2 2 13" xfId="29216"/>
    <cellStyle name="Normal 3 9 2 2 14" xfId="29217"/>
    <cellStyle name="Normal 3 9 2 2 2" xfId="29218"/>
    <cellStyle name="Normál 3 9 2 2 2" xfId="29219"/>
    <cellStyle name="Normal 3 9 2 2 2 2" xfId="29220"/>
    <cellStyle name="Normal 3 9 2 2 2 2 2" xfId="29221"/>
    <cellStyle name="Normal 3 9 2 2 2 3" xfId="29222"/>
    <cellStyle name="Normal 3 9 2 2 2 4" xfId="29223"/>
    <cellStyle name="Normal 3 9 2 2 2 5" xfId="29224"/>
    <cellStyle name="Normal 3 9 2 2 3" xfId="29225"/>
    <cellStyle name="Normál 3 9 2 2 3" xfId="29226"/>
    <cellStyle name="Normal 3 9 2 2 3 2" xfId="29227"/>
    <cellStyle name="Normal 3 9 2 2 3 3" xfId="29228"/>
    <cellStyle name="Normal 3 9 2 2 4" xfId="29229"/>
    <cellStyle name="Normal 3 9 2 2 4 2" xfId="29230"/>
    <cellStyle name="Normal 3 9 2 2 4 3" xfId="29231"/>
    <cellStyle name="Normal 3 9 2 2 5" xfId="29232"/>
    <cellStyle name="Normal 3 9 2 2 5 2" xfId="29233"/>
    <cellStyle name="Normal 3 9 2 2 6" xfId="29234"/>
    <cellStyle name="Normal 3 9 2 2 6 2" xfId="29235"/>
    <cellStyle name="Normal 3 9 2 2 7" xfId="29236"/>
    <cellStyle name="Normal 3 9 2 2 7 2" xfId="29237"/>
    <cellStyle name="Normal 3 9 2 2 8" xfId="29238"/>
    <cellStyle name="Normal 3 9 2 2 8 2" xfId="29239"/>
    <cellStyle name="Normal 3 9 2 2 9" xfId="29240"/>
    <cellStyle name="Normal 3 9 2 2 9 2" xfId="29241"/>
    <cellStyle name="Normál 3 9 2 3" xfId="29242"/>
    <cellStyle name="Normál 3 9 2 3 2" xfId="29243"/>
    <cellStyle name="Normál 3 9 2 4" xfId="29244"/>
    <cellStyle name="Normál 3 9 2 4 2" xfId="29245"/>
    <cellStyle name="Normál 3 9 2 5" xfId="29246"/>
    <cellStyle name="Normál 3 9 2 5 2" xfId="29247"/>
    <cellStyle name="Normál 3 9 2 6" xfId="29248"/>
    <cellStyle name="Normál 3 9 2 6 2" xfId="29249"/>
    <cellStyle name="Normál 3 9 2 7" xfId="29250"/>
    <cellStyle name="Normál 3 9 2 7 2" xfId="29251"/>
    <cellStyle name="Normál 3 9 2 8" xfId="29252"/>
    <cellStyle name="Normál 3 9 2 8 2" xfId="29253"/>
    <cellStyle name="Normál 3 9 2 9" xfId="29254"/>
    <cellStyle name="Normál 3 9 2 9 2" xfId="29255"/>
    <cellStyle name="Normal 3 9 3" xfId="29256"/>
    <cellStyle name="Normál 3 9 3" xfId="29257"/>
    <cellStyle name="Normal 3 9 3 10" xfId="29258"/>
    <cellStyle name="Normál 3 9 3 10" xfId="29259"/>
    <cellStyle name="Normal 3 9 3 10 2" xfId="29260"/>
    <cellStyle name="Normál 3 9 3 10 2" xfId="29261"/>
    <cellStyle name="Normal 3 9 3 10 3" xfId="29262"/>
    <cellStyle name="Normál 3 9 3 10 3" xfId="29263"/>
    <cellStyle name="Normal 3 9 3 10 4" xfId="29264"/>
    <cellStyle name="Normal 3 9 3 11" xfId="29265"/>
    <cellStyle name="Normál 3 9 3 11" xfId="29266"/>
    <cellStyle name="Normal 3 9 3 11 2" xfId="29267"/>
    <cellStyle name="Normal 3 9 3 11 3" xfId="29268"/>
    <cellStyle name="Normal 3 9 3 11 4" xfId="29269"/>
    <cellStyle name="Normal 3 9 3 12" xfId="29270"/>
    <cellStyle name="Normál 3 9 3 12" xfId="29271"/>
    <cellStyle name="Normal 3 9 3 12 2" xfId="29272"/>
    <cellStyle name="Normal 3 9 3 12 3" xfId="29273"/>
    <cellStyle name="Normal 3 9 3 13" xfId="29274"/>
    <cellStyle name="Normál 3 9 3 13" xfId="29275"/>
    <cellStyle name="Normal 3 9 3 13 2" xfId="29276"/>
    <cellStyle name="Normal 3 9 3 13 3" xfId="29277"/>
    <cellStyle name="Normal 3 9 3 14" xfId="29278"/>
    <cellStyle name="Normal 3 9 3 14 2" xfId="29279"/>
    <cellStyle name="Normal 3 9 3 14 3" xfId="29280"/>
    <cellStyle name="Normal 3 9 3 15" xfId="29281"/>
    <cellStyle name="Normal 3 9 3 15 2" xfId="29282"/>
    <cellStyle name="Normal 3 9 3 15 3" xfId="29283"/>
    <cellStyle name="Normal 3 9 3 16" xfId="29284"/>
    <cellStyle name="Normal 3 9 3 16 2" xfId="29285"/>
    <cellStyle name="Normal 3 9 3 17" xfId="29286"/>
    <cellStyle name="Normal 3 9 3 17 2" xfId="29287"/>
    <cellStyle name="Normal 3 9 3 18" xfId="29288"/>
    <cellStyle name="Normal 3 9 3 2" xfId="29289"/>
    <cellStyle name="Normál 3 9 3 2" xfId="29290"/>
    <cellStyle name="Normal 3 9 3 2 2" xfId="29291"/>
    <cellStyle name="Normál 3 9 3 2 2" xfId="29292"/>
    <cellStyle name="Normal 3 9 3 2 2 2" xfId="29293"/>
    <cellStyle name="Normal 3 9 3 2 2 2 2" xfId="29294"/>
    <cellStyle name="Normal 3 9 3 2 2 2 2 2" xfId="29295"/>
    <cellStyle name="Normal 3 9 3 2 2 2 3" xfId="29296"/>
    <cellStyle name="Normal 3 9 3 2 2 2 4" xfId="29297"/>
    <cellStyle name="Normal 3 9 3 2 2 3" xfId="29298"/>
    <cellStyle name="Normal 3 9 3 2 2 3 2" xfId="29299"/>
    <cellStyle name="Normal 3 9 3 2 2 4" xfId="29300"/>
    <cellStyle name="Normal 3 9 3 2 2 5" xfId="29301"/>
    <cellStyle name="Normal 3 9 3 2 2 6" xfId="29302"/>
    <cellStyle name="Normál 3 9 3 2 3" xfId="29303"/>
    <cellStyle name="Normal 3 9 3 3" xfId="29304"/>
    <cellStyle name="Normál 3 9 3 3" xfId="29305"/>
    <cellStyle name="Normal 3 9 3 3 10" xfId="29306"/>
    <cellStyle name="Normal 3 9 3 3 11" xfId="29307"/>
    <cellStyle name="Normal 3 9 3 3 12" xfId="29308"/>
    <cellStyle name="Normal 3 9 3 3 2" xfId="29309"/>
    <cellStyle name="Normál 3 9 3 3 2" xfId="29310"/>
    <cellStyle name="Normal 3 9 3 3 2 2" xfId="29311"/>
    <cellStyle name="Normal 3 9 3 3 2 3" xfId="29312"/>
    <cellStyle name="Normal 3 9 3 3 3" xfId="29313"/>
    <cellStyle name="Normál 3 9 3 3 3" xfId="29314"/>
    <cellStyle name="Normal 3 9 3 3 3 2" xfId="29315"/>
    <cellStyle name="Normal 3 9 3 3 4" xfId="29316"/>
    <cellStyle name="Normal 3 9 3 3 4 2" xfId="29317"/>
    <cellStyle name="Normal 3 9 3 3 5" xfId="29318"/>
    <cellStyle name="Normal 3 9 3 3 5 2" xfId="29319"/>
    <cellStyle name="Normal 3 9 3 3 6" xfId="29320"/>
    <cellStyle name="Normal 3 9 3 3 6 2" xfId="29321"/>
    <cellStyle name="Normal 3 9 3 3 7" xfId="29322"/>
    <cellStyle name="Normal 3 9 3 3 7 2" xfId="29323"/>
    <cellStyle name="Normal 3 9 3 3 8" xfId="29324"/>
    <cellStyle name="Normal 3 9 3 3 8 2" xfId="29325"/>
    <cellStyle name="Normal 3 9 3 3 9" xfId="29326"/>
    <cellStyle name="Normal 3 9 3 3 9 2" xfId="29327"/>
    <cellStyle name="Normal 3 9 3 4" xfId="29328"/>
    <cellStyle name="Normál 3 9 3 4" xfId="29329"/>
    <cellStyle name="Normal 3 9 3 4 10" xfId="29330"/>
    <cellStyle name="Normal 3 9 3 4 11" xfId="29331"/>
    <cellStyle name="Normal 3 9 3 4 2" xfId="29332"/>
    <cellStyle name="Normál 3 9 3 4 2" xfId="29333"/>
    <cellStyle name="Normal 3 9 3 4 2 2" xfId="29334"/>
    <cellStyle name="Normal 3 9 3 4 2 3" xfId="29335"/>
    <cellStyle name="Normal 3 9 3 4 3" xfId="29336"/>
    <cellStyle name="Normál 3 9 3 4 3" xfId="29337"/>
    <cellStyle name="Normal 3 9 3 4 3 2" xfId="29338"/>
    <cellStyle name="Normal 3 9 3 4 4" xfId="29339"/>
    <cellStyle name="Normal 3 9 3 4 4 2" xfId="29340"/>
    <cellStyle name="Normal 3 9 3 4 5" xfId="29341"/>
    <cellStyle name="Normal 3 9 3 4 5 2" xfId="29342"/>
    <cellStyle name="Normal 3 9 3 4 6" xfId="29343"/>
    <cellStyle name="Normal 3 9 3 4 6 2" xfId="29344"/>
    <cellStyle name="Normal 3 9 3 4 7" xfId="29345"/>
    <cellStyle name="Normal 3 9 3 4 7 2" xfId="29346"/>
    <cellStyle name="Normal 3 9 3 4 8" xfId="29347"/>
    <cellStyle name="Normal 3 9 3 4 8 2" xfId="29348"/>
    <cellStyle name="Normal 3 9 3 4 9" xfId="29349"/>
    <cellStyle name="Normal 3 9 3 5" xfId="29350"/>
    <cellStyle name="Normál 3 9 3 5" xfId="29351"/>
    <cellStyle name="Normal 3 9 3 5 10" xfId="29352"/>
    <cellStyle name="Normal 3 9 3 5 2" xfId="29353"/>
    <cellStyle name="Normál 3 9 3 5 2" xfId="29354"/>
    <cellStyle name="Normal 3 9 3 5 2 2" xfId="29355"/>
    <cellStyle name="Normal 3 9 3 5 2 3" xfId="29356"/>
    <cellStyle name="Normal 3 9 3 5 3" xfId="29357"/>
    <cellStyle name="Normál 3 9 3 5 3" xfId="29358"/>
    <cellStyle name="Normal 3 9 3 5 3 2" xfId="29359"/>
    <cellStyle name="Normal 3 9 3 5 4" xfId="29360"/>
    <cellStyle name="Normal 3 9 3 5 4 2" xfId="29361"/>
    <cellStyle name="Normal 3 9 3 5 5" xfId="29362"/>
    <cellStyle name="Normal 3 9 3 5 5 2" xfId="29363"/>
    <cellStyle name="Normal 3 9 3 5 6" xfId="29364"/>
    <cellStyle name="Normal 3 9 3 5 6 2" xfId="29365"/>
    <cellStyle name="Normal 3 9 3 5 7" xfId="29366"/>
    <cellStyle name="Normal 3 9 3 5 7 2" xfId="29367"/>
    <cellStyle name="Normal 3 9 3 5 8" xfId="29368"/>
    <cellStyle name="Normal 3 9 3 5 9" xfId="29369"/>
    <cellStyle name="Normal 3 9 3 6" xfId="29370"/>
    <cellStyle name="Normál 3 9 3 6" xfId="29371"/>
    <cellStyle name="Normal 3 9 3 6 2" xfId="29372"/>
    <cellStyle name="Normál 3 9 3 6 2" xfId="29373"/>
    <cellStyle name="Normal 3 9 3 6 2 2" xfId="29374"/>
    <cellStyle name="Normal 3 9 3 6 2 3" xfId="29375"/>
    <cellStyle name="Normal 3 9 3 6 3" xfId="29376"/>
    <cellStyle name="Normál 3 9 3 6 3" xfId="29377"/>
    <cellStyle name="Normal 3 9 3 6 3 2" xfId="29378"/>
    <cellStyle name="Normal 3 9 3 6 4" xfId="29379"/>
    <cellStyle name="Normal 3 9 3 6 4 2" xfId="29380"/>
    <cellStyle name="Normal 3 9 3 6 5" xfId="29381"/>
    <cellStyle name="Normal 3 9 3 6 5 2" xfId="29382"/>
    <cellStyle name="Normal 3 9 3 6 6" xfId="29383"/>
    <cellStyle name="Normal 3 9 3 6 6 2" xfId="29384"/>
    <cellStyle name="Normal 3 9 3 6 7" xfId="29385"/>
    <cellStyle name="Normal 3 9 3 6 8" xfId="29386"/>
    <cellStyle name="Normal 3 9 3 6 9" xfId="29387"/>
    <cellStyle name="Normal 3 9 3 7" xfId="29388"/>
    <cellStyle name="Normál 3 9 3 7" xfId="29389"/>
    <cellStyle name="Normal 3 9 3 7 2" xfId="29390"/>
    <cellStyle name="Normál 3 9 3 7 2" xfId="29391"/>
    <cellStyle name="Normal 3 9 3 7 3" xfId="29392"/>
    <cellStyle name="Normál 3 9 3 7 3" xfId="29393"/>
    <cellStyle name="Normal 3 9 3 7 4" xfId="29394"/>
    <cellStyle name="Normal 3 9 3 8" xfId="29395"/>
    <cellStyle name="Normál 3 9 3 8" xfId="29396"/>
    <cellStyle name="Normal 3 9 3 8 2" xfId="29397"/>
    <cellStyle name="Normál 3 9 3 8 2" xfId="29398"/>
    <cellStyle name="Normal 3 9 3 8 3" xfId="29399"/>
    <cellStyle name="Normál 3 9 3 8 3" xfId="29400"/>
    <cellStyle name="Normal 3 9 3 8 4" xfId="29401"/>
    <cellStyle name="Normal 3 9 3 9" xfId="29402"/>
    <cellStyle name="Normál 3 9 3 9" xfId="29403"/>
    <cellStyle name="Normal 3 9 3 9 2" xfId="29404"/>
    <cellStyle name="Normál 3 9 3 9 2" xfId="29405"/>
    <cellStyle name="Normal 3 9 3 9 3" xfId="29406"/>
    <cellStyle name="Normál 3 9 3 9 3" xfId="29407"/>
    <cellStyle name="Normal 3 9 3 9 4" xfId="29408"/>
    <cellStyle name="Normal 3 9 4" xfId="29409"/>
    <cellStyle name="Normál 3 9 4" xfId="29410"/>
    <cellStyle name="Normal 3 9 4 10" xfId="29411"/>
    <cellStyle name="Normál 3 9 4 10" xfId="29412"/>
    <cellStyle name="Normal 3 9 4 10 2" xfId="29413"/>
    <cellStyle name="Normál 3 9 4 10 2" xfId="29414"/>
    <cellStyle name="Normal 3 9 4 10 3" xfId="29415"/>
    <cellStyle name="Normál 3 9 4 10 3" xfId="29416"/>
    <cellStyle name="Normal 3 9 4 11" xfId="29417"/>
    <cellStyle name="Normál 3 9 4 11" xfId="29418"/>
    <cellStyle name="Normal 3 9 4 11 2" xfId="29419"/>
    <cellStyle name="Normal 3 9 4 11 3" xfId="29420"/>
    <cellStyle name="Normal 3 9 4 12" xfId="29421"/>
    <cellStyle name="Normál 3 9 4 12" xfId="29422"/>
    <cellStyle name="Normal 3 9 4 12 2" xfId="29423"/>
    <cellStyle name="Normal 3 9 4 13" xfId="29424"/>
    <cellStyle name="Normál 3 9 4 13" xfId="29425"/>
    <cellStyle name="Normal 3 9 4 14" xfId="29426"/>
    <cellStyle name="Normal 3 9 4 15" xfId="29427"/>
    <cellStyle name="Normal 3 9 4 16" xfId="29428"/>
    <cellStyle name="Normal 3 9 4 2" xfId="29429"/>
    <cellStyle name="Normál 3 9 4 2" xfId="29430"/>
    <cellStyle name="Normal 3 9 4 2 10" xfId="29431"/>
    <cellStyle name="Normal 3 9 4 2 10 2" xfId="29432"/>
    <cellStyle name="Normal 3 9 4 2 11" xfId="29433"/>
    <cellStyle name="Normal 3 9 4 2 12" xfId="29434"/>
    <cellStyle name="Normal 3 9 4 2 13" xfId="29435"/>
    <cellStyle name="Normal 3 9 4 2 14" xfId="29436"/>
    <cellStyle name="Normal 3 9 4 2 2" xfId="29437"/>
    <cellStyle name="Normál 3 9 4 2 2" xfId="29438"/>
    <cellStyle name="Normal 3 9 4 2 2 2" xfId="29439"/>
    <cellStyle name="Normal 3 9 4 2 2 3" xfId="29440"/>
    <cellStyle name="Normal 3 9 4 2 3" xfId="29441"/>
    <cellStyle name="Normál 3 9 4 2 3" xfId="29442"/>
    <cellStyle name="Normal 3 9 4 2 3 2" xfId="29443"/>
    <cellStyle name="Normal 3 9 4 2 4" xfId="29444"/>
    <cellStyle name="Normal 3 9 4 2 4 2" xfId="29445"/>
    <cellStyle name="Normal 3 9 4 2 5" xfId="29446"/>
    <cellStyle name="Normal 3 9 4 2 5 2" xfId="29447"/>
    <cellStyle name="Normal 3 9 4 2 6" xfId="29448"/>
    <cellStyle name="Normal 3 9 4 2 6 2" xfId="29449"/>
    <cellStyle name="Normal 3 9 4 2 7" xfId="29450"/>
    <cellStyle name="Normal 3 9 4 2 7 2" xfId="29451"/>
    <cellStyle name="Normal 3 9 4 2 8" xfId="29452"/>
    <cellStyle name="Normal 3 9 4 2 8 2" xfId="29453"/>
    <cellStyle name="Normal 3 9 4 2 9" xfId="29454"/>
    <cellStyle name="Normal 3 9 4 2 9 2" xfId="29455"/>
    <cellStyle name="Normal 3 9 4 3" xfId="29456"/>
    <cellStyle name="Normál 3 9 4 3" xfId="29457"/>
    <cellStyle name="Normal 3 9 4 3 10" xfId="29458"/>
    <cellStyle name="Normal 3 9 4 3 11" xfId="29459"/>
    <cellStyle name="Normal 3 9 4 3 12" xfId="29460"/>
    <cellStyle name="Normal 3 9 4 3 13" xfId="29461"/>
    <cellStyle name="Normal 3 9 4 3 2" xfId="29462"/>
    <cellStyle name="Normál 3 9 4 3 2" xfId="29463"/>
    <cellStyle name="Normal 3 9 4 3 2 2" xfId="29464"/>
    <cellStyle name="Normal 3 9 4 3 2 3" xfId="29465"/>
    <cellStyle name="Normal 3 9 4 3 3" xfId="29466"/>
    <cellStyle name="Normál 3 9 4 3 3" xfId="29467"/>
    <cellStyle name="Normal 3 9 4 3 3 2" xfId="29468"/>
    <cellStyle name="Normal 3 9 4 3 4" xfId="29469"/>
    <cellStyle name="Normal 3 9 4 3 4 2" xfId="29470"/>
    <cellStyle name="Normal 3 9 4 3 5" xfId="29471"/>
    <cellStyle name="Normal 3 9 4 3 5 2" xfId="29472"/>
    <cellStyle name="Normal 3 9 4 3 6" xfId="29473"/>
    <cellStyle name="Normal 3 9 4 3 6 2" xfId="29474"/>
    <cellStyle name="Normal 3 9 4 3 7" xfId="29475"/>
    <cellStyle name="Normal 3 9 4 3 7 2" xfId="29476"/>
    <cellStyle name="Normal 3 9 4 3 8" xfId="29477"/>
    <cellStyle name="Normal 3 9 4 3 8 2" xfId="29478"/>
    <cellStyle name="Normal 3 9 4 3 9" xfId="29479"/>
    <cellStyle name="Normal 3 9 4 3 9 2" xfId="29480"/>
    <cellStyle name="Normal 3 9 4 4" xfId="29481"/>
    <cellStyle name="Normál 3 9 4 4" xfId="29482"/>
    <cellStyle name="Normal 3 9 4 4 2" xfId="29483"/>
    <cellStyle name="Normál 3 9 4 4 2" xfId="29484"/>
    <cellStyle name="Normal 3 9 4 4 3" xfId="29485"/>
    <cellStyle name="Normál 3 9 4 4 3" xfId="29486"/>
    <cellStyle name="Normal 3 9 4 4 4" xfId="29487"/>
    <cellStyle name="Normal 3 9 4 5" xfId="29488"/>
    <cellStyle name="Normál 3 9 4 5" xfId="29489"/>
    <cellStyle name="Normal 3 9 4 5 2" xfId="29490"/>
    <cellStyle name="Normál 3 9 4 5 2" xfId="29491"/>
    <cellStyle name="Normal 3 9 4 5 3" xfId="29492"/>
    <cellStyle name="Normál 3 9 4 5 3" xfId="29493"/>
    <cellStyle name="Normal 3 9 4 6" xfId="29494"/>
    <cellStyle name="Normál 3 9 4 6" xfId="29495"/>
    <cellStyle name="Normal 3 9 4 6 2" xfId="29496"/>
    <cellStyle name="Normál 3 9 4 6 2" xfId="29497"/>
    <cellStyle name="Normal 3 9 4 6 3" xfId="29498"/>
    <cellStyle name="Normál 3 9 4 6 3" xfId="29499"/>
    <cellStyle name="Normal 3 9 4 7" xfId="29500"/>
    <cellStyle name="Normál 3 9 4 7" xfId="29501"/>
    <cellStyle name="Normal 3 9 4 7 2" xfId="29502"/>
    <cellStyle name="Normál 3 9 4 7 2" xfId="29503"/>
    <cellStyle name="Normal 3 9 4 7 3" xfId="29504"/>
    <cellStyle name="Normál 3 9 4 7 3" xfId="29505"/>
    <cellStyle name="Normal 3 9 4 8" xfId="29506"/>
    <cellStyle name="Normál 3 9 4 8" xfId="29507"/>
    <cellStyle name="Normal 3 9 4 8 2" xfId="29508"/>
    <cellStyle name="Normál 3 9 4 8 2" xfId="29509"/>
    <cellStyle name="Normal 3 9 4 8 3" xfId="29510"/>
    <cellStyle name="Normál 3 9 4 8 3" xfId="29511"/>
    <cellStyle name="Normal 3 9 4 9" xfId="29512"/>
    <cellStyle name="Normál 3 9 4 9" xfId="29513"/>
    <cellStyle name="Normal 3 9 4 9 2" xfId="29514"/>
    <cellStyle name="Normál 3 9 4 9 2" xfId="29515"/>
    <cellStyle name="Normal 3 9 4 9 3" xfId="29516"/>
    <cellStyle name="Normál 3 9 4 9 3" xfId="29517"/>
    <cellStyle name="Normal 3 9 5" xfId="29518"/>
    <cellStyle name="Normál 3 9 5" xfId="29519"/>
    <cellStyle name="Normal 3 9 5 10" xfId="29520"/>
    <cellStyle name="Normál 3 9 5 10" xfId="29521"/>
    <cellStyle name="Normal 3 9 5 10 2" xfId="29522"/>
    <cellStyle name="Normál 3 9 5 10 2" xfId="29523"/>
    <cellStyle name="Normal 3 9 5 10 3" xfId="29524"/>
    <cellStyle name="Normál 3 9 5 10 3" xfId="29525"/>
    <cellStyle name="Normal 3 9 5 11" xfId="29526"/>
    <cellStyle name="Normál 3 9 5 11" xfId="29527"/>
    <cellStyle name="Normal 3 9 5 11 2" xfId="29528"/>
    <cellStyle name="Normal 3 9 5 11 3" xfId="29529"/>
    <cellStyle name="Normal 3 9 5 12" xfId="29530"/>
    <cellStyle name="Normál 3 9 5 12" xfId="29531"/>
    <cellStyle name="Normal 3 9 5 13" xfId="29532"/>
    <cellStyle name="Normál 3 9 5 13" xfId="29533"/>
    <cellStyle name="Normal 3 9 5 14" xfId="29534"/>
    <cellStyle name="Normal 3 9 5 15" xfId="29535"/>
    <cellStyle name="Normal 3 9 5 2" xfId="29536"/>
    <cellStyle name="Normál 3 9 5 2" xfId="29537"/>
    <cellStyle name="Normal 3 9 5 2 10" xfId="29538"/>
    <cellStyle name="Normal 3 9 5 2 10 2" xfId="29539"/>
    <cellStyle name="Normal 3 9 5 2 11" xfId="29540"/>
    <cellStyle name="Normal 3 9 5 2 12" xfId="29541"/>
    <cellStyle name="Normal 3 9 5 2 13" xfId="29542"/>
    <cellStyle name="Normal 3 9 5 2 2" xfId="29543"/>
    <cellStyle name="Normál 3 9 5 2 2" xfId="29544"/>
    <cellStyle name="Normal 3 9 5 2 2 2" xfId="29545"/>
    <cellStyle name="Normal 3 9 5 2 2 3" xfId="29546"/>
    <cellStyle name="Normal 3 9 5 2 3" xfId="29547"/>
    <cellStyle name="Normál 3 9 5 2 3" xfId="29548"/>
    <cellStyle name="Normal 3 9 5 2 3 2" xfId="29549"/>
    <cellStyle name="Normal 3 9 5 2 4" xfId="29550"/>
    <cellStyle name="Normal 3 9 5 2 4 2" xfId="29551"/>
    <cellStyle name="Normal 3 9 5 2 5" xfId="29552"/>
    <cellStyle name="Normal 3 9 5 2 5 2" xfId="29553"/>
    <cellStyle name="Normal 3 9 5 2 6" xfId="29554"/>
    <cellStyle name="Normal 3 9 5 2 6 2" xfId="29555"/>
    <cellStyle name="Normal 3 9 5 2 7" xfId="29556"/>
    <cellStyle name="Normal 3 9 5 2 7 2" xfId="29557"/>
    <cellStyle name="Normal 3 9 5 2 8" xfId="29558"/>
    <cellStyle name="Normal 3 9 5 2 8 2" xfId="29559"/>
    <cellStyle name="Normal 3 9 5 2 9" xfId="29560"/>
    <cellStyle name="Normal 3 9 5 2 9 2" xfId="29561"/>
    <cellStyle name="Normal 3 9 5 3" xfId="29562"/>
    <cellStyle name="Normál 3 9 5 3" xfId="29563"/>
    <cellStyle name="Normal 3 9 5 3 2" xfId="29564"/>
    <cellStyle name="Normál 3 9 5 3 2" xfId="29565"/>
    <cellStyle name="Normal 3 9 5 3 3" xfId="29566"/>
    <cellStyle name="Normál 3 9 5 3 3" xfId="29567"/>
    <cellStyle name="Normal 3 9 5 4" xfId="29568"/>
    <cellStyle name="Normál 3 9 5 4" xfId="29569"/>
    <cellStyle name="Normal 3 9 5 4 2" xfId="29570"/>
    <cellStyle name="Normál 3 9 5 4 2" xfId="29571"/>
    <cellStyle name="Normal 3 9 5 4 3" xfId="29572"/>
    <cellStyle name="Normál 3 9 5 4 3" xfId="29573"/>
    <cellStyle name="Normal 3 9 5 5" xfId="29574"/>
    <cellStyle name="Normál 3 9 5 5" xfId="29575"/>
    <cellStyle name="Normal 3 9 5 5 2" xfId="29576"/>
    <cellStyle name="Normál 3 9 5 5 2" xfId="29577"/>
    <cellStyle name="Normal 3 9 5 5 3" xfId="29578"/>
    <cellStyle name="Normál 3 9 5 5 3" xfId="29579"/>
    <cellStyle name="Normal 3 9 5 6" xfId="29580"/>
    <cellStyle name="Normál 3 9 5 6" xfId="29581"/>
    <cellStyle name="Normal 3 9 5 6 2" xfId="29582"/>
    <cellStyle name="Normál 3 9 5 6 2" xfId="29583"/>
    <cellStyle name="Normal 3 9 5 6 3" xfId="29584"/>
    <cellStyle name="Normál 3 9 5 6 3" xfId="29585"/>
    <cellStyle name="Normal 3 9 5 7" xfId="29586"/>
    <cellStyle name="Normál 3 9 5 7" xfId="29587"/>
    <cellStyle name="Normal 3 9 5 7 2" xfId="29588"/>
    <cellStyle name="Normál 3 9 5 7 2" xfId="29589"/>
    <cellStyle name="Normal 3 9 5 7 3" xfId="29590"/>
    <cellStyle name="Normál 3 9 5 7 3" xfId="29591"/>
    <cellStyle name="Normal 3 9 5 8" xfId="29592"/>
    <cellStyle name="Normál 3 9 5 8" xfId="29593"/>
    <cellStyle name="Normal 3 9 5 8 2" xfId="29594"/>
    <cellStyle name="Normál 3 9 5 8 2" xfId="29595"/>
    <cellStyle name="Normal 3 9 5 8 3" xfId="29596"/>
    <cellStyle name="Normál 3 9 5 8 3" xfId="29597"/>
    <cellStyle name="Normal 3 9 5 9" xfId="29598"/>
    <cellStyle name="Normál 3 9 5 9" xfId="29599"/>
    <cellStyle name="Normal 3 9 5 9 2" xfId="29600"/>
    <cellStyle name="Normál 3 9 5 9 2" xfId="29601"/>
    <cellStyle name="Normal 3 9 5 9 3" xfId="29602"/>
    <cellStyle name="Normál 3 9 5 9 3" xfId="29603"/>
    <cellStyle name="Normal 3 9 6" xfId="29604"/>
    <cellStyle name="Normál 3 9 6" xfId="29605"/>
    <cellStyle name="Normal 3 9 6 10" xfId="29606"/>
    <cellStyle name="Normal 3 9 6 10 2" xfId="29607"/>
    <cellStyle name="Normal 3 9 6 11" xfId="29608"/>
    <cellStyle name="Normal 3 9 6 11 2" xfId="29609"/>
    <cellStyle name="Normal 3 9 6 12" xfId="29610"/>
    <cellStyle name="Normal 3 9 6 13" xfId="29611"/>
    <cellStyle name="Normal 3 9 6 14" xfId="29612"/>
    <cellStyle name="Normal 3 9 6 2" xfId="29613"/>
    <cellStyle name="Normál 3 9 6 2" xfId="29614"/>
    <cellStyle name="Normal 3 9 6 2 2" xfId="29615"/>
    <cellStyle name="Normal 3 9 6 2 2 2" xfId="29616"/>
    <cellStyle name="Normal 3 9 6 2 3" xfId="29617"/>
    <cellStyle name="Normal 3 9 6 2 4" xfId="29618"/>
    <cellStyle name="Normal 3 9 6 2 5" xfId="29619"/>
    <cellStyle name="Normal 3 9 6 3" xfId="29620"/>
    <cellStyle name="Normál 3 9 6 3" xfId="29621"/>
    <cellStyle name="Normal 3 9 6 3 2" xfId="29622"/>
    <cellStyle name="Normal 3 9 6 4" xfId="29623"/>
    <cellStyle name="Normal 3 9 6 4 2" xfId="29624"/>
    <cellStyle name="Normal 3 9 6 5" xfId="29625"/>
    <cellStyle name="Normal 3 9 6 5 2" xfId="29626"/>
    <cellStyle name="Normal 3 9 6 6" xfId="29627"/>
    <cellStyle name="Normal 3 9 6 6 2" xfId="29628"/>
    <cellStyle name="Normal 3 9 6 7" xfId="29629"/>
    <cellStyle name="Normal 3 9 6 7 2" xfId="29630"/>
    <cellStyle name="Normal 3 9 6 8" xfId="29631"/>
    <cellStyle name="Normal 3 9 6 8 2" xfId="29632"/>
    <cellStyle name="Normal 3 9 6 9" xfId="29633"/>
    <cellStyle name="Normal 3 9 6 9 2" xfId="29634"/>
    <cellStyle name="Normál 3 9 7" xfId="29635"/>
    <cellStyle name="Normál 3 9 7 2" xfId="29636"/>
    <cellStyle name="Normál 3 9 8" xfId="29637"/>
    <cellStyle name="Normál 3 9 8 2" xfId="29638"/>
    <cellStyle name="Normál 3 9 9" xfId="29639"/>
    <cellStyle name="Normál 3 9 9 2" xfId="29640"/>
    <cellStyle name="Normal 3_IRL-2010-2008-v1.4" xfId="29641"/>
    <cellStyle name="Normal 30" xfId="198"/>
    <cellStyle name="Normal 30 10" xfId="29642"/>
    <cellStyle name="Normal 30 11" xfId="29643"/>
    <cellStyle name="Normal 30 12" xfId="29644"/>
    <cellStyle name="Normal 30 13" xfId="29645"/>
    <cellStyle name="Normal 30 14" xfId="29646"/>
    <cellStyle name="Normal 30 15" xfId="29647"/>
    <cellStyle name="Normal 30 16" xfId="250"/>
    <cellStyle name="Normal 30 2" xfId="29648"/>
    <cellStyle name="Normal 30 2 2" xfId="29649"/>
    <cellStyle name="Normal 30 2 2 2" xfId="29650"/>
    <cellStyle name="Normal 30 2 2 2 2" xfId="29651"/>
    <cellStyle name="Normal 30 2 2 2 2 2" xfId="29652"/>
    <cellStyle name="Normal 30 2 2 2 3" xfId="29653"/>
    <cellStyle name="Normal 30 2 2 2 4" xfId="29654"/>
    <cellStyle name="Normal 30 2 2 3" xfId="29655"/>
    <cellStyle name="Normal 30 2 2 3 2" xfId="29656"/>
    <cellStyle name="Normal 30 2 2 4" xfId="29657"/>
    <cellStyle name="Normal 30 2 2 5" xfId="29658"/>
    <cellStyle name="Normal 30 2 2 6" xfId="29659"/>
    <cellStyle name="Normal 30 2 3" xfId="29660"/>
    <cellStyle name="Normal 30 3" xfId="29661"/>
    <cellStyle name="Normal 30 3 10" xfId="29662"/>
    <cellStyle name="Normal 30 3 11" xfId="29663"/>
    <cellStyle name="Normal 30 3 12" xfId="29664"/>
    <cellStyle name="Normal 30 3 13" xfId="29665"/>
    <cellStyle name="Normal 30 3 2" xfId="29666"/>
    <cellStyle name="Normal 30 3 2 10" xfId="29667"/>
    <cellStyle name="Normal 30 3 2 2" xfId="29668"/>
    <cellStyle name="Normal 30 3 2 2 2" xfId="29669"/>
    <cellStyle name="Normal 30 3 2 2 2 2" xfId="29670"/>
    <cellStyle name="Normal 30 3 2 2 2 2 2" xfId="29671"/>
    <cellStyle name="Normal 30 3 2 2 2 3" xfId="29672"/>
    <cellStyle name="Normal 30 3 2 2 2 4" xfId="29673"/>
    <cellStyle name="Normal 30 3 2 2 3" xfId="29674"/>
    <cellStyle name="Normal 30 3 2 2 3 2" xfId="29675"/>
    <cellStyle name="Normal 30 3 2 2 3 3" xfId="29676"/>
    <cellStyle name="Normal 30 3 2 2 4" xfId="29677"/>
    <cellStyle name="Normal 30 3 2 2 5" xfId="29678"/>
    <cellStyle name="Normal 30 3 2 2 6" xfId="29679"/>
    <cellStyle name="Normal 30 3 2 3" xfId="29680"/>
    <cellStyle name="Normal 30 3 2 3 2" xfId="29681"/>
    <cellStyle name="Normal 30 3 2 3 3" xfId="29682"/>
    <cellStyle name="Normal 30 3 2 4" xfId="29683"/>
    <cellStyle name="Normal 30 3 2 5" xfId="29684"/>
    <cellStyle name="Normal 30 3 2 6" xfId="29685"/>
    <cellStyle name="Normal 30 3 2 7" xfId="29686"/>
    <cellStyle name="Normal 30 3 2 8" xfId="29687"/>
    <cellStyle name="Normal 30 3 2 9" xfId="29688"/>
    <cellStyle name="Normal 30 3 3" xfId="29689"/>
    <cellStyle name="Normal 30 3 3 2" xfId="29690"/>
    <cellStyle name="Normal 30 3 3 2 2" xfId="29691"/>
    <cellStyle name="Normal 30 3 3 2 3" xfId="29692"/>
    <cellStyle name="Normal 30 3 3 3" xfId="29693"/>
    <cellStyle name="Normal 30 3 3 4" xfId="29694"/>
    <cellStyle name="Normal 30 3 3 5" xfId="29695"/>
    <cellStyle name="Normal 30 3 4" xfId="29696"/>
    <cellStyle name="Normal 30 3 4 2" xfId="29697"/>
    <cellStyle name="Normal 30 3 4 2 2" xfId="29698"/>
    <cellStyle name="Normal 30 3 4 2 3" xfId="29699"/>
    <cellStyle name="Normal 30 3 4 3" xfId="29700"/>
    <cellStyle name="Normal 30 3 4 4" xfId="29701"/>
    <cellStyle name="Normal 30 3 4 5" xfId="29702"/>
    <cellStyle name="Normal 30 3 5" xfId="29703"/>
    <cellStyle name="Normal 30 3 5 2" xfId="29704"/>
    <cellStyle name="Normal 30 3 5 3" xfId="29705"/>
    <cellStyle name="Normal 30 3 6" xfId="29706"/>
    <cellStyle name="Normal 30 3 6 2" xfId="29707"/>
    <cellStyle name="Normal 30 3 7" xfId="29708"/>
    <cellStyle name="Normal 30 3 8" xfId="29709"/>
    <cellStyle name="Normal 30 3 9" xfId="29710"/>
    <cellStyle name="Normal 30 4" xfId="29711"/>
    <cellStyle name="Normal 30 4 10" xfId="29712"/>
    <cellStyle name="Normal 30 4 11" xfId="29713"/>
    <cellStyle name="Normal 30 4 12" xfId="29714"/>
    <cellStyle name="Normal 30 4 2" xfId="29715"/>
    <cellStyle name="Normal 30 4 2 10" xfId="29716"/>
    <cellStyle name="Normal 30 4 2 2" xfId="29717"/>
    <cellStyle name="Normal 30 4 2 2 2" xfId="29718"/>
    <cellStyle name="Normal 30 4 2 2 2 2" xfId="29719"/>
    <cellStyle name="Normal 30 4 2 2 2 3" xfId="29720"/>
    <cellStyle name="Normal 30 4 2 2 3" xfId="29721"/>
    <cellStyle name="Normal 30 4 2 2 4" xfId="29722"/>
    <cellStyle name="Normal 30 4 2 3" xfId="29723"/>
    <cellStyle name="Normal 30 4 2 3 2" xfId="29724"/>
    <cellStyle name="Normal 30 4 2 3 2 2" xfId="29725"/>
    <cellStyle name="Normal 30 4 2 3 2 3" xfId="29726"/>
    <cellStyle name="Normal 30 4 2 3 3" xfId="29727"/>
    <cellStyle name="Normal 30 4 2 3 4" xfId="29728"/>
    <cellStyle name="Normal 30 4 2 4" xfId="29729"/>
    <cellStyle name="Normal 30 4 2 4 2" xfId="29730"/>
    <cellStyle name="Normal 30 4 2 4 3" xfId="29731"/>
    <cellStyle name="Normal 30 4 2 5" xfId="29732"/>
    <cellStyle name="Normal 30 4 2 5 2" xfId="29733"/>
    <cellStyle name="Normal 30 4 2 6" xfId="29734"/>
    <cellStyle name="Normal 30 4 2 7" xfId="29735"/>
    <cellStyle name="Normal 30 4 2 8" xfId="29736"/>
    <cellStyle name="Normal 30 4 2 9" xfId="29737"/>
    <cellStyle name="Normal 30 4 3" xfId="29738"/>
    <cellStyle name="Normal 30 4 3 2" xfId="29739"/>
    <cellStyle name="Normal 30 4 3 3" xfId="29740"/>
    <cellStyle name="Normal 30 4 4" xfId="29741"/>
    <cellStyle name="Normal 30 4 4 2" xfId="29742"/>
    <cellStyle name="Normal 30 4 4 3" xfId="29743"/>
    <cellStyle name="Normal 30 4 5" xfId="29744"/>
    <cellStyle name="Normal 30 4 5 2" xfId="29745"/>
    <cellStyle name="Normal 30 4 5 3" xfId="29746"/>
    <cellStyle name="Normal 30 4 6" xfId="29747"/>
    <cellStyle name="Normal 30 4 7" xfId="29748"/>
    <cellStyle name="Normal 30 4 8" xfId="29749"/>
    <cellStyle name="Normal 30 4 9" xfId="29750"/>
    <cellStyle name="Normal 30 5" xfId="29751"/>
    <cellStyle name="Normal 30 5 10" xfId="29752"/>
    <cellStyle name="Normal 30 5 11" xfId="29753"/>
    <cellStyle name="Normal 30 5 2" xfId="29754"/>
    <cellStyle name="Normal 30 5 2 2" xfId="29755"/>
    <cellStyle name="Normal 30 5 2 2 2" xfId="29756"/>
    <cellStyle name="Normal 30 5 2 2 2 2" xfId="29757"/>
    <cellStyle name="Normal 30 5 2 2 2 3" xfId="29758"/>
    <cellStyle name="Normal 30 5 2 2 3" xfId="29759"/>
    <cellStyle name="Normal 30 5 2 2 4" xfId="29760"/>
    <cellStyle name="Normal 30 5 2 3" xfId="29761"/>
    <cellStyle name="Normal 30 5 2 3 2" xfId="29762"/>
    <cellStyle name="Normal 30 5 2 3 2 2" xfId="29763"/>
    <cellStyle name="Normal 30 5 2 3 2 3" xfId="29764"/>
    <cellStyle name="Normal 30 5 2 3 3" xfId="29765"/>
    <cellStyle name="Normal 30 5 2 3 4" xfId="29766"/>
    <cellStyle name="Normal 30 5 2 4" xfId="29767"/>
    <cellStyle name="Normal 30 5 2 4 2" xfId="29768"/>
    <cellStyle name="Normal 30 5 2 4 3" xfId="29769"/>
    <cellStyle name="Normal 30 5 2 5" xfId="29770"/>
    <cellStyle name="Normal 30 5 2 5 2" xfId="29771"/>
    <cellStyle name="Normal 30 5 2 6" xfId="29772"/>
    <cellStyle name="Normal 30 5 2 7" xfId="29773"/>
    <cellStyle name="Normal 30 5 2 8" xfId="29774"/>
    <cellStyle name="Normal 30 5 2 9" xfId="29775"/>
    <cellStyle name="Normal 30 5 3" xfId="29776"/>
    <cellStyle name="Normal 30 5 3 2" xfId="29777"/>
    <cellStyle name="Normal 30 5 3 2 2" xfId="29778"/>
    <cellStyle name="Normal 30 5 3 2 3" xfId="29779"/>
    <cellStyle name="Normal 30 5 3 3" xfId="29780"/>
    <cellStyle name="Normal 30 5 3 4" xfId="29781"/>
    <cellStyle name="Normal 30 5 4" xfId="29782"/>
    <cellStyle name="Normal 30 5 4 2" xfId="29783"/>
    <cellStyle name="Normal 30 5 4 2 2" xfId="29784"/>
    <cellStyle name="Normal 30 5 4 2 3" xfId="29785"/>
    <cellStyle name="Normal 30 5 4 3" xfId="29786"/>
    <cellStyle name="Normal 30 5 4 4" xfId="29787"/>
    <cellStyle name="Normal 30 5 5" xfId="29788"/>
    <cellStyle name="Normal 30 5 5 2" xfId="29789"/>
    <cellStyle name="Normal 30 5 5 3" xfId="29790"/>
    <cellStyle name="Normal 30 5 6" xfId="29791"/>
    <cellStyle name="Normal 30 5 6 2" xfId="29792"/>
    <cellStyle name="Normal 30 5 7" xfId="29793"/>
    <cellStyle name="Normal 30 5 8" xfId="29794"/>
    <cellStyle name="Normal 30 5 9" xfId="29795"/>
    <cellStyle name="Normal 30 6" xfId="29796"/>
    <cellStyle name="Normal 30 6 2" xfId="29797"/>
    <cellStyle name="Normal 30 6 2 2" xfId="29798"/>
    <cellStyle name="Normal 30 6 2 2 2" xfId="29799"/>
    <cellStyle name="Normal 30 6 2 2 3" xfId="29800"/>
    <cellStyle name="Normal 30 6 2 3" xfId="29801"/>
    <cellStyle name="Normal 30 6 2 4" xfId="29802"/>
    <cellStyle name="Normal 30 6 3" xfId="29803"/>
    <cellStyle name="Normal 30 6 3 2" xfId="29804"/>
    <cellStyle name="Normal 30 6 3 2 2" xfId="29805"/>
    <cellStyle name="Normal 30 6 3 2 3" xfId="29806"/>
    <cellStyle name="Normal 30 6 3 3" xfId="29807"/>
    <cellStyle name="Normal 30 6 3 4" xfId="29808"/>
    <cellStyle name="Normal 30 6 4" xfId="29809"/>
    <cellStyle name="Normal 30 6 4 2" xfId="29810"/>
    <cellStyle name="Normal 30 6 4 3" xfId="29811"/>
    <cellStyle name="Normal 30 6 5" xfId="29812"/>
    <cellStyle name="Normal 30 6 5 2" xfId="29813"/>
    <cellStyle name="Normal 30 6 6" xfId="29814"/>
    <cellStyle name="Normal 30 6 7" xfId="29815"/>
    <cellStyle name="Normal 30 6 8" xfId="29816"/>
    <cellStyle name="Normal 30 6 9" xfId="29817"/>
    <cellStyle name="Normal 30 7" xfId="29818"/>
    <cellStyle name="Normal 30 7 2" xfId="29819"/>
    <cellStyle name="Normal 30 7 2 2" xfId="29820"/>
    <cellStyle name="Normal 30 7 3" xfId="29821"/>
    <cellStyle name="Normal 30 7 4" xfId="29822"/>
    <cellStyle name="Normal 30 7 5" xfId="29823"/>
    <cellStyle name="Normal 30 7 6" xfId="29824"/>
    <cellStyle name="Normal 30 7 7" xfId="29825"/>
    <cellStyle name="Normal 30 8" xfId="29826"/>
    <cellStyle name="Normal 30 8 2" xfId="29827"/>
    <cellStyle name="Normal 30 8 3" xfId="29828"/>
    <cellStyle name="Normal 30 9" xfId="29829"/>
    <cellStyle name="Normal 30 9 2" xfId="29830"/>
    <cellStyle name="Normal 30 9 3" xfId="29831"/>
    <cellStyle name="Normal 300" xfId="29832"/>
    <cellStyle name="Normal 300 2" xfId="29833"/>
    <cellStyle name="Normal 301" xfId="29834"/>
    <cellStyle name="Normal 301 2" xfId="29835"/>
    <cellStyle name="Normal 302" xfId="29836"/>
    <cellStyle name="Normal 302 2" xfId="29837"/>
    <cellStyle name="Normal 303" xfId="29838"/>
    <cellStyle name="Normal 303 2" xfId="29839"/>
    <cellStyle name="Normal 304" xfId="29840"/>
    <cellStyle name="Normal 304 2" xfId="29841"/>
    <cellStyle name="Normal 305" xfId="29842"/>
    <cellStyle name="Normal 305 2" xfId="29843"/>
    <cellStyle name="Normal 306" xfId="29844"/>
    <cellStyle name="Normal 306 2" xfId="29845"/>
    <cellStyle name="Normal 307" xfId="29846"/>
    <cellStyle name="Normal 307 2" xfId="29847"/>
    <cellStyle name="Normal 308" xfId="29848"/>
    <cellStyle name="Normal 308 2" xfId="29849"/>
    <cellStyle name="Normal 309" xfId="29850"/>
    <cellStyle name="Normal 309 2" xfId="29851"/>
    <cellStyle name="Normal 31" xfId="18"/>
    <cellStyle name="Normal 31 10" xfId="29852"/>
    <cellStyle name="Normal 31 10 2" xfId="29853"/>
    <cellStyle name="Normal 31 11" xfId="29854"/>
    <cellStyle name="Normal 31 12" xfId="29855"/>
    <cellStyle name="Normal 31 12 2" xfId="29856"/>
    <cellStyle name="Normal 31 13" xfId="29857"/>
    <cellStyle name="Normal 31 14" xfId="251"/>
    <cellStyle name="Normal 31 2" xfId="29858"/>
    <cellStyle name="Normal 31 2 10" xfId="29859"/>
    <cellStyle name="Normal 31 2 11" xfId="29860"/>
    <cellStyle name="Normal 31 2 12" xfId="29861"/>
    <cellStyle name="Normal 31 2 2" xfId="29862"/>
    <cellStyle name="Normal 31 2 2 2" xfId="29863"/>
    <cellStyle name="Normal 31 2 2 2 2" xfId="29864"/>
    <cellStyle name="Normal 31 2 2 2 2 2" xfId="29865"/>
    <cellStyle name="Normal 31 2 2 2 2 2 2" xfId="29866"/>
    <cellStyle name="Normal 31 2 2 2 2 3" xfId="29867"/>
    <cellStyle name="Normal 31 2 2 2 2 4" xfId="29868"/>
    <cellStyle name="Normal 31 2 2 2 3" xfId="29869"/>
    <cellStyle name="Normal 31 2 2 2 3 2" xfId="29870"/>
    <cellStyle name="Normal 31 2 2 2 4" xfId="29871"/>
    <cellStyle name="Normal 31 2 2 2 5" xfId="29872"/>
    <cellStyle name="Normal 31 2 3" xfId="29873"/>
    <cellStyle name="Normal 31 2 3 2" xfId="29874"/>
    <cellStyle name="Normal 31 2 3 2 2" xfId="29875"/>
    <cellStyle name="Normal 31 2 3 2 2 2" xfId="29876"/>
    <cellStyle name="Normal 31 2 3 2 2 3" xfId="29877"/>
    <cellStyle name="Normal 31 2 3 2 3" xfId="29878"/>
    <cellStyle name="Normal 31 2 3 2 4" xfId="29879"/>
    <cellStyle name="Normal 31 2 3 3" xfId="29880"/>
    <cellStyle name="Normal 31 2 3 3 2" xfId="29881"/>
    <cellStyle name="Normal 31 2 3 3 2 2" xfId="29882"/>
    <cellStyle name="Normal 31 2 3 3 2 3" xfId="29883"/>
    <cellStyle name="Normal 31 2 3 3 3" xfId="29884"/>
    <cellStyle name="Normal 31 2 3 3 4" xfId="29885"/>
    <cellStyle name="Normal 31 2 3 4" xfId="29886"/>
    <cellStyle name="Normal 31 2 3 4 2" xfId="29887"/>
    <cellStyle name="Normal 31 2 3 4 3" xfId="29888"/>
    <cellStyle name="Normal 31 2 3 5" xfId="29889"/>
    <cellStyle name="Normal 31 2 3 5 2" xfId="29890"/>
    <cellStyle name="Normal 31 2 3 6" xfId="29891"/>
    <cellStyle name="Normal 31 2 3 7" xfId="29892"/>
    <cellStyle name="Normal 31 2 3 8" xfId="29893"/>
    <cellStyle name="Normal 31 2 3 9" xfId="29894"/>
    <cellStyle name="Normal 31 2 4" xfId="29895"/>
    <cellStyle name="Normal 31 2 4 2" xfId="29896"/>
    <cellStyle name="Normal 31 2 4 3" xfId="29897"/>
    <cellStyle name="Normal 31 2 5" xfId="29898"/>
    <cellStyle name="Normal 31 2 5 2" xfId="29899"/>
    <cellStyle name="Normal 31 2 5 3" xfId="29900"/>
    <cellStyle name="Normal 31 2 6" xfId="29901"/>
    <cellStyle name="Normal 31 2 6 2" xfId="29902"/>
    <cellStyle name="Normal 31 2 6 3" xfId="29903"/>
    <cellStyle name="Normal 31 2 7" xfId="29904"/>
    <cellStyle name="Normal 31 2 8" xfId="29905"/>
    <cellStyle name="Normal 31 2 9" xfId="29906"/>
    <cellStyle name="Normal 31 3" xfId="29907"/>
    <cellStyle name="Normal 31 3 2" xfId="29908"/>
    <cellStyle name="Normal 31 3 2 2" xfId="29909"/>
    <cellStyle name="Normal 31 3 2 2 2" xfId="29910"/>
    <cellStyle name="Normal 31 3 2 2 2 2" xfId="29911"/>
    <cellStyle name="Normal 31 3 2 2 3" xfId="29912"/>
    <cellStyle name="Normal 31 3 2 2 4" xfId="29913"/>
    <cellStyle name="Normal 31 3 2 2 5" xfId="29914"/>
    <cellStyle name="Normal 31 3 2 3" xfId="29915"/>
    <cellStyle name="Normal 31 3 2 3 2" xfId="29916"/>
    <cellStyle name="Normal 31 3 2 3 3" xfId="29917"/>
    <cellStyle name="Normal 31 3 2 4" xfId="29918"/>
    <cellStyle name="Normal 31 3 2 5" xfId="29919"/>
    <cellStyle name="Normal 31 3 3" xfId="29920"/>
    <cellStyle name="Normal 31 3 3 2" xfId="29921"/>
    <cellStyle name="Normal 31 3 3 3" xfId="29922"/>
    <cellStyle name="Normal 31 3 3 4" xfId="29923"/>
    <cellStyle name="Normal 31 3 4" xfId="29924"/>
    <cellStyle name="Normal 31 3 4 2" xfId="29925"/>
    <cellStyle name="Normal 31 3 4 3" xfId="29926"/>
    <cellStyle name="Normal 31 3 5" xfId="29927"/>
    <cellStyle name="Normal 31 4" xfId="29928"/>
    <cellStyle name="Normal 31 4 2" xfId="29929"/>
    <cellStyle name="Normal 31 4 2 2" xfId="29930"/>
    <cellStyle name="Normal 31 4 2 2 2" xfId="29931"/>
    <cellStyle name="Normal 31 4 2 2 2 2" xfId="29932"/>
    <cellStyle name="Normal 31 4 2 2 3" xfId="29933"/>
    <cellStyle name="Normal 31 4 2 2 4" xfId="29934"/>
    <cellStyle name="Normal 31 4 2 3" xfId="29935"/>
    <cellStyle name="Normal 31 4 2 3 2" xfId="29936"/>
    <cellStyle name="Normal 31 4 2 4" xfId="29937"/>
    <cellStyle name="Normal 31 4 2 5" xfId="29938"/>
    <cellStyle name="Normal 31 4 2 6" xfId="29939"/>
    <cellStyle name="Normal 31 5" xfId="29940"/>
    <cellStyle name="Normal 31 5 2" xfId="29941"/>
    <cellStyle name="Normal 31 5 2 2" xfId="29942"/>
    <cellStyle name="Normal 31 5 2 2 2" xfId="29943"/>
    <cellStyle name="Normal 31 5 2 2 2 2" xfId="29944"/>
    <cellStyle name="Normal 31 5 2 2 3" xfId="29945"/>
    <cellStyle name="Normal 31 5 2 2 4" xfId="29946"/>
    <cellStyle name="Normal 31 5 2 3" xfId="29947"/>
    <cellStyle name="Normal 31 5 2 3 2" xfId="29948"/>
    <cellStyle name="Normal 31 5 2 4" xfId="29949"/>
    <cellStyle name="Normal 31 5 2 5" xfId="29950"/>
    <cellStyle name="Normal 31 5 2 6" xfId="29951"/>
    <cellStyle name="Normal 31 6" xfId="29952"/>
    <cellStyle name="Normal 31 6 2" xfId="29953"/>
    <cellStyle name="Normal 31 6 2 2" xfId="29954"/>
    <cellStyle name="Normal 31 6 2 2 2" xfId="29955"/>
    <cellStyle name="Normal 31 6 2 2 2 2" xfId="29956"/>
    <cellStyle name="Normal 31 6 2 2 3" xfId="29957"/>
    <cellStyle name="Normal 31 6 2 2 4" xfId="29958"/>
    <cellStyle name="Normal 31 6 2 3" xfId="29959"/>
    <cellStyle name="Normal 31 6 2 3 2" xfId="29960"/>
    <cellStyle name="Normal 31 6 2 4" xfId="29961"/>
    <cellStyle name="Normal 31 6 2 5" xfId="29962"/>
    <cellStyle name="Normal 31 6 2 6" xfId="29963"/>
    <cellStyle name="Normal 31 7" xfId="29964"/>
    <cellStyle name="Normal 31 7 2" xfId="29965"/>
    <cellStyle name="Normal 31 7 2 2" xfId="29966"/>
    <cellStyle name="Normal 31 7 3" xfId="29967"/>
    <cellStyle name="Normal 31 7 4" xfId="29968"/>
    <cellStyle name="Normal 31 7 5" xfId="29969"/>
    <cellStyle name="Normal 31 8" xfId="29970"/>
    <cellStyle name="Normal 31 8 2" xfId="29971"/>
    <cellStyle name="Normal 31 8 2 2" xfId="29972"/>
    <cellStyle name="Normal 31 8 3" xfId="29973"/>
    <cellStyle name="Normal 31 8 4" xfId="29974"/>
    <cellStyle name="Normal 31 9" xfId="29975"/>
    <cellStyle name="Normal 31 9 2" xfId="29976"/>
    <cellStyle name="Normal 310" xfId="29977"/>
    <cellStyle name="Normal 310 2" xfId="29978"/>
    <cellStyle name="Normal 311" xfId="29979"/>
    <cellStyle name="Normal 311 2" xfId="29980"/>
    <cellStyle name="Normal 312" xfId="29981"/>
    <cellStyle name="Normal 312 2" xfId="29982"/>
    <cellStyle name="Normal 313" xfId="29983"/>
    <cellStyle name="Normal 313 2" xfId="29984"/>
    <cellStyle name="Normal 314" xfId="29985"/>
    <cellStyle name="Normal 314 2" xfId="29986"/>
    <cellStyle name="Normal 315" xfId="29987"/>
    <cellStyle name="Normal 315 2" xfId="29988"/>
    <cellStyle name="Normal 316" xfId="29989"/>
    <cellStyle name="Normal 316 2" xfId="29990"/>
    <cellStyle name="Normal 317" xfId="29991"/>
    <cellStyle name="Normal 317 2" xfId="29992"/>
    <cellStyle name="Normal 318" xfId="29993"/>
    <cellStyle name="Normal 318 2" xfId="29994"/>
    <cellStyle name="Normal 319" xfId="29995"/>
    <cellStyle name="Normal 319 2" xfId="29996"/>
    <cellStyle name="Normal 32" xfId="29997"/>
    <cellStyle name="Normal 32 10" xfId="29998"/>
    <cellStyle name="Normal 32 10 2" xfId="29999"/>
    <cellStyle name="Normal 32 11" xfId="30000"/>
    <cellStyle name="Normal 32 12" xfId="30001"/>
    <cellStyle name="Normal 32 12 2" xfId="30002"/>
    <cellStyle name="Normal 32 13" xfId="30003"/>
    <cellStyle name="Normal 32 14" xfId="30004"/>
    <cellStyle name="Normal 32 2" xfId="30005"/>
    <cellStyle name="Normal 32 2 2" xfId="30006"/>
    <cellStyle name="Normal 32 2 2 2" xfId="30007"/>
    <cellStyle name="Normal 32 2 2 2 2" xfId="30008"/>
    <cellStyle name="Normal 32 2 2 2 2 2" xfId="30009"/>
    <cellStyle name="Normal 32 2 2 2 3" xfId="30010"/>
    <cellStyle name="Normal 32 2 2 2 4" xfId="30011"/>
    <cellStyle name="Normal 32 2 2 3" xfId="30012"/>
    <cellStyle name="Normal 32 2 2 3 2" xfId="30013"/>
    <cellStyle name="Normal 32 2 2 4" xfId="30014"/>
    <cellStyle name="Normal 32 2 2 5" xfId="30015"/>
    <cellStyle name="Normal 32 2 2 6" xfId="30016"/>
    <cellStyle name="Normal 32 3" xfId="30017"/>
    <cellStyle name="Normal 32 3 2" xfId="30018"/>
    <cellStyle name="Normal 32 3 2 2" xfId="30019"/>
    <cellStyle name="Normal 32 3 2 2 2" xfId="30020"/>
    <cellStyle name="Normal 32 3 2 2 2 2" xfId="30021"/>
    <cellStyle name="Normal 32 3 2 2 3" xfId="30022"/>
    <cellStyle name="Normal 32 3 2 2 4" xfId="30023"/>
    <cellStyle name="Normal 32 3 2 3" xfId="30024"/>
    <cellStyle name="Normal 32 3 2 3 2" xfId="30025"/>
    <cellStyle name="Normal 32 3 2 4" xfId="30026"/>
    <cellStyle name="Normal 32 3 2 5" xfId="30027"/>
    <cellStyle name="Normal 32 3 2 6" xfId="30028"/>
    <cellStyle name="Normal 32 3 3" xfId="30029"/>
    <cellStyle name="Normal 32 3 3 2" xfId="30030"/>
    <cellStyle name="Normal 32 3 4" xfId="30031"/>
    <cellStyle name="Normal 32 3 4 2" xfId="30032"/>
    <cellStyle name="Normal 32 4" xfId="30033"/>
    <cellStyle name="Normal 32 4 2" xfId="30034"/>
    <cellStyle name="Normal 32 4 2 2" xfId="30035"/>
    <cellStyle name="Normal 32 4 2 2 2" xfId="30036"/>
    <cellStyle name="Normal 32 4 2 2 2 2" xfId="30037"/>
    <cellStyle name="Normal 32 4 2 2 3" xfId="30038"/>
    <cellStyle name="Normal 32 4 2 2 4" xfId="30039"/>
    <cellStyle name="Normal 32 4 2 3" xfId="30040"/>
    <cellStyle name="Normal 32 4 2 3 2" xfId="30041"/>
    <cellStyle name="Normal 32 4 2 4" xfId="30042"/>
    <cellStyle name="Normal 32 4 2 5" xfId="30043"/>
    <cellStyle name="Normal 32 4 2 6" xfId="30044"/>
    <cellStyle name="Normal 32 5" xfId="30045"/>
    <cellStyle name="Normal 32 5 2" xfId="30046"/>
    <cellStyle name="Normal 32 5 2 2" xfId="30047"/>
    <cellStyle name="Normal 32 5 2 2 2" xfId="30048"/>
    <cellStyle name="Normal 32 5 2 2 2 2" xfId="30049"/>
    <cellStyle name="Normal 32 5 2 2 3" xfId="30050"/>
    <cellStyle name="Normal 32 5 2 2 4" xfId="30051"/>
    <cellStyle name="Normal 32 5 2 3" xfId="30052"/>
    <cellStyle name="Normal 32 5 2 3 2" xfId="30053"/>
    <cellStyle name="Normal 32 5 2 4" xfId="30054"/>
    <cellStyle name="Normal 32 5 2 5" xfId="30055"/>
    <cellStyle name="Normal 32 5 2 6" xfId="30056"/>
    <cellStyle name="Normal 32 6" xfId="30057"/>
    <cellStyle name="Normal 32 6 2" xfId="30058"/>
    <cellStyle name="Normal 32 6 2 2" xfId="30059"/>
    <cellStyle name="Normal 32 6 2 2 2" xfId="30060"/>
    <cellStyle name="Normal 32 6 2 2 2 2" xfId="30061"/>
    <cellStyle name="Normal 32 6 2 2 3" xfId="30062"/>
    <cellStyle name="Normal 32 6 2 2 4" xfId="30063"/>
    <cellStyle name="Normal 32 6 2 3" xfId="30064"/>
    <cellStyle name="Normal 32 6 2 3 2" xfId="30065"/>
    <cellStyle name="Normal 32 6 2 4" xfId="30066"/>
    <cellStyle name="Normal 32 6 2 5" xfId="30067"/>
    <cellStyle name="Normal 32 6 2 6" xfId="30068"/>
    <cellStyle name="Normal 32 7" xfId="30069"/>
    <cellStyle name="Normal 32 7 2" xfId="30070"/>
    <cellStyle name="Normal 32 7 2 2" xfId="30071"/>
    <cellStyle name="Normal 32 7 3" xfId="30072"/>
    <cellStyle name="Normal 32 7 4" xfId="30073"/>
    <cellStyle name="Normal 32 7 5" xfId="30074"/>
    <cellStyle name="Normal 32 8" xfId="30075"/>
    <cellStyle name="Normal 32 8 2" xfId="30076"/>
    <cellStyle name="Normal 32 8 2 2" xfId="30077"/>
    <cellStyle name="Normal 32 8 3" xfId="30078"/>
    <cellStyle name="Normal 32 8 4" xfId="30079"/>
    <cellStyle name="Normal 32 9" xfId="30080"/>
    <cellStyle name="Normal 32 9 2" xfId="30081"/>
    <cellStyle name="Normal 32 9 3" xfId="30082"/>
    <cellStyle name="Normal 320" xfId="30083"/>
    <cellStyle name="Normal 320 2" xfId="30084"/>
    <cellStyle name="Normal 321" xfId="30085"/>
    <cellStyle name="Normal 321 2" xfId="30086"/>
    <cellStyle name="Normal 322" xfId="30087"/>
    <cellStyle name="Normal 322 2" xfId="30088"/>
    <cellStyle name="Normal 323" xfId="30089"/>
    <cellStyle name="Normal 323 2" xfId="30090"/>
    <cellStyle name="Normal 324" xfId="30091"/>
    <cellStyle name="Normal 324 2" xfId="30092"/>
    <cellStyle name="Normal 325" xfId="30093"/>
    <cellStyle name="Normal 325 2" xfId="30094"/>
    <cellStyle name="Normal 326" xfId="30095"/>
    <cellStyle name="Normal 326 2" xfId="30096"/>
    <cellStyle name="Normal 327" xfId="30097"/>
    <cellStyle name="Normal 327 2" xfId="30098"/>
    <cellStyle name="Normal 328" xfId="30099"/>
    <cellStyle name="Normal 328 2" xfId="30100"/>
    <cellStyle name="Normal 329" xfId="30101"/>
    <cellStyle name="Normal 329 2" xfId="30102"/>
    <cellStyle name="Normal 33" xfId="30103"/>
    <cellStyle name="Normal 33 2" xfId="30104"/>
    <cellStyle name="Normal 33 2 2" xfId="30105"/>
    <cellStyle name="Normal 33 2 2 2" xfId="30106"/>
    <cellStyle name="Normal 33 2 2 2 2" xfId="30107"/>
    <cellStyle name="Normal 33 2 2 2 2 2" xfId="30108"/>
    <cellStyle name="Normal 33 2 2 2 3" xfId="30109"/>
    <cellStyle name="Normal 33 2 2 2 4" xfId="30110"/>
    <cellStyle name="Normal 33 2 2 3" xfId="30111"/>
    <cellStyle name="Normal 33 2 2 3 2" xfId="30112"/>
    <cellStyle name="Normal 33 2 2 4" xfId="30113"/>
    <cellStyle name="Normal 33 2 2 5" xfId="30114"/>
    <cellStyle name="Normal 33 2 2 6" xfId="30115"/>
    <cellStyle name="Normal 33 3" xfId="30116"/>
    <cellStyle name="Normal 33 3 10" xfId="30117"/>
    <cellStyle name="Normal 33 3 11" xfId="30118"/>
    <cellStyle name="Normal 33 3 12" xfId="30119"/>
    <cellStyle name="Normal 33 3 2" xfId="30120"/>
    <cellStyle name="Normal 33 3 2 10" xfId="30121"/>
    <cellStyle name="Normal 33 3 2 2" xfId="30122"/>
    <cellStyle name="Normal 33 3 2 2 2" xfId="30123"/>
    <cellStyle name="Normal 33 3 2 2 2 2" xfId="30124"/>
    <cellStyle name="Normal 33 3 2 2 2 3" xfId="30125"/>
    <cellStyle name="Normal 33 3 2 2 3" xfId="30126"/>
    <cellStyle name="Normal 33 3 2 2 4" xfId="30127"/>
    <cellStyle name="Normal 33 3 2 3" xfId="30128"/>
    <cellStyle name="Normal 33 3 2 3 2" xfId="30129"/>
    <cellStyle name="Normal 33 3 2 3 2 2" xfId="30130"/>
    <cellStyle name="Normal 33 3 2 3 2 3" xfId="30131"/>
    <cellStyle name="Normal 33 3 2 3 3" xfId="30132"/>
    <cellStyle name="Normal 33 3 2 3 4" xfId="30133"/>
    <cellStyle name="Normal 33 3 2 4" xfId="30134"/>
    <cellStyle name="Normal 33 3 2 4 2" xfId="30135"/>
    <cellStyle name="Normal 33 3 2 4 3" xfId="30136"/>
    <cellStyle name="Normal 33 3 2 5" xfId="30137"/>
    <cellStyle name="Normal 33 3 2 5 2" xfId="30138"/>
    <cellStyle name="Normal 33 3 2 6" xfId="30139"/>
    <cellStyle name="Normal 33 3 2 7" xfId="30140"/>
    <cellStyle name="Normal 33 3 2 8" xfId="30141"/>
    <cellStyle name="Normal 33 3 2 9" xfId="30142"/>
    <cellStyle name="Normal 33 3 3" xfId="30143"/>
    <cellStyle name="Normal 33 3 3 2" xfId="30144"/>
    <cellStyle name="Normal 33 3 3 3" xfId="30145"/>
    <cellStyle name="Normal 33 3 4" xfId="30146"/>
    <cellStyle name="Normal 33 3 4 2" xfId="30147"/>
    <cellStyle name="Normal 33 3 4 3" xfId="30148"/>
    <cellStyle name="Normal 33 3 5" xfId="30149"/>
    <cellStyle name="Normal 33 3 5 2" xfId="30150"/>
    <cellStyle name="Normal 33 3 5 3" xfId="30151"/>
    <cellStyle name="Normal 33 3 6" xfId="30152"/>
    <cellStyle name="Normal 33 3 7" xfId="30153"/>
    <cellStyle name="Normal 33 3 8" xfId="30154"/>
    <cellStyle name="Normal 33 3 9" xfId="30155"/>
    <cellStyle name="Normal 33 4" xfId="30156"/>
    <cellStyle name="Normal 33 4 2" xfId="30157"/>
    <cellStyle name="Normal 33 4 2 2" xfId="30158"/>
    <cellStyle name="Normal 33 4 2 2 2" xfId="30159"/>
    <cellStyle name="Normal 33 4 2 2 2 2" xfId="30160"/>
    <cellStyle name="Normal 33 4 2 2 3" xfId="30161"/>
    <cellStyle name="Normal 33 4 2 2 4" xfId="30162"/>
    <cellStyle name="Normal 33 4 2 3" xfId="30163"/>
    <cellStyle name="Normal 33 4 2 3 2" xfId="30164"/>
    <cellStyle name="Normal 33 4 2 4" xfId="30165"/>
    <cellStyle name="Normal 33 4 2 5" xfId="30166"/>
    <cellStyle name="Normal 33 4 2 6" xfId="30167"/>
    <cellStyle name="Normal 33 5" xfId="30168"/>
    <cellStyle name="Normal 33 5 2" xfId="30169"/>
    <cellStyle name="Normal 33 5 2 2" xfId="30170"/>
    <cellStyle name="Normal 33 5 2 2 2" xfId="30171"/>
    <cellStyle name="Normal 33 5 2 2 2 2" xfId="30172"/>
    <cellStyle name="Normal 33 5 2 2 3" xfId="30173"/>
    <cellStyle name="Normal 33 5 2 2 4" xfId="30174"/>
    <cellStyle name="Normal 33 5 2 3" xfId="30175"/>
    <cellStyle name="Normal 33 5 2 3 2" xfId="30176"/>
    <cellStyle name="Normal 33 5 2 4" xfId="30177"/>
    <cellStyle name="Normal 33 5 2 5" xfId="30178"/>
    <cellStyle name="Normal 33 5 2 6" xfId="30179"/>
    <cellStyle name="Normal 33 6" xfId="30180"/>
    <cellStyle name="Normal 33 6 2" xfId="30181"/>
    <cellStyle name="Normal 33 6 2 2" xfId="30182"/>
    <cellStyle name="Normal 33 6 2 2 2" xfId="30183"/>
    <cellStyle name="Normal 33 6 2 2 2 2" xfId="30184"/>
    <cellStyle name="Normal 33 6 2 2 3" xfId="30185"/>
    <cellStyle name="Normal 33 6 2 2 4" xfId="30186"/>
    <cellStyle name="Normal 33 6 2 3" xfId="30187"/>
    <cellStyle name="Normal 33 6 2 3 2" xfId="30188"/>
    <cellStyle name="Normal 33 6 2 4" xfId="30189"/>
    <cellStyle name="Normal 33 6 2 5" xfId="30190"/>
    <cellStyle name="Normal 33 6 2 6" xfId="30191"/>
    <cellStyle name="Normal 33 7" xfId="30192"/>
    <cellStyle name="Normal 330" xfId="30193"/>
    <cellStyle name="Normal 330 2" xfId="30194"/>
    <cellStyle name="Normal 331" xfId="30195"/>
    <cellStyle name="Normal 331 2" xfId="30196"/>
    <cellStyle name="Normal 332" xfId="30197"/>
    <cellStyle name="Normal 332 2" xfId="30198"/>
    <cellStyle name="Normal 333" xfId="30199"/>
    <cellStyle name="Normal 333 2" xfId="30200"/>
    <cellStyle name="Normal 334" xfId="30201"/>
    <cellStyle name="Normal 334 2" xfId="30202"/>
    <cellStyle name="Normal 335" xfId="30203"/>
    <cellStyle name="Normal 335 2" xfId="30204"/>
    <cellStyle name="Normal 336" xfId="30205"/>
    <cellStyle name="Normal 336 2" xfId="30206"/>
    <cellStyle name="Normal 337" xfId="30207"/>
    <cellStyle name="Normal 337 2" xfId="30208"/>
    <cellStyle name="Normal 338" xfId="30209"/>
    <cellStyle name="Normal 338 2" xfId="30210"/>
    <cellStyle name="Normal 339" xfId="30211"/>
    <cellStyle name="Normal 339 2" xfId="30212"/>
    <cellStyle name="Normal 34" xfId="30213"/>
    <cellStyle name="Normal 34 10" xfId="30214"/>
    <cellStyle name="Normal 34 10 2" xfId="30215"/>
    <cellStyle name="Normal 34 11" xfId="30216"/>
    <cellStyle name="Normal 34 11 2" xfId="30217"/>
    <cellStyle name="Normal 34 11 3" xfId="30218"/>
    <cellStyle name="Normal 34 12" xfId="30219"/>
    <cellStyle name="Normal 34 12 2" xfId="30220"/>
    <cellStyle name="Normal 34 13" xfId="30221"/>
    <cellStyle name="Normal 34 14" xfId="30222"/>
    <cellStyle name="Normal 34 15" xfId="30223"/>
    <cellStyle name="Normal 34 2" xfId="30224"/>
    <cellStyle name="Normal 34 2 2" xfId="30225"/>
    <cellStyle name="Normal 34 2 2 2" xfId="30226"/>
    <cellStyle name="Normal 34 2 2 2 2" xfId="30227"/>
    <cellStyle name="Normal 34 2 2 2 2 2" xfId="30228"/>
    <cellStyle name="Normal 34 2 2 2 2 2 2" xfId="30229"/>
    <cellStyle name="Normal 34 2 2 2 2 3" xfId="30230"/>
    <cellStyle name="Normal 34 2 2 2 2 4" xfId="30231"/>
    <cellStyle name="Normal 34 2 2 2 3" xfId="30232"/>
    <cellStyle name="Normal 34 2 2 2 3 2" xfId="30233"/>
    <cellStyle name="Normal 34 2 2 2 4" xfId="30234"/>
    <cellStyle name="Normal 34 2 2 2 5" xfId="30235"/>
    <cellStyle name="Normal 34 2 3" xfId="30236"/>
    <cellStyle name="Normal 34 2 3 2" xfId="30237"/>
    <cellStyle name="Normal 34 2 3 2 2" xfId="30238"/>
    <cellStyle name="Normal 34 2 3 2 2 2" xfId="30239"/>
    <cellStyle name="Normal 34 2 3 2 3" xfId="30240"/>
    <cellStyle name="Normal 34 2 3 2 4" xfId="30241"/>
    <cellStyle name="Normal 34 2 3 3" xfId="30242"/>
    <cellStyle name="Normal 34 2 3 3 2" xfId="30243"/>
    <cellStyle name="Normal 34 2 3 4" xfId="30244"/>
    <cellStyle name="Normal 34 2 3 5" xfId="30245"/>
    <cellStyle name="Normal 34 2 4" xfId="30246"/>
    <cellStyle name="Normal 34 2 4 2" xfId="30247"/>
    <cellStyle name="Normal 34 2 4 3" xfId="30248"/>
    <cellStyle name="Normal 34 2 5" xfId="30249"/>
    <cellStyle name="Normal 34 2 5 2" xfId="30250"/>
    <cellStyle name="Normal 34 3" xfId="30251"/>
    <cellStyle name="Normal 34 3 2" xfId="30252"/>
    <cellStyle name="Normal 34 3 2 2" xfId="30253"/>
    <cellStyle name="Normal 34 3 2 2 2" xfId="30254"/>
    <cellStyle name="Normal 34 3 2 2 2 2" xfId="30255"/>
    <cellStyle name="Normal 34 3 2 2 2 3" xfId="30256"/>
    <cellStyle name="Normal 34 3 2 2 3" xfId="30257"/>
    <cellStyle name="Normal 34 3 2 2 4" xfId="30258"/>
    <cellStyle name="Normal 34 3 2 3" xfId="30259"/>
    <cellStyle name="Normal 34 3 2 3 2" xfId="30260"/>
    <cellStyle name="Normal 34 3 2 3 3" xfId="30261"/>
    <cellStyle name="Normal 34 3 2 4" xfId="30262"/>
    <cellStyle name="Normal 34 3 3" xfId="30263"/>
    <cellStyle name="Normal 34 3 3 2" xfId="30264"/>
    <cellStyle name="Normal 34 3 3 3" xfId="30265"/>
    <cellStyle name="Normal 34 4" xfId="30266"/>
    <cellStyle name="Normal 34 4 10" xfId="30267"/>
    <cellStyle name="Normal 34 4 11" xfId="30268"/>
    <cellStyle name="Normal 34 4 2" xfId="30269"/>
    <cellStyle name="Normal 34 4 2 2" xfId="30270"/>
    <cellStyle name="Normal 34 4 2 2 2" xfId="30271"/>
    <cellStyle name="Normal 34 4 2 2 2 2" xfId="30272"/>
    <cellStyle name="Normal 34 4 2 2 2 3" xfId="30273"/>
    <cellStyle name="Normal 34 4 2 2 3" xfId="30274"/>
    <cellStyle name="Normal 34 4 2 2 4" xfId="30275"/>
    <cellStyle name="Normal 34 4 2 3" xfId="30276"/>
    <cellStyle name="Normal 34 4 2 3 2" xfId="30277"/>
    <cellStyle name="Normal 34 4 2 3 2 2" xfId="30278"/>
    <cellStyle name="Normal 34 4 2 3 2 3" xfId="30279"/>
    <cellStyle name="Normal 34 4 2 3 3" xfId="30280"/>
    <cellStyle name="Normal 34 4 2 3 4" xfId="30281"/>
    <cellStyle name="Normal 34 4 2 4" xfId="30282"/>
    <cellStyle name="Normal 34 4 2 4 2" xfId="30283"/>
    <cellStyle name="Normal 34 4 2 4 3" xfId="30284"/>
    <cellStyle name="Normal 34 4 2 5" xfId="30285"/>
    <cellStyle name="Normal 34 4 2 5 2" xfId="30286"/>
    <cellStyle name="Normal 34 4 2 6" xfId="30287"/>
    <cellStyle name="Normal 34 4 2 7" xfId="30288"/>
    <cellStyle name="Normal 34 4 2 8" xfId="30289"/>
    <cellStyle name="Normal 34 4 2 9" xfId="30290"/>
    <cellStyle name="Normal 34 4 3" xfId="30291"/>
    <cellStyle name="Normal 34 4 3 2" xfId="30292"/>
    <cellStyle name="Normal 34 4 3 2 2" xfId="30293"/>
    <cellStyle name="Normal 34 4 3 2 3" xfId="30294"/>
    <cellStyle name="Normal 34 4 3 3" xfId="30295"/>
    <cellStyle name="Normal 34 4 3 4" xfId="30296"/>
    <cellStyle name="Normal 34 4 4" xfId="30297"/>
    <cellStyle name="Normal 34 4 4 2" xfId="30298"/>
    <cellStyle name="Normal 34 4 4 2 2" xfId="30299"/>
    <cellStyle name="Normal 34 4 4 2 3" xfId="30300"/>
    <cellStyle name="Normal 34 4 4 3" xfId="30301"/>
    <cellStyle name="Normal 34 4 4 4" xfId="30302"/>
    <cellStyle name="Normal 34 4 5" xfId="30303"/>
    <cellStyle name="Normal 34 4 5 2" xfId="30304"/>
    <cellStyle name="Normal 34 4 5 3" xfId="30305"/>
    <cellStyle name="Normal 34 4 6" xfId="30306"/>
    <cellStyle name="Normal 34 4 6 2" xfId="30307"/>
    <cellStyle name="Normal 34 4 7" xfId="30308"/>
    <cellStyle name="Normal 34 4 8" xfId="30309"/>
    <cellStyle name="Normal 34 4 9" xfId="30310"/>
    <cellStyle name="Normal 34 5" xfId="30311"/>
    <cellStyle name="Normal 34 5 2" xfId="30312"/>
    <cellStyle name="Normal 34 5 2 2" xfId="30313"/>
    <cellStyle name="Normal 34 5 2 2 2" xfId="30314"/>
    <cellStyle name="Normal 34 5 2 2 3" xfId="30315"/>
    <cellStyle name="Normal 34 5 2 3" xfId="30316"/>
    <cellStyle name="Normal 34 5 2 4" xfId="30317"/>
    <cellStyle name="Normal 34 5 3" xfId="30318"/>
    <cellStyle name="Normal 34 5 3 2" xfId="30319"/>
    <cellStyle name="Normal 34 5 3 2 2" xfId="30320"/>
    <cellStyle name="Normal 34 5 3 2 3" xfId="30321"/>
    <cellStyle name="Normal 34 5 3 3" xfId="30322"/>
    <cellStyle name="Normal 34 5 3 4" xfId="30323"/>
    <cellStyle name="Normal 34 5 4" xfId="30324"/>
    <cellStyle name="Normal 34 5 4 2" xfId="30325"/>
    <cellStyle name="Normal 34 5 4 3" xfId="30326"/>
    <cellStyle name="Normal 34 5 5" xfId="30327"/>
    <cellStyle name="Normal 34 5 5 2" xfId="30328"/>
    <cellStyle name="Normal 34 5 6" xfId="30329"/>
    <cellStyle name="Normal 34 5 7" xfId="30330"/>
    <cellStyle name="Normal 34 5 8" xfId="30331"/>
    <cellStyle name="Normal 34 5 9" xfId="30332"/>
    <cellStyle name="Normal 34 6" xfId="30333"/>
    <cellStyle name="Normal 34 6 2" xfId="30334"/>
    <cellStyle name="Normal 34 6 2 2" xfId="30335"/>
    <cellStyle name="Normal 34 6 2 3" xfId="30336"/>
    <cellStyle name="Normal 34 6 3" xfId="30337"/>
    <cellStyle name="Normal 34 6 4" xfId="30338"/>
    <cellStyle name="Normal 34 7" xfId="30339"/>
    <cellStyle name="Normal 34 7 2" xfId="30340"/>
    <cellStyle name="Normal 34 7 2 2" xfId="30341"/>
    <cellStyle name="Normal 34 7 2 3" xfId="30342"/>
    <cellStyle name="Normal 34 7 3" xfId="30343"/>
    <cellStyle name="Normal 34 7 4" xfId="30344"/>
    <cellStyle name="Normal 34 8" xfId="30345"/>
    <cellStyle name="Normal 34 8 2" xfId="30346"/>
    <cellStyle name="Normal 34 8 3" xfId="30347"/>
    <cellStyle name="Normal 34 9" xfId="30348"/>
    <cellStyle name="Normal 34 9 2" xfId="30349"/>
    <cellStyle name="Normal 34 9 3" xfId="30350"/>
    <cellStyle name="Normal 340" xfId="30351"/>
    <cellStyle name="Normal 340 2" xfId="30352"/>
    <cellStyle name="Normal 341" xfId="30353"/>
    <cellStyle name="Normal 341 2" xfId="30354"/>
    <cellStyle name="Normal 342" xfId="30355"/>
    <cellStyle name="Normal 342 2" xfId="30356"/>
    <cellStyle name="Normal 343" xfId="30357"/>
    <cellStyle name="Normal 343 2" xfId="30358"/>
    <cellStyle name="Normal 344" xfId="30359"/>
    <cellStyle name="Normal 344 2" xfId="30360"/>
    <cellStyle name="Normal 345" xfId="30361"/>
    <cellStyle name="Normal 345 2" xfId="30362"/>
    <cellStyle name="Normal 346" xfId="30363"/>
    <cellStyle name="Normal 346 2" xfId="30364"/>
    <cellStyle name="Normal 347" xfId="30365"/>
    <cellStyle name="Normal 347 2" xfId="30366"/>
    <cellStyle name="Normal 348" xfId="30367"/>
    <cellStyle name="Normal 348 2" xfId="30368"/>
    <cellStyle name="Normal 349" xfId="30369"/>
    <cellStyle name="Normal 349 2" xfId="30370"/>
    <cellStyle name="Normal 35" xfId="30371"/>
    <cellStyle name="Normal 35 10" xfId="30372"/>
    <cellStyle name="Normal 35 10 2" xfId="30373"/>
    <cellStyle name="Normal 35 11" xfId="30374"/>
    <cellStyle name="Normal 35 2" xfId="30375"/>
    <cellStyle name="Normal 35 2 10" xfId="30376"/>
    <cellStyle name="Normal 35 2 11" xfId="30377"/>
    <cellStyle name="Normal 35 2 2" xfId="30378"/>
    <cellStyle name="Normal 35 2 2 2" xfId="30379"/>
    <cellStyle name="Normal 35 2 2 2 2" xfId="30380"/>
    <cellStyle name="Normal 35 2 2 2 2 2" xfId="30381"/>
    <cellStyle name="Normal 35 2 2 2 2 2 2" xfId="30382"/>
    <cellStyle name="Normal 35 2 2 2 2 3" xfId="30383"/>
    <cellStyle name="Normal 35 2 2 2 2 4" xfId="30384"/>
    <cellStyle name="Normal 35 2 2 2 3" xfId="30385"/>
    <cellStyle name="Normal 35 2 2 2 3 2" xfId="30386"/>
    <cellStyle name="Normal 35 2 2 2 4" xfId="30387"/>
    <cellStyle name="Normal 35 2 2 2 5" xfId="30388"/>
    <cellStyle name="Normal 35 2 3" xfId="30389"/>
    <cellStyle name="Normal 35 2 3 2" xfId="30390"/>
    <cellStyle name="Normal 35 2 3 2 2" xfId="30391"/>
    <cellStyle name="Normal 35 2 3 2 2 2" xfId="30392"/>
    <cellStyle name="Normal 35 2 3 2 2 3" xfId="30393"/>
    <cellStyle name="Normal 35 2 3 2 3" xfId="30394"/>
    <cellStyle name="Normal 35 2 3 2 4" xfId="30395"/>
    <cellStyle name="Normal 35 2 3 3" xfId="30396"/>
    <cellStyle name="Normal 35 2 3 3 2" xfId="30397"/>
    <cellStyle name="Normal 35 2 3 3 2 2" xfId="30398"/>
    <cellStyle name="Normal 35 2 3 3 2 3" xfId="30399"/>
    <cellStyle name="Normal 35 2 3 3 3" xfId="30400"/>
    <cellStyle name="Normal 35 2 3 3 4" xfId="30401"/>
    <cellStyle name="Normal 35 2 3 4" xfId="30402"/>
    <cellStyle name="Normal 35 2 3 4 2" xfId="30403"/>
    <cellStyle name="Normal 35 2 3 4 3" xfId="30404"/>
    <cellStyle name="Normal 35 2 3 5" xfId="30405"/>
    <cellStyle name="Normal 35 2 3 5 2" xfId="30406"/>
    <cellStyle name="Normal 35 2 3 6" xfId="30407"/>
    <cellStyle name="Normal 35 2 3 7" xfId="30408"/>
    <cellStyle name="Normal 35 2 3 8" xfId="30409"/>
    <cellStyle name="Normal 35 2 3 9" xfId="30410"/>
    <cellStyle name="Normal 35 2 4" xfId="30411"/>
    <cellStyle name="Normal 35 2 4 2" xfId="30412"/>
    <cellStyle name="Normal 35 2 4 3" xfId="30413"/>
    <cellStyle name="Normal 35 2 5" xfId="30414"/>
    <cellStyle name="Normal 35 2 5 2" xfId="30415"/>
    <cellStyle name="Normal 35 2 5 3" xfId="30416"/>
    <cellStyle name="Normal 35 2 6" xfId="30417"/>
    <cellStyle name="Normal 35 2 7" xfId="30418"/>
    <cellStyle name="Normal 35 2 8" xfId="30419"/>
    <cellStyle name="Normal 35 2 9" xfId="30420"/>
    <cellStyle name="Normal 35 3" xfId="30421"/>
    <cellStyle name="Normal 35 3 2" xfId="30422"/>
    <cellStyle name="Normal 35 3 2 2" xfId="30423"/>
    <cellStyle name="Normal 35 3 2 2 2" xfId="30424"/>
    <cellStyle name="Normal 35 3 2 2 2 2" xfId="30425"/>
    <cellStyle name="Normal 35 3 2 2 3" xfId="30426"/>
    <cellStyle name="Normal 35 3 2 2 4" xfId="30427"/>
    <cellStyle name="Normal 35 3 2 3" xfId="30428"/>
    <cellStyle name="Normal 35 3 2 3 2" xfId="30429"/>
    <cellStyle name="Normal 35 3 2 4" xfId="30430"/>
    <cellStyle name="Normal 35 3 2 5" xfId="30431"/>
    <cellStyle name="Normal 35 4" xfId="30432"/>
    <cellStyle name="Normal 35 4 2" xfId="30433"/>
    <cellStyle name="Normal 35 4 2 2" xfId="30434"/>
    <cellStyle name="Normal 35 4 2 2 2" xfId="30435"/>
    <cellStyle name="Normal 35 4 2 2 2 2" xfId="30436"/>
    <cellStyle name="Normal 35 4 2 2 3" xfId="30437"/>
    <cellStyle name="Normal 35 4 2 2 4" xfId="30438"/>
    <cellStyle name="Normal 35 4 2 3" xfId="30439"/>
    <cellStyle name="Normal 35 4 2 3 2" xfId="30440"/>
    <cellStyle name="Normal 35 4 2 4" xfId="30441"/>
    <cellStyle name="Normal 35 4 2 5" xfId="30442"/>
    <cellStyle name="Normal 35 5" xfId="30443"/>
    <cellStyle name="Normal 35 5 2" xfId="30444"/>
    <cellStyle name="Normal 35 5 2 2" xfId="30445"/>
    <cellStyle name="Normal 35 5 3" xfId="30446"/>
    <cellStyle name="Normal 35 5 4" xfId="30447"/>
    <cellStyle name="Normal 35 6" xfId="30448"/>
    <cellStyle name="Normal 35 6 2" xfId="30449"/>
    <cellStyle name="Normal 35 6 2 2" xfId="30450"/>
    <cellStyle name="Normal 35 6 3" xfId="30451"/>
    <cellStyle name="Normal 35 6 4" xfId="30452"/>
    <cellStyle name="Normal 35 7" xfId="30453"/>
    <cellStyle name="Normal 35 7 2" xfId="30454"/>
    <cellStyle name="Normal 35 8" xfId="30455"/>
    <cellStyle name="Normal 35 8 2" xfId="30456"/>
    <cellStyle name="Normal 35 9" xfId="30457"/>
    <cellStyle name="Normal 350" xfId="30458"/>
    <cellStyle name="Normal 350 2" xfId="30459"/>
    <cellStyle name="Normal 351" xfId="30460"/>
    <cellStyle name="Normal 351 2" xfId="30461"/>
    <cellStyle name="Normal 352" xfId="30462"/>
    <cellStyle name="Normal 352 2" xfId="30463"/>
    <cellStyle name="Normal 353" xfId="30464"/>
    <cellStyle name="Normal 353 2" xfId="30465"/>
    <cellStyle name="Normal 354" xfId="30466"/>
    <cellStyle name="Normal 354 2" xfId="30467"/>
    <cellStyle name="Normal 355" xfId="30468"/>
    <cellStyle name="Normal 355 2" xfId="30469"/>
    <cellStyle name="Normal 356" xfId="30470"/>
    <cellStyle name="Normal 356 2" xfId="30471"/>
    <cellStyle name="Normal 357" xfId="30472"/>
    <cellStyle name="Normal 357 2" xfId="30473"/>
    <cellStyle name="Normal 358" xfId="30474"/>
    <cellStyle name="Normal 358 2" xfId="30475"/>
    <cellStyle name="Normal 359" xfId="30476"/>
    <cellStyle name="Normal 359 2" xfId="30477"/>
    <cellStyle name="Normal 36" xfId="30478"/>
    <cellStyle name="Normal 36 10" xfId="30479"/>
    <cellStyle name="Normal 36 11" xfId="30480"/>
    <cellStyle name="Normal 36 11 2" xfId="30481"/>
    <cellStyle name="Normal 36 12" xfId="30482"/>
    <cellStyle name="Normal 36 2" xfId="30483"/>
    <cellStyle name="Normal 36 2 2" xfId="30484"/>
    <cellStyle name="Normal 36 2 2 2" xfId="30485"/>
    <cellStyle name="Normal 36 2 2 2 2" xfId="30486"/>
    <cellStyle name="Normal 36 2 2 2 2 2" xfId="30487"/>
    <cellStyle name="Normal 36 2 2 2 3" xfId="30488"/>
    <cellStyle name="Normal 36 2 2 2 4" xfId="30489"/>
    <cellStyle name="Normal 36 2 2 3" xfId="30490"/>
    <cellStyle name="Normal 36 2 2 3 2" xfId="30491"/>
    <cellStyle name="Normal 36 2 2 4" xfId="30492"/>
    <cellStyle name="Normal 36 2 2 5" xfId="30493"/>
    <cellStyle name="Normal 36 2 2 6" xfId="30494"/>
    <cellStyle name="Normal 36 2 3" xfId="30495"/>
    <cellStyle name="Normal 36 2 3 2" xfId="30496"/>
    <cellStyle name="Normal 36 2 4" xfId="30497"/>
    <cellStyle name="Normal 36 2 4 2" xfId="30498"/>
    <cellStyle name="Normal 36 3" xfId="30499"/>
    <cellStyle name="Normal 36 3 2" xfId="30500"/>
    <cellStyle name="Normal 36 3 2 2" xfId="30501"/>
    <cellStyle name="Normal 36 3 2 2 2" xfId="30502"/>
    <cellStyle name="Normal 36 3 2 2 2 2" xfId="30503"/>
    <cellStyle name="Normal 36 3 2 2 3" xfId="30504"/>
    <cellStyle name="Normal 36 3 2 2 4" xfId="30505"/>
    <cellStyle name="Normal 36 3 2 3" xfId="30506"/>
    <cellStyle name="Normal 36 3 2 3 2" xfId="30507"/>
    <cellStyle name="Normal 36 3 2 4" xfId="30508"/>
    <cellStyle name="Normal 36 3 2 5" xfId="30509"/>
    <cellStyle name="Normal 36 3 2 6" xfId="30510"/>
    <cellStyle name="Normal 36 4" xfId="30511"/>
    <cellStyle name="Normal 36 4 2" xfId="30512"/>
    <cellStyle name="Normal 36 4 2 2" xfId="30513"/>
    <cellStyle name="Normal 36 4 2 2 2" xfId="30514"/>
    <cellStyle name="Normal 36 4 2 2 2 2" xfId="30515"/>
    <cellStyle name="Normal 36 4 2 2 3" xfId="30516"/>
    <cellStyle name="Normal 36 4 2 2 4" xfId="30517"/>
    <cellStyle name="Normal 36 4 2 3" xfId="30518"/>
    <cellStyle name="Normal 36 4 2 3 2" xfId="30519"/>
    <cellStyle name="Normal 36 4 2 3 3" xfId="30520"/>
    <cellStyle name="Normal 36 4 2 4" xfId="30521"/>
    <cellStyle name="Normal 36 4 2 5" xfId="30522"/>
    <cellStyle name="Normal 36 4 2 6" xfId="30523"/>
    <cellStyle name="Normal 36 5" xfId="30524"/>
    <cellStyle name="Normal 36 5 2" xfId="30525"/>
    <cellStyle name="Normal 36 5 2 2" xfId="30526"/>
    <cellStyle name="Normal 36 5 2 2 2" xfId="30527"/>
    <cellStyle name="Normal 36 5 2 2 2 2" xfId="30528"/>
    <cellStyle name="Normal 36 5 2 2 3" xfId="30529"/>
    <cellStyle name="Normal 36 5 2 2 4" xfId="30530"/>
    <cellStyle name="Normal 36 5 2 3" xfId="30531"/>
    <cellStyle name="Normal 36 5 2 3 2" xfId="30532"/>
    <cellStyle name="Normal 36 5 2 4" xfId="30533"/>
    <cellStyle name="Normal 36 5 2 5" xfId="30534"/>
    <cellStyle name="Normal 36 5 2 6" xfId="30535"/>
    <cellStyle name="Normal 36 5 3" xfId="30536"/>
    <cellStyle name="Normal 36 5 4" xfId="30537"/>
    <cellStyle name="Normal 36 5 5" xfId="30538"/>
    <cellStyle name="Normal 36 5 6" xfId="30539"/>
    <cellStyle name="Normal 36 6" xfId="30540"/>
    <cellStyle name="Normal 36 6 2" xfId="30541"/>
    <cellStyle name="Normal 36 6 2 2" xfId="30542"/>
    <cellStyle name="Normal 36 6 2 3" xfId="30543"/>
    <cellStyle name="Normal 36 6 3" xfId="30544"/>
    <cellStyle name="Normal 36 6 4" xfId="30545"/>
    <cellStyle name="Normal 36 7" xfId="30546"/>
    <cellStyle name="Normal 36 7 2" xfId="30547"/>
    <cellStyle name="Normal 36 7 2 2" xfId="30548"/>
    <cellStyle name="Normal 36 7 3" xfId="30549"/>
    <cellStyle name="Normal 36 7 4" xfId="30550"/>
    <cellStyle name="Normal 36 7 5" xfId="30551"/>
    <cellStyle name="Normal 36 8" xfId="30552"/>
    <cellStyle name="Normal 36 8 2" xfId="30553"/>
    <cellStyle name="Normal 36 8 3" xfId="30554"/>
    <cellStyle name="Normal 36 9" xfId="30555"/>
    <cellStyle name="Normal 36 9 2" xfId="30556"/>
    <cellStyle name="Normal 360" xfId="30557"/>
    <cellStyle name="Normal 360 2" xfId="30558"/>
    <cellStyle name="Normal 361" xfId="30559"/>
    <cellStyle name="Normal 361 2" xfId="30560"/>
    <cellStyle name="Normal 362" xfId="30561"/>
    <cellStyle name="Normal 362 2" xfId="30562"/>
    <cellStyle name="Normal 363" xfId="30563"/>
    <cellStyle name="Normal 363 2" xfId="30564"/>
    <cellStyle name="Normal 364" xfId="30565"/>
    <cellStyle name="Normal 364 2" xfId="30566"/>
    <cellStyle name="Normal 365" xfId="30567"/>
    <cellStyle name="Normal 365 2" xfId="30568"/>
    <cellStyle name="Normal 366" xfId="30569"/>
    <cellStyle name="Normal 366 2" xfId="30570"/>
    <cellStyle name="Normal 367" xfId="30571"/>
    <cellStyle name="Normal 367 2" xfId="30572"/>
    <cellStyle name="Normal 368" xfId="30573"/>
    <cellStyle name="Normal 368 2" xfId="30574"/>
    <cellStyle name="Normal 369" xfId="30575"/>
    <cellStyle name="Normal 369 2" xfId="30576"/>
    <cellStyle name="Normal 37" xfId="30577"/>
    <cellStyle name="Normal 37 10" xfId="30578"/>
    <cellStyle name="Normal 37 11" xfId="30579"/>
    <cellStyle name="Normal 37 2" xfId="30580"/>
    <cellStyle name="Normal 37 2 2" xfId="30581"/>
    <cellStyle name="Normal 37 2 2 2" xfId="30582"/>
    <cellStyle name="Normal 37 2 2 2 2" xfId="30583"/>
    <cellStyle name="Normal 37 2 2 2 2 2" xfId="30584"/>
    <cellStyle name="Normal 37 2 2 2 3" xfId="30585"/>
    <cellStyle name="Normal 37 2 2 2 4" xfId="30586"/>
    <cellStyle name="Normal 37 2 2 3" xfId="30587"/>
    <cellStyle name="Normal 37 2 2 3 2" xfId="30588"/>
    <cellStyle name="Normal 37 2 2 4" xfId="30589"/>
    <cellStyle name="Normal 37 2 2 5" xfId="30590"/>
    <cellStyle name="Normal 37 2 2 6" xfId="30591"/>
    <cellStyle name="Normal 37 2 3" xfId="30592"/>
    <cellStyle name="Normal 37 2 3 2" xfId="30593"/>
    <cellStyle name="Normal 37 2 4" xfId="30594"/>
    <cellStyle name="Normal 37 2 4 2" xfId="30595"/>
    <cellStyle name="Normal 37 3" xfId="30596"/>
    <cellStyle name="Normal 37 3 2" xfId="30597"/>
    <cellStyle name="Normal 37 3 2 2" xfId="30598"/>
    <cellStyle name="Normal 37 3 2 2 2" xfId="30599"/>
    <cellStyle name="Normal 37 3 2 2 2 2" xfId="30600"/>
    <cellStyle name="Normal 37 3 2 2 3" xfId="30601"/>
    <cellStyle name="Normal 37 3 2 2 4" xfId="30602"/>
    <cellStyle name="Normal 37 3 2 3" xfId="30603"/>
    <cellStyle name="Normal 37 3 2 3 2" xfId="30604"/>
    <cellStyle name="Normal 37 3 2 4" xfId="30605"/>
    <cellStyle name="Normal 37 3 2 5" xfId="30606"/>
    <cellStyle name="Normal 37 4" xfId="30607"/>
    <cellStyle name="Normal 37 4 2" xfId="30608"/>
    <cellStyle name="Normal 37 4 2 2" xfId="30609"/>
    <cellStyle name="Normal 37 4 3" xfId="30610"/>
    <cellStyle name="Normal 37 4 4" xfId="30611"/>
    <cellStyle name="Normal 37 4 5" xfId="30612"/>
    <cellStyle name="Normal 37 5" xfId="30613"/>
    <cellStyle name="Normal 37 5 2" xfId="30614"/>
    <cellStyle name="Normal 37 5 2 2" xfId="30615"/>
    <cellStyle name="Normal 37 5 3" xfId="30616"/>
    <cellStyle name="Normal 37 5 4" xfId="30617"/>
    <cellStyle name="Normal 37 6" xfId="30618"/>
    <cellStyle name="Normal 37 6 2" xfId="30619"/>
    <cellStyle name="Normal 37 6 3" xfId="30620"/>
    <cellStyle name="Normal 37 7" xfId="30621"/>
    <cellStyle name="Normal 37 7 2" xfId="30622"/>
    <cellStyle name="Normal 37 7 3" xfId="30623"/>
    <cellStyle name="Normal 37 8" xfId="30624"/>
    <cellStyle name="Normal 37 9" xfId="30625"/>
    <cellStyle name="Normal 37 9 2" xfId="30626"/>
    <cellStyle name="Normal 370" xfId="30627"/>
    <cellStyle name="Normal 370 2" xfId="30628"/>
    <cellStyle name="Normal 371" xfId="30629"/>
    <cellStyle name="Normal 371 2" xfId="30630"/>
    <cellStyle name="Normal 372" xfId="30631"/>
    <cellStyle name="Normal 372 2" xfId="30632"/>
    <cellStyle name="Normal 373" xfId="30633"/>
    <cellStyle name="Normal 373 2" xfId="30634"/>
    <cellStyle name="Normal 374" xfId="30635"/>
    <cellStyle name="Normal 375" xfId="30636"/>
    <cellStyle name="Normal 376" xfId="30637"/>
    <cellStyle name="Normal 377" xfId="30638"/>
    <cellStyle name="Normal 378" xfId="30639"/>
    <cellStyle name="Normal 379" xfId="30640"/>
    <cellStyle name="Normal 38" xfId="30641"/>
    <cellStyle name="Normal 38 10" xfId="30642"/>
    <cellStyle name="Normal 38 11" xfId="30643"/>
    <cellStyle name="Normal 38 2" xfId="30644"/>
    <cellStyle name="Normal 38 2 2" xfId="30645"/>
    <cellStyle name="Normal 38 2 2 2" xfId="30646"/>
    <cellStyle name="Normal 38 2 2 2 2" xfId="30647"/>
    <cellStyle name="Normal 38 2 2 2 2 2" xfId="30648"/>
    <cellStyle name="Normal 38 2 2 2 3" xfId="30649"/>
    <cellStyle name="Normal 38 2 2 2 4" xfId="30650"/>
    <cellStyle name="Normal 38 2 2 3" xfId="30651"/>
    <cellStyle name="Normal 38 2 2 3 2" xfId="30652"/>
    <cellStyle name="Normal 38 2 2 4" xfId="30653"/>
    <cellStyle name="Normal 38 2 2 5" xfId="30654"/>
    <cellStyle name="Normal 38 2 2 6" xfId="30655"/>
    <cellStyle name="Normal 38 2 3" xfId="30656"/>
    <cellStyle name="Normal 38 2 3 2" xfId="30657"/>
    <cellStyle name="Normal 38 2 3 2 2" xfId="30658"/>
    <cellStyle name="Normal 38 2 4" xfId="30659"/>
    <cellStyle name="Normal 38 2 4 2" xfId="30660"/>
    <cellStyle name="Normal 38 2 4 3" xfId="30661"/>
    <cellStyle name="Normal 38 3" xfId="30662"/>
    <cellStyle name="Normal 38 3 2" xfId="30663"/>
    <cellStyle name="Normal 38 3 2 2" xfId="30664"/>
    <cellStyle name="Normal 38 3 2 2 2" xfId="30665"/>
    <cellStyle name="Normal 38 3 2 2 2 2" xfId="30666"/>
    <cellStyle name="Normal 38 3 2 2 3" xfId="30667"/>
    <cellStyle name="Normal 38 3 2 2 4" xfId="30668"/>
    <cellStyle name="Normal 38 3 2 3" xfId="30669"/>
    <cellStyle name="Normal 38 3 2 3 2" xfId="30670"/>
    <cellStyle name="Normal 38 3 2 4" xfId="30671"/>
    <cellStyle name="Normal 38 3 2 5" xfId="30672"/>
    <cellStyle name="Normal 38 3 3" xfId="30673"/>
    <cellStyle name="Normal 38 4" xfId="30674"/>
    <cellStyle name="Normal 38 4 2" xfId="30675"/>
    <cellStyle name="Normal 38 4 2 2" xfId="30676"/>
    <cellStyle name="Normal 38 4 3" xfId="30677"/>
    <cellStyle name="Normal 38 4 4" xfId="30678"/>
    <cellStyle name="Normal 38 4 5" xfId="30679"/>
    <cellStyle name="Normal 38 5" xfId="30680"/>
    <cellStyle name="Normal 38 5 2" xfId="30681"/>
    <cellStyle name="Normal 38 5 2 2" xfId="30682"/>
    <cellStyle name="Normal 38 5 3" xfId="30683"/>
    <cellStyle name="Normal 38 5 4" xfId="30684"/>
    <cellStyle name="Normal 38 6" xfId="30685"/>
    <cellStyle name="Normal 38 6 2" xfId="30686"/>
    <cellStyle name="Normal 38 6 3" xfId="30687"/>
    <cellStyle name="Normal 38 7" xfId="30688"/>
    <cellStyle name="Normal 38 7 2" xfId="30689"/>
    <cellStyle name="Normal 38 7 3" xfId="30690"/>
    <cellStyle name="Normal 38 8" xfId="30691"/>
    <cellStyle name="Normal 38 9" xfId="30692"/>
    <cellStyle name="Normal 38 9 2" xfId="30693"/>
    <cellStyle name="Normal 380" xfId="30694"/>
    <cellStyle name="Normal 381" xfId="30695"/>
    <cellStyle name="Normal 382" xfId="30696"/>
    <cellStyle name="Normal 383" xfId="30697"/>
    <cellStyle name="Normal 384" xfId="30698"/>
    <cellStyle name="Normal 385" xfId="30699"/>
    <cellStyle name="Normal 386" xfId="30700"/>
    <cellStyle name="Normal 387" xfId="30701"/>
    <cellStyle name="Normal 388" xfId="30702"/>
    <cellStyle name="Normal 389" xfId="30703"/>
    <cellStyle name="Normal 39" xfId="30704"/>
    <cellStyle name="Normal 39 10" xfId="30705"/>
    <cellStyle name="Normal 39 11" xfId="30706"/>
    <cellStyle name="Normal 39 2" xfId="30707"/>
    <cellStyle name="Normal 39 2 2" xfId="30708"/>
    <cellStyle name="Normal 39 2 2 2" xfId="30709"/>
    <cellStyle name="Normal 39 2 2 2 2" xfId="30710"/>
    <cellStyle name="Normal 39 2 2 2 2 2" xfId="30711"/>
    <cellStyle name="Normal 39 2 2 2 3" xfId="30712"/>
    <cellStyle name="Normal 39 2 2 2 4" xfId="30713"/>
    <cellStyle name="Normal 39 2 2 3" xfId="30714"/>
    <cellStyle name="Normal 39 2 2 3 2" xfId="30715"/>
    <cellStyle name="Normal 39 2 2 4" xfId="30716"/>
    <cellStyle name="Normal 39 2 2 5" xfId="30717"/>
    <cellStyle name="Normal 39 2 2 6" xfId="30718"/>
    <cellStyle name="Normal 39 2 3" xfId="30719"/>
    <cellStyle name="Normal 39 2 3 2" xfId="30720"/>
    <cellStyle name="Normal 39 2 4" xfId="30721"/>
    <cellStyle name="Normal 39 2 4 2" xfId="30722"/>
    <cellStyle name="Normal 39 3" xfId="30723"/>
    <cellStyle name="Normal 39 3 2" xfId="30724"/>
    <cellStyle name="Normal 39 3 2 2" xfId="30725"/>
    <cellStyle name="Normal 39 3 2 2 2" xfId="30726"/>
    <cellStyle name="Normal 39 3 2 2 2 2" xfId="30727"/>
    <cellStyle name="Normal 39 3 2 2 3" xfId="30728"/>
    <cellStyle name="Normal 39 3 2 2 4" xfId="30729"/>
    <cellStyle name="Normal 39 3 2 3" xfId="30730"/>
    <cellStyle name="Normal 39 3 2 3 2" xfId="30731"/>
    <cellStyle name="Normal 39 3 2 4" xfId="30732"/>
    <cellStyle name="Normal 39 3 2 5" xfId="30733"/>
    <cellStyle name="Normal 39 4" xfId="30734"/>
    <cellStyle name="Normal 39 4 2" xfId="30735"/>
    <cellStyle name="Normal 39 4 2 2" xfId="30736"/>
    <cellStyle name="Normal 39 4 3" xfId="30737"/>
    <cellStyle name="Normal 39 4 4" xfId="30738"/>
    <cellStyle name="Normal 39 5" xfId="30739"/>
    <cellStyle name="Normal 39 5 2" xfId="30740"/>
    <cellStyle name="Normal 39 5 2 2" xfId="30741"/>
    <cellStyle name="Normal 39 5 3" xfId="30742"/>
    <cellStyle name="Normal 39 5 4" xfId="30743"/>
    <cellStyle name="Normal 39 6" xfId="30744"/>
    <cellStyle name="Normal 39 6 2" xfId="30745"/>
    <cellStyle name="Normal 39 6 3" xfId="30746"/>
    <cellStyle name="Normal 39 7" xfId="30747"/>
    <cellStyle name="Normal 39 7 2" xfId="30748"/>
    <cellStyle name="Normal 39 7 3" xfId="30749"/>
    <cellStyle name="Normal 39 8" xfId="30750"/>
    <cellStyle name="Normal 39 9" xfId="30751"/>
    <cellStyle name="Normal 39 9 2" xfId="30752"/>
    <cellStyle name="Normal 390" xfId="30753"/>
    <cellStyle name="Normal 391" xfId="30754"/>
    <cellStyle name="Normal 392" xfId="30755"/>
    <cellStyle name="Normal 392 2" xfId="30756"/>
    <cellStyle name="Normal 393" xfId="30757"/>
    <cellStyle name="Normal 393 2" xfId="30758"/>
    <cellStyle name="Normal 393 3" xfId="30759"/>
    <cellStyle name="Normal 394" xfId="30760"/>
    <cellStyle name="Normal 394 2" xfId="30761"/>
    <cellStyle name="Normal 395" xfId="30762"/>
    <cellStyle name="Normal 395 2" xfId="30763"/>
    <cellStyle name="Normal 396" xfId="30764"/>
    <cellStyle name="Normal 396 2" xfId="30765"/>
    <cellStyle name="Normal 397" xfId="30766"/>
    <cellStyle name="Normal 397 2" xfId="30767"/>
    <cellStyle name="Normal 398" xfId="30768"/>
    <cellStyle name="Normal 398 2" xfId="30769"/>
    <cellStyle name="Normal 399" xfId="30770"/>
    <cellStyle name="Normal 399 2" xfId="30771"/>
    <cellStyle name="Normal 4" xfId="151"/>
    <cellStyle name="Normal 4 10" xfId="30772"/>
    <cellStyle name="Normal 4 10 2" xfId="30773"/>
    <cellStyle name="Normal 4 10 2 2" xfId="30774"/>
    <cellStyle name="Normal 4 10 2 2 2" xfId="30775"/>
    <cellStyle name="Normal 4 10 2 2 2 2" xfId="30776"/>
    <cellStyle name="Normal 4 10 2 2 3" xfId="30777"/>
    <cellStyle name="Normal 4 10 2 2 4" xfId="30778"/>
    <cellStyle name="Normal 4 10 2 3" xfId="30779"/>
    <cellStyle name="Normal 4 10 2 3 2" xfId="30780"/>
    <cellStyle name="Normal 4 10 2 4" xfId="30781"/>
    <cellStyle name="Normal 4 10 2 5" xfId="30782"/>
    <cellStyle name="Normal 4 10 2 6" xfId="30783"/>
    <cellStyle name="Normal 4 11" xfId="30784"/>
    <cellStyle name="Normal 4 11 2" xfId="30785"/>
    <cellStyle name="Normal 4 11 2 2" xfId="30786"/>
    <cellStyle name="Normal 4 11 2 2 2" xfId="30787"/>
    <cellStyle name="Normal 4 11 2 2 2 2" xfId="30788"/>
    <cellStyle name="Normal 4 11 2 2 3" xfId="30789"/>
    <cellStyle name="Normal 4 11 2 2 4" xfId="30790"/>
    <cellStyle name="Normal 4 11 2 3" xfId="30791"/>
    <cellStyle name="Normal 4 11 2 3 2" xfId="30792"/>
    <cellStyle name="Normal 4 11 2 4" xfId="30793"/>
    <cellStyle name="Normal 4 11 2 5" xfId="30794"/>
    <cellStyle name="Normal 4 11 2 6" xfId="30795"/>
    <cellStyle name="Normal 4 12" xfId="30796"/>
    <cellStyle name="Normal 4 12 2" xfId="30797"/>
    <cellStyle name="Normal 4 12 2 2" xfId="30798"/>
    <cellStyle name="Normal 4 12 2 2 2" xfId="30799"/>
    <cellStyle name="Normal 4 12 2 2 2 2" xfId="30800"/>
    <cellStyle name="Normal 4 12 2 2 3" xfId="30801"/>
    <cellStyle name="Normal 4 12 2 2 4" xfId="30802"/>
    <cellStyle name="Normal 4 12 2 3" xfId="30803"/>
    <cellStyle name="Normal 4 12 2 3 2" xfId="30804"/>
    <cellStyle name="Normal 4 12 2 4" xfId="30805"/>
    <cellStyle name="Normal 4 12 2 5" xfId="30806"/>
    <cellStyle name="Normal 4 12 2 6" xfId="30807"/>
    <cellStyle name="Normal 4 13" xfId="30808"/>
    <cellStyle name="Normal 4 13 2" xfId="30809"/>
    <cellStyle name="Normal 4 13 2 2" xfId="30810"/>
    <cellStyle name="Normal 4 13 2 2 2" xfId="30811"/>
    <cellStyle name="Normal 4 13 2 3" xfId="30812"/>
    <cellStyle name="Normal 4 13 2 4" xfId="30813"/>
    <cellStyle name="Normal 4 13 2 5" xfId="30814"/>
    <cellStyle name="Normal 4 13 3" xfId="30815"/>
    <cellStyle name="Normal 4 13 3 2" xfId="30816"/>
    <cellStyle name="Normal 4 13 3 2 2" xfId="30817"/>
    <cellStyle name="Normal 4 13 3 3" xfId="30818"/>
    <cellStyle name="Normal 4 13 3 4" xfId="30819"/>
    <cellStyle name="Normal 4 13 3 5" xfId="30820"/>
    <cellStyle name="Normal 4 13 4" xfId="30821"/>
    <cellStyle name="Normal 4 13 4 2" xfId="30822"/>
    <cellStyle name="Normal 4 13 4 3" xfId="30823"/>
    <cellStyle name="Normal 4 13 5" xfId="30824"/>
    <cellStyle name="Normal 4 13 6" xfId="30825"/>
    <cellStyle name="Normal 4 13 7" xfId="30826"/>
    <cellStyle name="Normal 4 14" xfId="30827"/>
    <cellStyle name="Normal 4 14 2" xfId="30828"/>
    <cellStyle name="Normal 4 14 2 2" xfId="30829"/>
    <cellStyle name="Normal 4 14 2 2 2" xfId="30830"/>
    <cellStyle name="Normal 4 14 2 2 2 2" xfId="30831"/>
    <cellStyle name="Normal 4 14 2 2 3" xfId="30832"/>
    <cellStyle name="Normal 4 14 2 2 4" xfId="30833"/>
    <cellStyle name="Normal 4 14 2 3" xfId="30834"/>
    <cellStyle name="Normal 4 14 2 3 2" xfId="30835"/>
    <cellStyle name="Normal 4 14 2 4" xfId="30836"/>
    <cellStyle name="Normal 4 14 2 5" xfId="30837"/>
    <cellStyle name="Normal 4 14 2 6" xfId="30838"/>
    <cellStyle name="Normal 4 15" xfId="30839"/>
    <cellStyle name="Normal 4 15 2" xfId="30840"/>
    <cellStyle name="Normal 4 15 2 2" xfId="30841"/>
    <cellStyle name="Normal 4 15 2 2 2" xfId="30842"/>
    <cellStyle name="Normal 4 15 2 2 2 2" xfId="30843"/>
    <cellStyle name="Normal 4 15 2 2 3" xfId="30844"/>
    <cellStyle name="Normal 4 15 2 2 4" xfId="30845"/>
    <cellStyle name="Normal 4 15 2 3" xfId="30846"/>
    <cellStyle name="Normal 4 15 2 3 2" xfId="30847"/>
    <cellStyle name="Normal 4 15 2 4" xfId="30848"/>
    <cellStyle name="Normal 4 15 2 5" xfId="30849"/>
    <cellStyle name="Normal 4 15 2 6" xfId="30850"/>
    <cellStyle name="Normal 4 16" xfId="30851"/>
    <cellStyle name="Normal 4 16 2" xfId="30852"/>
    <cellStyle name="Normal 4 16 2 2" xfId="30853"/>
    <cellStyle name="Normal 4 16 2 2 2" xfId="30854"/>
    <cellStyle name="Normal 4 16 2 3" xfId="30855"/>
    <cellStyle name="Normal 4 16 2 4" xfId="30856"/>
    <cellStyle name="Normal 4 16 3" xfId="30857"/>
    <cellStyle name="Normal 4 16 3 2" xfId="30858"/>
    <cellStyle name="Normal 4 16 4" xfId="30859"/>
    <cellStyle name="Normal 4 16 5" xfId="30860"/>
    <cellStyle name="Normal 4 16 6" xfId="30861"/>
    <cellStyle name="Normal 4 17" xfId="30862"/>
    <cellStyle name="Normal 4 2" xfId="252"/>
    <cellStyle name="Normal 4 2 2" xfId="30863"/>
    <cellStyle name="Normal 4 2 2 2" xfId="30864"/>
    <cellStyle name="Normal 4 2 2 2 2" xfId="30865"/>
    <cellStyle name="Normal 4 2 2 2 2 2" xfId="30866"/>
    <cellStyle name="Normal 4 2 2 2 2 2 2" xfId="30867"/>
    <cellStyle name="Normal 4 2 2 2 2 3" xfId="30868"/>
    <cellStyle name="Normal 4 2 2 2 2 4" xfId="30869"/>
    <cellStyle name="Normal 4 2 2 2 3" xfId="30870"/>
    <cellStyle name="Normal 4 2 2 2 3 2" xfId="30871"/>
    <cellStyle name="Normal 4 2 2 2 4" xfId="30872"/>
    <cellStyle name="Normal 4 2 2 2 5" xfId="30873"/>
    <cellStyle name="Normal 4 2 2 2 6" xfId="30874"/>
    <cellStyle name="Normal 4 2 3" xfId="30875"/>
    <cellStyle name="Normal 4 2 3 2" xfId="30876"/>
    <cellStyle name="Normal 4 2 3 2 2" xfId="30877"/>
    <cellStyle name="Normal 4 2 3 2 2 2" xfId="30878"/>
    <cellStyle name="Normal 4 2 3 2 2 2 2" xfId="30879"/>
    <cellStyle name="Normal 4 2 3 2 2 3" xfId="30880"/>
    <cellStyle name="Normal 4 2 3 2 2 4" xfId="30881"/>
    <cellStyle name="Normal 4 2 3 2 3" xfId="30882"/>
    <cellStyle name="Normal 4 2 3 2 3 2" xfId="30883"/>
    <cellStyle name="Normal 4 2 3 2 4" xfId="30884"/>
    <cellStyle name="Normal 4 2 3 2 5" xfId="30885"/>
    <cellStyle name="Normal 4 2 3 2 6" xfId="30886"/>
    <cellStyle name="Normal 4 2 3 3" xfId="30887"/>
    <cellStyle name="Normal 4 2 3 3 2" xfId="30888"/>
    <cellStyle name="Normal 4 2 3 3 3" xfId="30889"/>
    <cellStyle name="Normal 4 2 3 4" xfId="30890"/>
    <cellStyle name="Normal 4 2 4" xfId="30891"/>
    <cellStyle name="Normal 4 2 4 2" xfId="30892"/>
    <cellStyle name="Normal 4 2 4 2 2" xfId="30893"/>
    <cellStyle name="Normal 4 2 4 2 2 2" xfId="30894"/>
    <cellStyle name="Normal 4 2 4 2 3" xfId="30895"/>
    <cellStyle name="Normal 4 2 4 2 4" xfId="30896"/>
    <cellStyle name="Normal 4 2 4 3" xfId="30897"/>
    <cellStyle name="Normal 4 2 4 3 2" xfId="30898"/>
    <cellStyle name="Normal 4 2 4 3 2 2" xfId="30899"/>
    <cellStyle name="Normal 4 2 4 3 3" xfId="30900"/>
    <cellStyle name="Normal 4 2 4 3 4" xfId="30901"/>
    <cellStyle name="Normal 4 2 4 4" xfId="30902"/>
    <cellStyle name="Normal 4 2 4 4 2" xfId="30903"/>
    <cellStyle name="Normal 4 2 4 5" xfId="30904"/>
    <cellStyle name="Normal 4 2 4 6" xfId="30905"/>
    <cellStyle name="Normal 4 2 4 7" xfId="30906"/>
    <cellStyle name="Normal 4 3" xfId="30907"/>
    <cellStyle name="Normal 4 3 2" xfId="30908"/>
    <cellStyle name="Normal 4 3 2 2" xfId="30909"/>
    <cellStyle name="Normal 4 3 2 2 2" xfId="30910"/>
    <cellStyle name="Normal 4 3 2 2 2 2" xfId="30911"/>
    <cellStyle name="Normal 4 3 2 2 3" xfId="30912"/>
    <cellStyle name="Normal 4 3 2 2 4" xfId="30913"/>
    <cellStyle name="Normal 4 3 2 3" xfId="30914"/>
    <cellStyle name="Normal 4 3 2 3 2" xfId="30915"/>
    <cellStyle name="Normal 4 3 2 3 3" xfId="30916"/>
    <cellStyle name="Normal 4 3 2 4" xfId="30917"/>
    <cellStyle name="Normal 4 3 2 5" xfId="30918"/>
    <cellStyle name="Normal 4 3 2 6" xfId="30919"/>
    <cellStyle name="Normal 4 3 3" xfId="30920"/>
    <cellStyle name="Normal 4 3 3 2" xfId="30921"/>
    <cellStyle name="Normal 4 4" xfId="30922"/>
    <cellStyle name="Normal 4 4 2" xfId="30923"/>
    <cellStyle name="Normal 4 4 2 2" xfId="30924"/>
    <cellStyle name="Normal 4 4 2 2 2" xfId="30925"/>
    <cellStyle name="Normal 4 4 2 2 2 2" xfId="30926"/>
    <cellStyle name="Normal 4 4 2 2 2 2 2" xfId="30927"/>
    <cellStyle name="Normal 4 4 2 2 2 3" xfId="30928"/>
    <cellStyle name="Normal 4 4 2 2 2 4" xfId="30929"/>
    <cellStyle name="Normal 4 4 2 2 3" xfId="30930"/>
    <cellStyle name="Normal 4 4 2 2 3 2" xfId="30931"/>
    <cellStyle name="Normal 4 4 2 2 4" xfId="30932"/>
    <cellStyle name="Normal 4 4 2 2 5" xfId="30933"/>
    <cellStyle name="Normal 4 4 3" xfId="30934"/>
    <cellStyle name="Normal 4 4 3 2" xfId="30935"/>
    <cellStyle name="Normal 4 4 3 2 2" xfId="30936"/>
    <cellStyle name="Normal 4 4 3 2 2 2" xfId="30937"/>
    <cellStyle name="Normal 4 4 3 2 3" xfId="30938"/>
    <cellStyle name="Normal 4 4 3 2 4" xfId="30939"/>
    <cellStyle name="Normal 4 4 3 3" xfId="30940"/>
    <cellStyle name="Normal 4 4 3 3 2" xfId="30941"/>
    <cellStyle name="Normal 4 4 3 4" xfId="30942"/>
    <cellStyle name="Normal 4 4 3 5" xfId="30943"/>
    <cellStyle name="Normal 4 4 4" xfId="30944"/>
    <cellStyle name="Normal 4 5" xfId="30945"/>
    <cellStyle name="Normal 4 5 2" xfId="30946"/>
    <cellStyle name="Normal 4 5 2 2" xfId="30947"/>
    <cellStyle name="Normal 4 5 2 2 2" xfId="30948"/>
    <cellStyle name="Normal 4 5 2 2 2 2" xfId="30949"/>
    <cellStyle name="Normal 4 5 2 2 3" xfId="30950"/>
    <cellStyle name="Normal 4 5 2 2 4" xfId="30951"/>
    <cellStyle name="Normal 4 5 2 3" xfId="30952"/>
    <cellStyle name="Normal 4 5 2 3 2" xfId="30953"/>
    <cellStyle name="Normal 4 5 2 4" xfId="30954"/>
    <cellStyle name="Normal 4 5 2 5" xfId="30955"/>
    <cellStyle name="Normal 4 5 2 6" xfId="30956"/>
    <cellStyle name="Normal 4 6" xfId="30957"/>
    <cellStyle name="Normal 4 6 2" xfId="30958"/>
    <cellStyle name="Normal 4 6 2 2" xfId="30959"/>
    <cellStyle name="Normal 4 6 2 2 2" xfId="30960"/>
    <cellStyle name="Normal 4 6 2 2 2 2" xfId="30961"/>
    <cellStyle name="Normal 4 6 2 2 3" xfId="30962"/>
    <cellStyle name="Normal 4 6 2 2 4" xfId="30963"/>
    <cellStyle name="Normal 4 6 2 3" xfId="30964"/>
    <cellStyle name="Normal 4 6 2 3 2" xfId="30965"/>
    <cellStyle name="Normal 4 6 2 4" xfId="30966"/>
    <cellStyle name="Normal 4 6 2 5" xfId="30967"/>
    <cellStyle name="Normal 4 6 2 6" xfId="30968"/>
    <cellStyle name="Normal 4 7" xfId="30969"/>
    <cellStyle name="Normal 4 7 2" xfId="30970"/>
    <cellStyle name="Normal 4 7 2 2" xfId="30971"/>
    <cellStyle name="Normal 4 7 2 2 2" xfId="30972"/>
    <cellStyle name="Normal 4 7 2 2 2 2" xfId="30973"/>
    <cellStyle name="Normal 4 7 2 2 3" xfId="30974"/>
    <cellStyle name="Normal 4 7 2 2 4" xfId="30975"/>
    <cellStyle name="Normal 4 7 2 3" xfId="30976"/>
    <cellStyle name="Normal 4 7 2 3 2" xfId="30977"/>
    <cellStyle name="Normal 4 7 2 4" xfId="30978"/>
    <cellStyle name="Normal 4 7 2 5" xfId="30979"/>
    <cellStyle name="Normal 4 7 2 6" xfId="30980"/>
    <cellStyle name="Normal 4 8" xfId="30981"/>
    <cellStyle name="Normal 4 8 2" xfId="30982"/>
    <cellStyle name="Normal 4 8 2 2" xfId="30983"/>
    <cellStyle name="Normal 4 8 2 2 2" xfId="30984"/>
    <cellStyle name="Normal 4 8 2 2 2 2" xfId="30985"/>
    <cellStyle name="Normal 4 8 2 2 3" xfId="30986"/>
    <cellStyle name="Normal 4 8 2 2 4" xfId="30987"/>
    <cellStyle name="Normal 4 8 2 3" xfId="30988"/>
    <cellStyle name="Normal 4 8 2 3 2" xfId="30989"/>
    <cellStyle name="Normal 4 8 2 4" xfId="30990"/>
    <cellStyle name="Normal 4 8 2 5" xfId="30991"/>
    <cellStyle name="Normal 4 8 2 6" xfId="30992"/>
    <cellStyle name="Normal 4 9" xfId="30993"/>
    <cellStyle name="Normal 4 9 2" xfId="30994"/>
    <cellStyle name="Normal 4 9 2 2" xfId="30995"/>
    <cellStyle name="Normal 4 9 2 2 2" xfId="30996"/>
    <cellStyle name="Normal 4 9 2 2 2 2" xfId="30997"/>
    <cellStyle name="Normal 4 9 2 2 3" xfId="30998"/>
    <cellStyle name="Normal 4 9 2 2 4" xfId="30999"/>
    <cellStyle name="Normal 4 9 2 3" xfId="31000"/>
    <cellStyle name="Normal 4 9 2 3 2" xfId="31001"/>
    <cellStyle name="Normal 4 9 2 4" xfId="31002"/>
    <cellStyle name="Normal 4 9 2 5" xfId="31003"/>
    <cellStyle name="Normal 4 9 2 6" xfId="31004"/>
    <cellStyle name="Normal 4_inv-en-1.5.0-02 trame_fiche-emissions" xfId="31005"/>
    <cellStyle name="Normal 40" xfId="31006"/>
    <cellStyle name="Normal 40 10" xfId="31007"/>
    <cellStyle name="Normal 40 11" xfId="31008"/>
    <cellStyle name="Normal 40 2" xfId="31009"/>
    <cellStyle name="Normal 40 2 2" xfId="31010"/>
    <cellStyle name="Normal 40 2 2 2" xfId="31011"/>
    <cellStyle name="Normal 40 2 2 2 2" xfId="31012"/>
    <cellStyle name="Normal 40 2 2 2 2 2" xfId="31013"/>
    <cellStyle name="Normal 40 2 2 2 3" xfId="31014"/>
    <cellStyle name="Normal 40 2 2 2 4" xfId="31015"/>
    <cellStyle name="Normal 40 2 2 3" xfId="31016"/>
    <cellStyle name="Normal 40 2 2 3 2" xfId="31017"/>
    <cellStyle name="Normal 40 2 2 4" xfId="31018"/>
    <cellStyle name="Normal 40 2 2 5" xfId="31019"/>
    <cellStyle name="Normal 40 2 2 6" xfId="31020"/>
    <cellStyle name="Normal 40 2 3" xfId="31021"/>
    <cellStyle name="Normal 40 2 3 2" xfId="31022"/>
    <cellStyle name="Normal 40 2 3 3" xfId="31023"/>
    <cellStyle name="Normal 40 2 3 4" xfId="31024"/>
    <cellStyle name="Normal 40 2 4" xfId="31025"/>
    <cellStyle name="Normal 40 2 4 2" xfId="31026"/>
    <cellStyle name="Normal 40 2 5" xfId="31027"/>
    <cellStyle name="Normal 40 3" xfId="31028"/>
    <cellStyle name="Normal 40 3 2" xfId="31029"/>
    <cellStyle name="Normal 40 3 2 2" xfId="31030"/>
    <cellStyle name="Normal 40 3 2 2 2" xfId="31031"/>
    <cellStyle name="Normal 40 3 2 2 2 2" xfId="31032"/>
    <cellStyle name="Normal 40 3 2 2 3" xfId="31033"/>
    <cellStyle name="Normal 40 3 2 2 4" xfId="31034"/>
    <cellStyle name="Normal 40 3 2 3" xfId="31035"/>
    <cellStyle name="Normal 40 3 2 3 2" xfId="31036"/>
    <cellStyle name="Normal 40 3 2 4" xfId="31037"/>
    <cellStyle name="Normal 40 3 2 5" xfId="31038"/>
    <cellStyle name="Normal 40 3 2 6" xfId="31039"/>
    <cellStyle name="Normal 40 4" xfId="31040"/>
    <cellStyle name="Normal 40 4 2" xfId="31041"/>
    <cellStyle name="Normal 40 4 2 2" xfId="31042"/>
    <cellStyle name="Normal 40 4 2 3" xfId="31043"/>
    <cellStyle name="Normal 40 4 3" xfId="31044"/>
    <cellStyle name="Normal 40 4 4" xfId="31045"/>
    <cellStyle name="Normal 40 5" xfId="31046"/>
    <cellStyle name="Normal 40 5 2" xfId="31047"/>
    <cellStyle name="Normal 40 5 2 2" xfId="31048"/>
    <cellStyle name="Normal 40 5 3" xfId="31049"/>
    <cellStyle name="Normal 40 5 4" xfId="31050"/>
    <cellStyle name="Normal 40 6" xfId="31051"/>
    <cellStyle name="Normal 40 6 2" xfId="31052"/>
    <cellStyle name="Normal 40 6 3" xfId="31053"/>
    <cellStyle name="Normal 40 7" xfId="31054"/>
    <cellStyle name="Normal 40 7 2" xfId="31055"/>
    <cellStyle name="Normal 40 7 3" xfId="31056"/>
    <cellStyle name="Normal 40 8" xfId="31057"/>
    <cellStyle name="Normal 40 9" xfId="31058"/>
    <cellStyle name="Normal 40 9 2" xfId="31059"/>
    <cellStyle name="Normal 400" xfId="31060"/>
    <cellStyle name="Normal 401" xfId="31061"/>
    <cellStyle name="Normal 402" xfId="31062"/>
    <cellStyle name="Normal 403" xfId="31063"/>
    <cellStyle name="Normal 404" xfId="31064"/>
    <cellStyle name="Normal 405" xfId="31065"/>
    <cellStyle name="Normal 406" xfId="31066"/>
    <cellStyle name="Normal 407" xfId="31067"/>
    <cellStyle name="Normal 408" xfId="31068"/>
    <cellStyle name="Normal 409" xfId="31069"/>
    <cellStyle name="Normal 41" xfId="31070"/>
    <cellStyle name="Normal 41 10" xfId="31071"/>
    <cellStyle name="Normal 41 11" xfId="31072"/>
    <cellStyle name="Normal 41 2" xfId="31073"/>
    <cellStyle name="Normal 41 2 2" xfId="31074"/>
    <cellStyle name="Normal 41 2 2 2" xfId="31075"/>
    <cellStyle name="Normal 41 2 2 2 2" xfId="31076"/>
    <cellStyle name="Normal 41 2 2 2 2 2" xfId="31077"/>
    <cellStyle name="Normal 41 2 2 2 3" xfId="31078"/>
    <cellStyle name="Normal 41 2 2 2 4" xfId="31079"/>
    <cellStyle name="Normal 41 2 2 3" xfId="31080"/>
    <cellStyle name="Normal 41 2 2 3 2" xfId="31081"/>
    <cellStyle name="Normal 41 2 2 4" xfId="31082"/>
    <cellStyle name="Normal 41 2 2 5" xfId="31083"/>
    <cellStyle name="Normal 41 2 2 6" xfId="31084"/>
    <cellStyle name="Normal 41 2 3" xfId="31085"/>
    <cellStyle name="Normal 41 2 3 2" xfId="31086"/>
    <cellStyle name="Normal 41 2 3 2 2" xfId="31087"/>
    <cellStyle name="Normal 41 2 4" xfId="31088"/>
    <cellStyle name="Normal 41 2 4 2" xfId="31089"/>
    <cellStyle name="Normal 41 2 4 3" xfId="31090"/>
    <cellStyle name="Normal 41 3" xfId="31091"/>
    <cellStyle name="Normal 41 3 2" xfId="31092"/>
    <cellStyle name="Normal 41 3 2 2" xfId="31093"/>
    <cellStyle name="Normal 41 3 2 2 2" xfId="31094"/>
    <cellStyle name="Normal 41 3 2 2 2 2" xfId="31095"/>
    <cellStyle name="Normal 41 3 2 2 3" xfId="31096"/>
    <cellStyle name="Normal 41 3 2 2 4" xfId="31097"/>
    <cellStyle name="Normal 41 3 2 3" xfId="31098"/>
    <cellStyle name="Normal 41 3 2 3 2" xfId="31099"/>
    <cellStyle name="Normal 41 3 2 4" xfId="31100"/>
    <cellStyle name="Normal 41 3 2 5" xfId="31101"/>
    <cellStyle name="Normal 41 3 3" xfId="31102"/>
    <cellStyle name="Normal 41 4" xfId="31103"/>
    <cellStyle name="Normal 41 4 2" xfId="31104"/>
    <cellStyle name="Normal 41 4 2 2" xfId="31105"/>
    <cellStyle name="Normal 41 4 3" xfId="31106"/>
    <cellStyle name="Normal 41 4 4" xfId="31107"/>
    <cellStyle name="Normal 41 5" xfId="31108"/>
    <cellStyle name="Normal 41 5 2" xfId="31109"/>
    <cellStyle name="Normal 41 5 2 2" xfId="31110"/>
    <cellStyle name="Normal 41 5 3" xfId="31111"/>
    <cellStyle name="Normal 41 5 4" xfId="31112"/>
    <cellStyle name="Normal 41 6" xfId="31113"/>
    <cellStyle name="Normal 41 6 2" xfId="31114"/>
    <cellStyle name="Normal 41 6 3" xfId="31115"/>
    <cellStyle name="Normal 41 7" xfId="31116"/>
    <cellStyle name="Normal 41 7 2" xfId="31117"/>
    <cellStyle name="Normal 41 8" xfId="31118"/>
    <cellStyle name="Normal 41 9" xfId="31119"/>
    <cellStyle name="Normal 41 9 2" xfId="31120"/>
    <cellStyle name="Normal 410" xfId="31121"/>
    <cellStyle name="Normal 411" xfId="31122"/>
    <cellStyle name="Normal 412" xfId="31123"/>
    <cellStyle name="Normal 413" xfId="31124"/>
    <cellStyle name="Normal 414" xfId="31125"/>
    <cellStyle name="Normal 415" xfId="31126"/>
    <cellStyle name="Normal 416" xfId="31127"/>
    <cellStyle name="Normal 417" xfId="31128"/>
    <cellStyle name="Normal 418" xfId="48085"/>
    <cellStyle name="Normal 419" xfId="48089"/>
    <cellStyle name="Normal 42" xfId="31129"/>
    <cellStyle name="Normal 42 10" xfId="31130"/>
    <cellStyle name="Normal 42 11" xfId="31131"/>
    <cellStyle name="Normal 42 2" xfId="31132"/>
    <cellStyle name="Normal 42 2 2" xfId="31133"/>
    <cellStyle name="Normal 42 2 2 2" xfId="31134"/>
    <cellStyle name="Normal 42 2 2 2 2" xfId="31135"/>
    <cellStyle name="Normal 42 2 2 2 2 2" xfId="31136"/>
    <cellStyle name="Normal 42 2 2 2 3" xfId="31137"/>
    <cellStyle name="Normal 42 2 2 2 4" xfId="31138"/>
    <cellStyle name="Normal 42 2 2 3" xfId="31139"/>
    <cellStyle name="Normal 42 2 2 3 2" xfId="31140"/>
    <cellStyle name="Normal 42 2 2 4" xfId="31141"/>
    <cellStyle name="Normal 42 2 2 5" xfId="31142"/>
    <cellStyle name="Normal 42 2 2 6" xfId="31143"/>
    <cellStyle name="Normal 42 2 3" xfId="31144"/>
    <cellStyle name="Normal 42 2 3 2" xfId="31145"/>
    <cellStyle name="Normal 42 2 4" xfId="31146"/>
    <cellStyle name="Normal 42 2 4 2" xfId="31147"/>
    <cellStyle name="Normal 42 3" xfId="31148"/>
    <cellStyle name="Normal 42 3 2" xfId="31149"/>
    <cellStyle name="Normal 42 3 2 2" xfId="31150"/>
    <cellStyle name="Normal 42 3 2 2 2" xfId="31151"/>
    <cellStyle name="Normal 42 3 2 2 2 2" xfId="31152"/>
    <cellStyle name="Normal 42 3 2 2 3" xfId="31153"/>
    <cellStyle name="Normal 42 3 2 2 4" xfId="31154"/>
    <cellStyle name="Normal 42 3 2 3" xfId="31155"/>
    <cellStyle name="Normal 42 3 2 3 2" xfId="31156"/>
    <cellStyle name="Normal 42 3 2 4" xfId="31157"/>
    <cellStyle name="Normal 42 3 2 5" xfId="31158"/>
    <cellStyle name="Normal 42 3 3" xfId="31159"/>
    <cellStyle name="Normal 42 4" xfId="31160"/>
    <cellStyle name="Normal 42 4 2" xfId="31161"/>
    <cellStyle name="Normal 42 4 2 2" xfId="31162"/>
    <cellStyle name="Normal 42 4 3" xfId="31163"/>
    <cellStyle name="Normal 42 4 4" xfId="31164"/>
    <cellStyle name="Normal 42 5" xfId="31165"/>
    <cellStyle name="Normal 42 5 2" xfId="31166"/>
    <cellStyle name="Normal 42 5 2 2" xfId="31167"/>
    <cellStyle name="Normal 42 5 3" xfId="31168"/>
    <cellStyle name="Normal 42 5 4" xfId="31169"/>
    <cellStyle name="Normal 42 6" xfId="31170"/>
    <cellStyle name="Normal 42 6 2" xfId="31171"/>
    <cellStyle name="Normal 42 6 3" xfId="31172"/>
    <cellStyle name="Normal 42 7" xfId="31173"/>
    <cellStyle name="Normal 42 7 2" xfId="31174"/>
    <cellStyle name="Normal 42 8" xfId="31175"/>
    <cellStyle name="Normal 42 9" xfId="31176"/>
    <cellStyle name="Normal 42 9 2" xfId="31177"/>
    <cellStyle name="Normal 420" xfId="48091"/>
    <cellStyle name="Normal 421" xfId="48092"/>
    <cellStyle name="Normal 422" xfId="48093"/>
    <cellStyle name="Normal 423" xfId="48094"/>
    <cellStyle name="Normal 424" xfId="48095"/>
    <cellStyle name="Normal 425" xfId="48096"/>
    <cellStyle name="Normal 426" xfId="200"/>
    <cellStyle name="Normal 43" xfId="31178"/>
    <cellStyle name="Normal 43 10" xfId="31179"/>
    <cellStyle name="Normal 43 11" xfId="31180"/>
    <cellStyle name="Normal 43 2" xfId="31181"/>
    <cellStyle name="Normal 43 2 10" xfId="31182"/>
    <cellStyle name="Normal 43 2 2" xfId="31183"/>
    <cellStyle name="Normal 43 2 2 2" xfId="31184"/>
    <cellStyle name="Normal 43 2 2 2 2" xfId="31185"/>
    <cellStyle name="Normal 43 2 2 2 2 2" xfId="31186"/>
    <cellStyle name="Normal 43 2 2 2 3" xfId="31187"/>
    <cellStyle name="Normal 43 2 2 2 4" xfId="31188"/>
    <cellStyle name="Normal 43 2 2 3" xfId="31189"/>
    <cellStyle name="Normal 43 2 2 3 2" xfId="31190"/>
    <cellStyle name="Normal 43 2 2 3 3" xfId="31191"/>
    <cellStyle name="Normal 43 2 2 4" xfId="31192"/>
    <cellStyle name="Normal 43 2 2 5" xfId="31193"/>
    <cellStyle name="Normal 43 2 3" xfId="31194"/>
    <cellStyle name="Normal 43 2 3 2" xfId="31195"/>
    <cellStyle name="Normal 43 2 3 3" xfId="31196"/>
    <cellStyle name="Normal 43 2 4" xfId="31197"/>
    <cellStyle name="Normal 43 2 4 2" xfId="31198"/>
    <cellStyle name="Normal 43 2 4 3" xfId="31199"/>
    <cellStyle name="Normal 43 2 5" xfId="31200"/>
    <cellStyle name="Normal 43 2 6" xfId="31201"/>
    <cellStyle name="Normal 43 2 7" xfId="31202"/>
    <cellStyle name="Normal 43 2 8" xfId="31203"/>
    <cellStyle name="Normal 43 2 9" xfId="31204"/>
    <cellStyle name="Normal 43 3" xfId="31205"/>
    <cellStyle name="Normal 43 3 2" xfId="31206"/>
    <cellStyle name="Normal 43 3 2 2" xfId="31207"/>
    <cellStyle name="Normal 43 3 2 3" xfId="31208"/>
    <cellStyle name="Normal 43 3 3" xfId="31209"/>
    <cellStyle name="Normal 43 3 4" xfId="31210"/>
    <cellStyle name="Normal 43 4" xfId="31211"/>
    <cellStyle name="Normal 43 4 2" xfId="31212"/>
    <cellStyle name="Normal 43 4 2 2" xfId="31213"/>
    <cellStyle name="Normal 43 4 2 3" xfId="31214"/>
    <cellStyle name="Normal 43 4 3" xfId="31215"/>
    <cellStyle name="Normal 43 4 4" xfId="31216"/>
    <cellStyle name="Normal 43 5" xfId="31217"/>
    <cellStyle name="Normal 43 5 2" xfId="31218"/>
    <cellStyle name="Normal 43 5 3" xfId="31219"/>
    <cellStyle name="Normal 43 6" xfId="31220"/>
    <cellStyle name="Normal 43 6 2" xfId="31221"/>
    <cellStyle name="Normal 43 6 3" xfId="31222"/>
    <cellStyle name="Normal 43 7" xfId="31223"/>
    <cellStyle name="Normal 43 7 2" xfId="31224"/>
    <cellStyle name="Normal 43 8" xfId="31225"/>
    <cellStyle name="Normal 43 8 2" xfId="31226"/>
    <cellStyle name="Normal 43 8 3" xfId="31227"/>
    <cellStyle name="Normal 43 9" xfId="31228"/>
    <cellStyle name="Normal 44" xfId="31229"/>
    <cellStyle name="Normal 44 10" xfId="31230"/>
    <cellStyle name="Normal 44 11" xfId="31231"/>
    <cellStyle name="Normal 44 2" xfId="31232"/>
    <cellStyle name="Normal 44 2 2" xfId="31233"/>
    <cellStyle name="Normal 44 2 2 2" xfId="31234"/>
    <cellStyle name="Normal 44 2 2 2 2" xfId="31235"/>
    <cellStyle name="Normal 44 2 2 2 2 2" xfId="31236"/>
    <cellStyle name="Normal 44 2 2 2 3" xfId="31237"/>
    <cellStyle name="Normal 44 2 2 2 4" xfId="31238"/>
    <cellStyle name="Normal 44 2 2 3" xfId="31239"/>
    <cellStyle name="Normal 44 2 2 3 2" xfId="31240"/>
    <cellStyle name="Normal 44 2 2 4" xfId="31241"/>
    <cellStyle name="Normal 44 2 2 5" xfId="31242"/>
    <cellStyle name="Normal 44 2 3" xfId="31243"/>
    <cellStyle name="Normal 44 2 3 2" xfId="31244"/>
    <cellStyle name="Normal 44 2 4" xfId="31245"/>
    <cellStyle name="Normal 44 2 4 2" xfId="31246"/>
    <cellStyle name="Normal 44 3" xfId="31247"/>
    <cellStyle name="Normal 44 3 2" xfId="31248"/>
    <cellStyle name="Normal 44 3 2 2" xfId="31249"/>
    <cellStyle name="Normal 44 3 2 2 2" xfId="31250"/>
    <cellStyle name="Normal 44 3 2 2 2 2" xfId="31251"/>
    <cellStyle name="Normal 44 3 2 2 3" xfId="31252"/>
    <cellStyle name="Normal 44 3 2 2 4" xfId="31253"/>
    <cellStyle name="Normal 44 3 2 3" xfId="31254"/>
    <cellStyle name="Normal 44 3 2 3 2" xfId="31255"/>
    <cellStyle name="Normal 44 3 2 4" xfId="31256"/>
    <cellStyle name="Normal 44 3 2 5" xfId="31257"/>
    <cellStyle name="Normal 44 4" xfId="31258"/>
    <cellStyle name="Normal 44 4 2" xfId="31259"/>
    <cellStyle name="Normal 44 4 2 2" xfId="31260"/>
    <cellStyle name="Normal 44 4 3" xfId="31261"/>
    <cellStyle name="Normal 44 4 4" xfId="31262"/>
    <cellStyle name="Normal 44 5" xfId="31263"/>
    <cellStyle name="Normal 44 5 2" xfId="31264"/>
    <cellStyle name="Normal 44 5 2 2" xfId="31265"/>
    <cellStyle name="Normal 44 5 3" xfId="31266"/>
    <cellStyle name="Normal 44 5 4" xfId="31267"/>
    <cellStyle name="Normal 44 6" xfId="31268"/>
    <cellStyle name="Normal 44 6 2" xfId="31269"/>
    <cellStyle name="Normal 44 6 3" xfId="31270"/>
    <cellStyle name="Normal 44 7" xfId="31271"/>
    <cellStyle name="Normal 44 7 2" xfId="31272"/>
    <cellStyle name="Normal 44 8" xfId="31273"/>
    <cellStyle name="Normal 44 9" xfId="31274"/>
    <cellStyle name="Normal 44 9 2" xfId="31275"/>
    <cellStyle name="Normal 45" xfId="31276"/>
    <cellStyle name="Normal 45 2" xfId="31277"/>
    <cellStyle name="Normal 45 2 2" xfId="31278"/>
    <cellStyle name="Normal 45 2 2 2" xfId="31279"/>
    <cellStyle name="Normal 45 2 2 2 2" xfId="31280"/>
    <cellStyle name="Normal 45 2 2 2 2 2" xfId="31281"/>
    <cellStyle name="Normal 45 2 2 2 3" xfId="31282"/>
    <cellStyle name="Normal 45 2 2 2 4" xfId="31283"/>
    <cellStyle name="Normal 45 2 2 3" xfId="31284"/>
    <cellStyle name="Normal 45 2 2 3 2" xfId="31285"/>
    <cellStyle name="Normal 45 2 2 4" xfId="31286"/>
    <cellStyle name="Normal 45 2 2 5" xfId="31287"/>
    <cellStyle name="Normal 45 2 2 6" xfId="31288"/>
    <cellStyle name="Normal 45 3" xfId="31289"/>
    <cellStyle name="Normal 45 3 2" xfId="31290"/>
    <cellStyle name="Normal 45 3 2 2" xfId="31291"/>
    <cellStyle name="Normal 45 3 2 2 2" xfId="31292"/>
    <cellStyle name="Normal 45 3 2 2 2 2" xfId="31293"/>
    <cellStyle name="Normal 45 3 2 2 3" xfId="31294"/>
    <cellStyle name="Normal 45 3 2 2 4" xfId="31295"/>
    <cellStyle name="Normal 45 3 2 3" xfId="31296"/>
    <cellStyle name="Normal 45 3 2 3 2" xfId="31297"/>
    <cellStyle name="Normal 45 3 2 4" xfId="31298"/>
    <cellStyle name="Normal 45 3 2 5" xfId="31299"/>
    <cellStyle name="Normal 45 3 2 6" xfId="31300"/>
    <cellStyle name="Normal 45 4" xfId="31301"/>
    <cellStyle name="Normal 45 4 2" xfId="31302"/>
    <cellStyle name="Normal 45 4 2 2" xfId="31303"/>
    <cellStyle name="Normal 45 4 2 2 2" xfId="31304"/>
    <cellStyle name="Normal 45 4 2 2 2 2" xfId="31305"/>
    <cellStyle name="Normal 45 4 2 2 3" xfId="31306"/>
    <cellStyle name="Normal 45 4 2 2 4" xfId="31307"/>
    <cellStyle name="Normal 45 4 2 3" xfId="31308"/>
    <cellStyle name="Normal 45 4 2 3 2" xfId="31309"/>
    <cellStyle name="Normal 45 4 2 4" xfId="31310"/>
    <cellStyle name="Normal 45 4 2 5" xfId="31311"/>
    <cellStyle name="Normal 45 4 2 6" xfId="31312"/>
    <cellStyle name="Normal 45 5" xfId="31313"/>
    <cellStyle name="Normal 45 5 2" xfId="31314"/>
    <cellStyle name="Normal 45 5 2 2" xfId="31315"/>
    <cellStyle name="Normal 45 5 2 2 2" xfId="31316"/>
    <cellStyle name="Normal 45 5 2 2 2 2" xfId="31317"/>
    <cellStyle name="Normal 45 5 2 2 3" xfId="31318"/>
    <cellStyle name="Normal 45 5 2 2 4" xfId="31319"/>
    <cellStyle name="Normal 45 5 2 3" xfId="31320"/>
    <cellStyle name="Normal 45 5 2 3 2" xfId="31321"/>
    <cellStyle name="Normal 45 5 2 4" xfId="31322"/>
    <cellStyle name="Normal 45 5 2 5" xfId="31323"/>
    <cellStyle name="Normal 45 5 2 6" xfId="31324"/>
    <cellStyle name="Normal 45 6" xfId="31325"/>
    <cellStyle name="Normal 45 6 2" xfId="31326"/>
    <cellStyle name="Normal 45 6 2 2" xfId="31327"/>
    <cellStyle name="Normal 45 6 2 2 2" xfId="31328"/>
    <cellStyle name="Normal 45 6 2 2 2 2" xfId="31329"/>
    <cellStyle name="Normal 45 6 2 2 3" xfId="31330"/>
    <cellStyle name="Normal 45 6 2 2 4" xfId="31331"/>
    <cellStyle name="Normal 45 6 2 3" xfId="31332"/>
    <cellStyle name="Normal 45 6 2 3 2" xfId="31333"/>
    <cellStyle name="Normal 45 6 2 4" xfId="31334"/>
    <cellStyle name="Normal 45 6 2 5" xfId="31335"/>
    <cellStyle name="Normal 45 6 2 6" xfId="31336"/>
    <cellStyle name="Normal 45 7" xfId="31337"/>
    <cellStyle name="Normal 45 7 2" xfId="31338"/>
    <cellStyle name="Normal 45 7 2 2" xfId="31339"/>
    <cellStyle name="Normal 45 7 2 2 2" xfId="31340"/>
    <cellStyle name="Normal 45 7 2 3" xfId="31341"/>
    <cellStyle name="Normal 45 7 2 4" xfId="31342"/>
    <cellStyle name="Normal 45 7 2 5" xfId="31343"/>
    <cellStyle name="Normal 45 7 3" xfId="31344"/>
    <cellStyle name="Normal 45 7 3 2" xfId="31345"/>
    <cellStyle name="Normal 45 7 3 2 2" xfId="31346"/>
    <cellStyle name="Normal 45 7 3 3" xfId="31347"/>
    <cellStyle name="Normal 45 7 3 4" xfId="31348"/>
    <cellStyle name="Normal 45 7 3 5" xfId="31349"/>
    <cellStyle name="Normal 45 7 4" xfId="31350"/>
    <cellStyle name="Normal 45 7 4 2" xfId="31351"/>
    <cellStyle name="Normal 45 7 4 3" xfId="31352"/>
    <cellStyle name="Normal 45 7 5" xfId="31353"/>
    <cellStyle name="Normal 45 7 6" xfId="31354"/>
    <cellStyle name="Normal 45 7 7" xfId="31355"/>
    <cellStyle name="Normal 45 8" xfId="31356"/>
    <cellStyle name="Normal 45 8 2" xfId="31357"/>
    <cellStyle name="Normal 45 8 2 2" xfId="31358"/>
    <cellStyle name="Normal 45 8 2 2 2" xfId="31359"/>
    <cellStyle name="Normal 45 8 2 2 2 2" xfId="31360"/>
    <cellStyle name="Normal 45 8 2 2 3" xfId="31361"/>
    <cellStyle name="Normal 45 8 2 2 4" xfId="31362"/>
    <cellStyle name="Normal 45 8 2 3" xfId="31363"/>
    <cellStyle name="Normal 45 8 2 3 2" xfId="31364"/>
    <cellStyle name="Normal 45 8 2 4" xfId="31365"/>
    <cellStyle name="Normal 45 8 2 5" xfId="31366"/>
    <cellStyle name="Normal 45 9" xfId="31367"/>
    <cellStyle name="Normal 45 9 2" xfId="31368"/>
    <cellStyle name="Normal 46" xfId="31369"/>
    <cellStyle name="Normal 46 2" xfId="31370"/>
    <cellStyle name="Normal 46 2 2" xfId="31371"/>
    <cellStyle name="Normal 46 2 2 2" xfId="31372"/>
    <cellStyle name="Normal 46 2 2 2 2" xfId="31373"/>
    <cellStyle name="Normal 46 2 2 2 2 2" xfId="31374"/>
    <cellStyle name="Normal 46 2 2 2 3" xfId="31375"/>
    <cellStyle name="Normal 46 2 2 2 4" xfId="31376"/>
    <cellStyle name="Normal 46 2 2 3" xfId="31377"/>
    <cellStyle name="Normal 46 2 2 3 2" xfId="31378"/>
    <cellStyle name="Normal 46 2 2 4" xfId="31379"/>
    <cellStyle name="Normal 46 2 2 5" xfId="31380"/>
    <cellStyle name="Normal 46 2 2 6" xfId="31381"/>
    <cellStyle name="Normal 46 3" xfId="31382"/>
    <cellStyle name="Normal 46 3 2" xfId="31383"/>
    <cellStyle name="Normal 46 3 2 2" xfId="31384"/>
    <cellStyle name="Normal 46 3 2 2 2" xfId="31385"/>
    <cellStyle name="Normal 46 3 2 3" xfId="31386"/>
    <cellStyle name="Normal 46 3 2 4" xfId="31387"/>
    <cellStyle name="Normal 46 3 2 5" xfId="31388"/>
    <cellStyle name="Normal 46 3 3" xfId="31389"/>
    <cellStyle name="Normal 46 3 3 2" xfId="31390"/>
    <cellStyle name="Normal 46 3 3 2 2" xfId="31391"/>
    <cellStyle name="Normal 46 3 3 3" xfId="31392"/>
    <cellStyle name="Normal 46 3 3 4" xfId="31393"/>
    <cellStyle name="Normal 46 3 3 5" xfId="31394"/>
    <cellStyle name="Normal 46 3 4" xfId="31395"/>
    <cellStyle name="Normal 46 3 4 2" xfId="31396"/>
    <cellStyle name="Normal 46 3 4 3" xfId="31397"/>
    <cellStyle name="Normal 46 3 5" xfId="31398"/>
    <cellStyle name="Normal 46 3 5 2" xfId="31399"/>
    <cellStyle name="Normal 46 3 6" xfId="31400"/>
    <cellStyle name="Normal 46 3 7" xfId="31401"/>
    <cellStyle name="Normal 46 3 8" xfId="31402"/>
    <cellStyle name="Normal 46 4" xfId="31403"/>
    <cellStyle name="Normal 46 4 2" xfId="31404"/>
    <cellStyle name="Normal 46 4 2 2" xfId="31405"/>
    <cellStyle name="Normal 46 4 2 2 2" xfId="31406"/>
    <cellStyle name="Normal 46 4 2 3" xfId="31407"/>
    <cellStyle name="Normal 46 4 2 4" xfId="31408"/>
    <cellStyle name="Normal 46 4 2 5" xfId="31409"/>
    <cellStyle name="Normal 46 4 3" xfId="31410"/>
    <cellStyle name="Normal 46 4 3 2" xfId="31411"/>
    <cellStyle name="Normal 46 4 3 2 2" xfId="31412"/>
    <cellStyle name="Normal 46 4 3 3" xfId="31413"/>
    <cellStyle name="Normal 46 4 3 4" xfId="31414"/>
    <cellStyle name="Normal 46 4 3 5" xfId="31415"/>
    <cellStyle name="Normal 46 4 4" xfId="31416"/>
    <cellStyle name="Normal 46 4 4 2" xfId="31417"/>
    <cellStyle name="Normal 46 4 4 3" xfId="31418"/>
    <cellStyle name="Normal 46 4 5" xfId="31419"/>
    <cellStyle name="Normal 46 4 6" xfId="31420"/>
    <cellStyle name="Normal 46 4 7" xfId="31421"/>
    <cellStyle name="Normal 46 5" xfId="31422"/>
    <cellStyle name="Normal 46 5 2" xfId="31423"/>
    <cellStyle name="Normal 47" xfId="31424"/>
    <cellStyle name="Normal 47 2" xfId="31425"/>
    <cellStyle name="Normal 47 2 2" xfId="31426"/>
    <cellStyle name="Normal 47 2 2 2" xfId="31427"/>
    <cellStyle name="Normal 47 2 2 2 2" xfId="31428"/>
    <cellStyle name="Normal 47 2 2 2 2 2" xfId="31429"/>
    <cellStyle name="Normal 47 2 2 2 3" xfId="31430"/>
    <cellStyle name="Normal 47 2 2 2 4" xfId="31431"/>
    <cellStyle name="Normal 47 2 2 3" xfId="31432"/>
    <cellStyle name="Normal 47 2 2 3 2" xfId="31433"/>
    <cellStyle name="Normal 47 2 2 4" xfId="31434"/>
    <cellStyle name="Normal 47 2 2 5" xfId="31435"/>
    <cellStyle name="Normal 47 2 2 6" xfId="31436"/>
    <cellStyle name="Normal 47 3" xfId="31437"/>
    <cellStyle name="Normal 47 3 2" xfId="31438"/>
    <cellStyle name="Normal 47 3 2 2" xfId="31439"/>
    <cellStyle name="Normal 47 3 2 2 2" xfId="31440"/>
    <cellStyle name="Normal 47 3 2 3" xfId="31441"/>
    <cellStyle name="Normal 47 3 2 4" xfId="31442"/>
    <cellStyle name="Normal 47 3 2 5" xfId="31443"/>
    <cellStyle name="Normal 47 3 3" xfId="31444"/>
    <cellStyle name="Normal 47 3 3 2" xfId="31445"/>
    <cellStyle name="Normal 47 3 3 2 2" xfId="31446"/>
    <cellStyle name="Normal 47 3 3 3" xfId="31447"/>
    <cellStyle name="Normal 47 3 3 4" xfId="31448"/>
    <cellStyle name="Normal 47 3 3 5" xfId="31449"/>
    <cellStyle name="Normal 47 3 4" xfId="31450"/>
    <cellStyle name="Normal 47 3 4 2" xfId="31451"/>
    <cellStyle name="Normal 47 3 4 3" xfId="31452"/>
    <cellStyle name="Normal 47 3 5" xfId="31453"/>
    <cellStyle name="Normal 47 3 5 2" xfId="31454"/>
    <cellStyle name="Normal 47 3 6" xfId="31455"/>
    <cellStyle name="Normal 47 3 7" xfId="31456"/>
    <cellStyle name="Normal 47 3 8" xfId="31457"/>
    <cellStyle name="Normal 47 4" xfId="31458"/>
    <cellStyle name="Normal 47 4 2" xfId="31459"/>
    <cellStyle name="Normal 47 4 2 2" xfId="31460"/>
    <cellStyle name="Normal 47 4 2 2 2" xfId="31461"/>
    <cellStyle name="Normal 47 4 2 3" xfId="31462"/>
    <cellStyle name="Normal 47 4 2 4" xfId="31463"/>
    <cellStyle name="Normal 47 4 2 5" xfId="31464"/>
    <cellStyle name="Normal 47 4 3" xfId="31465"/>
    <cellStyle name="Normal 47 4 3 2" xfId="31466"/>
    <cellStyle name="Normal 47 4 3 2 2" xfId="31467"/>
    <cellStyle name="Normal 47 4 3 3" xfId="31468"/>
    <cellStyle name="Normal 47 4 3 4" xfId="31469"/>
    <cellStyle name="Normal 47 4 3 5" xfId="31470"/>
    <cellStyle name="Normal 47 4 4" xfId="31471"/>
    <cellStyle name="Normal 47 4 4 2" xfId="31472"/>
    <cellStyle name="Normal 47 4 4 3" xfId="31473"/>
    <cellStyle name="Normal 47 4 5" xfId="31474"/>
    <cellStyle name="Normal 47 4 6" xfId="31475"/>
    <cellStyle name="Normal 47 4 7" xfId="31476"/>
    <cellStyle name="Normal 47 5" xfId="31477"/>
    <cellStyle name="Normal 48" xfId="31478"/>
    <cellStyle name="Normal 48 2" xfId="31479"/>
    <cellStyle name="Normal 48 2 2" xfId="31480"/>
    <cellStyle name="Normal 48 2 2 2" xfId="31481"/>
    <cellStyle name="Normal 48 2 2 2 2" xfId="31482"/>
    <cellStyle name="Normal 48 2 2 2 2 2" xfId="31483"/>
    <cellStyle name="Normal 48 2 2 2 3" xfId="31484"/>
    <cellStyle name="Normal 48 2 2 2 4" xfId="31485"/>
    <cellStyle name="Normal 48 2 2 3" xfId="31486"/>
    <cellStyle name="Normal 48 2 2 3 2" xfId="31487"/>
    <cellStyle name="Normal 48 2 2 4" xfId="31488"/>
    <cellStyle name="Normal 48 2 2 5" xfId="31489"/>
    <cellStyle name="Normal 48 2 2 6" xfId="31490"/>
    <cellStyle name="Normal 48 3" xfId="31491"/>
    <cellStyle name="Normal 48 3 2" xfId="31492"/>
    <cellStyle name="Normal 48 3 2 2" xfId="31493"/>
    <cellStyle name="Normal 48 3 2 2 2" xfId="31494"/>
    <cellStyle name="Normal 48 3 2 3" xfId="31495"/>
    <cellStyle name="Normal 48 3 2 4" xfId="31496"/>
    <cellStyle name="Normal 48 3 2 5" xfId="31497"/>
    <cellStyle name="Normal 48 3 3" xfId="31498"/>
    <cellStyle name="Normal 48 3 3 2" xfId="31499"/>
    <cellStyle name="Normal 48 3 3 2 2" xfId="31500"/>
    <cellStyle name="Normal 48 3 3 3" xfId="31501"/>
    <cellStyle name="Normal 48 3 3 4" xfId="31502"/>
    <cellStyle name="Normal 48 3 3 5" xfId="31503"/>
    <cellStyle name="Normal 48 3 4" xfId="31504"/>
    <cellStyle name="Normal 48 3 4 2" xfId="31505"/>
    <cellStyle name="Normal 48 3 4 3" xfId="31506"/>
    <cellStyle name="Normal 48 3 5" xfId="31507"/>
    <cellStyle name="Normal 48 3 5 2" xfId="31508"/>
    <cellStyle name="Normal 48 3 6" xfId="31509"/>
    <cellStyle name="Normal 48 3 7" xfId="31510"/>
    <cellStyle name="Normal 48 3 8" xfId="31511"/>
    <cellStyle name="Normal 48 4" xfId="31512"/>
    <cellStyle name="Normal 48 4 2" xfId="31513"/>
    <cellStyle name="Normal 48 4 2 2" xfId="31514"/>
    <cellStyle name="Normal 48 4 2 2 2" xfId="31515"/>
    <cellStyle name="Normal 48 4 2 3" xfId="31516"/>
    <cellStyle name="Normal 48 4 2 4" xfId="31517"/>
    <cellStyle name="Normal 48 4 2 5" xfId="31518"/>
    <cellStyle name="Normal 48 4 3" xfId="31519"/>
    <cellStyle name="Normal 48 4 3 2" xfId="31520"/>
    <cellStyle name="Normal 48 4 3 2 2" xfId="31521"/>
    <cellStyle name="Normal 48 4 3 3" xfId="31522"/>
    <cellStyle name="Normal 48 4 3 4" xfId="31523"/>
    <cellStyle name="Normal 48 4 3 5" xfId="31524"/>
    <cellStyle name="Normal 48 4 4" xfId="31525"/>
    <cellStyle name="Normal 48 4 4 2" xfId="31526"/>
    <cellStyle name="Normal 48 4 4 3" xfId="31527"/>
    <cellStyle name="Normal 48 4 5" xfId="31528"/>
    <cellStyle name="Normal 48 4 6" xfId="31529"/>
    <cellStyle name="Normal 48 4 7" xfId="31530"/>
    <cellStyle name="Normal 48 5" xfId="31531"/>
    <cellStyle name="Normal 48 5 2" xfId="31532"/>
    <cellStyle name="Normal 49" xfId="31533"/>
    <cellStyle name="Normal 49 2" xfId="31534"/>
    <cellStyle name="Normal 49 2 2" xfId="31535"/>
    <cellStyle name="Normal 49 2 2 2" xfId="31536"/>
    <cellStyle name="Normal 49 2 2 2 2" xfId="31537"/>
    <cellStyle name="Normal 49 2 2 2 2 2" xfId="31538"/>
    <cellStyle name="Normal 49 2 2 2 3" xfId="31539"/>
    <cellStyle name="Normal 49 2 2 2 4" xfId="31540"/>
    <cellStyle name="Normal 49 2 2 3" xfId="31541"/>
    <cellStyle name="Normal 49 2 2 3 2" xfId="31542"/>
    <cellStyle name="Normal 49 2 2 4" xfId="31543"/>
    <cellStyle name="Normal 49 2 2 5" xfId="31544"/>
    <cellStyle name="Normal 49 2 2 6" xfId="31545"/>
    <cellStyle name="Normal 49 3" xfId="31546"/>
    <cellStyle name="Normal 49 3 2" xfId="31547"/>
    <cellStyle name="Normal 49 3 2 2" xfId="31548"/>
    <cellStyle name="Normal 49 3 2 2 2" xfId="31549"/>
    <cellStyle name="Normal 49 3 2 3" xfId="31550"/>
    <cellStyle name="Normal 49 3 2 4" xfId="31551"/>
    <cellStyle name="Normal 49 3 2 5" xfId="31552"/>
    <cellStyle name="Normal 49 3 3" xfId="31553"/>
    <cellStyle name="Normal 49 3 3 2" xfId="31554"/>
    <cellStyle name="Normal 49 3 3 2 2" xfId="31555"/>
    <cellStyle name="Normal 49 3 3 3" xfId="31556"/>
    <cellStyle name="Normal 49 3 3 4" xfId="31557"/>
    <cellStyle name="Normal 49 3 3 5" xfId="31558"/>
    <cellStyle name="Normal 49 3 4" xfId="31559"/>
    <cellStyle name="Normal 49 3 4 2" xfId="31560"/>
    <cellStyle name="Normal 49 3 4 3" xfId="31561"/>
    <cellStyle name="Normal 49 3 5" xfId="31562"/>
    <cellStyle name="Normal 49 3 5 2" xfId="31563"/>
    <cellStyle name="Normal 49 3 6" xfId="31564"/>
    <cellStyle name="Normal 49 3 7" xfId="31565"/>
    <cellStyle name="Normal 49 3 8" xfId="31566"/>
    <cellStyle name="Normal 49 4" xfId="31567"/>
    <cellStyle name="Normal 49 4 2" xfId="31568"/>
    <cellStyle name="Normal 49 4 2 2" xfId="31569"/>
    <cellStyle name="Normal 49 4 2 2 2" xfId="31570"/>
    <cellStyle name="Normal 49 4 2 3" xfId="31571"/>
    <cellStyle name="Normal 49 4 2 4" xfId="31572"/>
    <cellStyle name="Normal 49 4 2 5" xfId="31573"/>
    <cellStyle name="Normal 49 4 3" xfId="31574"/>
    <cellStyle name="Normal 49 4 3 2" xfId="31575"/>
    <cellStyle name="Normal 49 4 3 2 2" xfId="31576"/>
    <cellStyle name="Normal 49 4 3 3" xfId="31577"/>
    <cellStyle name="Normal 49 4 3 4" xfId="31578"/>
    <cellStyle name="Normal 49 4 3 5" xfId="31579"/>
    <cellStyle name="Normal 49 4 4" xfId="31580"/>
    <cellStyle name="Normal 49 4 4 2" xfId="31581"/>
    <cellStyle name="Normal 49 4 4 3" xfId="31582"/>
    <cellStyle name="Normal 49 4 5" xfId="31583"/>
    <cellStyle name="Normal 49 4 6" xfId="31584"/>
    <cellStyle name="Normal 49 4 7" xfId="31585"/>
    <cellStyle name="Normal 49 5" xfId="31586"/>
    <cellStyle name="Normal 49 5 2" xfId="31587"/>
    <cellStyle name="Normal 5" xfId="17"/>
    <cellStyle name="Normal 5 10" xfId="31588"/>
    <cellStyle name="Normal 5 10 2" xfId="31589"/>
    <cellStyle name="Normal 5 10 2 2" xfId="31590"/>
    <cellStyle name="Normal 5 10 2 2 2" xfId="31591"/>
    <cellStyle name="Normal 5 10 2 2 2 2" xfId="31592"/>
    <cellStyle name="Normal 5 10 2 2 2 2 2" xfId="31593"/>
    <cellStyle name="Normal 5 10 2 2 2 3" xfId="31594"/>
    <cellStyle name="Normal 5 10 2 2 2 4" xfId="31595"/>
    <cellStyle name="Normal 5 10 2 2 3" xfId="31596"/>
    <cellStyle name="Normal 5 10 2 2 3 2" xfId="31597"/>
    <cellStyle name="Normal 5 10 2 2 4" xfId="31598"/>
    <cellStyle name="Normal 5 10 2 2 5" xfId="31599"/>
    <cellStyle name="Normal 5 10 3" xfId="31600"/>
    <cellStyle name="Normal 5 10 3 2" xfId="31601"/>
    <cellStyle name="Normal 5 10 3 2 2" xfId="31602"/>
    <cellStyle name="Normal 5 10 3 2 2 2" xfId="31603"/>
    <cellStyle name="Normal 5 10 3 2 3" xfId="31604"/>
    <cellStyle name="Normal 5 10 3 2 4" xfId="31605"/>
    <cellStyle name="Normal 5 10 3 3" xfId="31606"/>
    <cellStyle name="Normal 5 10 3 3 2" xfId="31607"/>
    <cellStyle name="Normal 5 10 3 4" xfId="31608"/>
    <cellStyle name="Normal 5 10 3 5" xfId="31609"/>
    <cellStyle name="Normal 5 10 4" xfId="31610"/>
    <cellStyle name="Normal 5 11" xfId="31611"/>
    <cellStyle name="Normal 5 11 2" xfId="31612"/>
    <cellStyle name="Normal 5 11 2 2" xfId="31613"/>
    <cellStyle name="Normal 5 11 2 2 2" xfId="31614"/>
    <cellStyle name="Normal 5 11 2 2 2 2" xfId="31615"/>
    <cellStyle name="Normal 5 11 2 2 3" xfId="31616"/>
    <cellStyle name="Normal 5 11 2 2 4" xfId="31617"/>
    <cellStyle name="Normal 5 11 2 3" xfId="31618"/>
    <cellStyle name="Normal 5 11 2 3 2" xfId="31619"/>
    <cellStyle name="Normal 5 11 2 4" xfId="31620"/>
    <cellStyle name="Normal 5 11 2 5" xfId="31621"/>
    <cellStyle name="Normal 5 11 2 6" xfId="31622"/>
    <cellStyle name="Normal 5 11 3" xfId="31623"/>
    <cellStyle name="Normal 5 11 4" xfId="31624"/>
    <cellStyle name="Normal 5 12" xfId="31625"/>
    <cellStyle name="Normal 5 12 2" xfId="31626"/>
    <cellStyle name="Normal 5 12 2 2" xfId="31627"/>
    <cellStyle name="Normal 5 12 2 2 2" xfId="31628"/>
    <cellStyle name="Normal 5 12 2 2 2 2" xfId="31629"/>
    <cellStyle name="Normal 5 12 2 2 3" xfId="31630"/>
    <cellStyle name="Normal 5 12 2 2 4" xfId="31631"/>
    <cellStyle name="Normal 5 12 2 3" xfId="31632"/>
    <cellStyle name="Normal 5 12 2 3 2" xfId="31633"/>
    <cellStyle name="Normal 5 12 2 4" xfId="31634"/>
    <cellStyle name="Normal 5 12 2 5" xfId="31635"/>
    <cellStyle name="Normal 5 12 2 6" xfId="31636"/>
    <cellStyle name="Normal 5 13" xfId="31637"/>
    <cellStyle name="Normal 5 13 2" xfId="31638"/>
    <cellStyle name="Normal 5 13 2 2" xfId="31639"/>
    <cellStyle name="Normal 5 13 2 2 2" xfId="31640"/>
    <cellStyle name="Normal 5 13 2 2 2 2" xfId="31641"/>
    <cellStyle name="Normal 5 13 2 2 3" xfId="31642"/>
    <cellStyle name="Normal 5 13 2 2 4" xfId="31643"/>
    <cellStyle name="Normal 5 13 2 3" xfId="31644"/>
    <cellStyle name="Normal 5 13 2 3 2" xfId="31645"/>
    <cellStyle name="Normal 5 13 2 4" xfId="31646"/>
    <cellStyle name="Normal 5 13 2 5" xfId="31647"/>
    <cellStyle name="Normal 5 13 2 6" xfId="31648"/>
    <cellStyle name="Normal 5 14" xfId="31649"/>
    <cellStyle name="Normal 5 14 2" xfId="31650"/>
    <cellStyle name="Normal 5 14 2 2" xfId="31651"/>
    <cellStyle name="Normal 5 14 2 2 2" xfId="31652"/>
    <cellStyle name="Normal 5 14 2 2 2 2" xfId="31653"/>
    <cellStyle name="Normal 5 14 2 2 3" xfId="31654"/>
    <cellStyle name="Normal 5 14 2 2 4" xfId="31655"/>
    <cellStyle name="Normal 5 14 2 3" xfId="31656"/>
    <cellStyle name="Normal 5 14 2 3 2" xfId="31657"/>
    <cellStyle name="Normal 5 14 2 4" xfId="31658"/>
    <cellStyle name="Normal 5 14 2 5" xfId="31659"/>
    <cellStyle name="Normal 5 14 2 6" xfId="31660"/>
    <cellStyle name="Normal 5 14 3" xfId="31661"/>
    <cellStyle name="Normal 5 15" xfId="31662"/>
    <cellStyle name="Normal 5 15 2" xfId="31663"/>
    <cellStyle name="Normal 5 15 2 2" xfId="31664"/>
    <cellStyle name="Normal 5 15 2 2 2" xfId="31665"/>
    <cellStyle name="Normal 5 15 2 2 2 2" xfId="31666"/>
    <cellStyle name="Normal 5 15 2 2 3" xfId="31667"/>
    <cellStyle name="Normal 5 15 2 2 4" xfId="31668"/>
    <cellStyle name="Normal 5 15 2 3" xfId="31669"/>
    <cellStyle name="Normal 5 15 2 3 2" xfId="31670"/>
    <cellStyle name="Normal 5 15 2 4" xfId="31671"/>
    <cellStyle name="Normal 5 15 2 5" xfId="31672"/>
    <cellStyle name="Normal 5 15 2 6" xfId="31673"/>
    <cellStyle name="Normal 5 16" xfId="31674"/>
    <cellStyle name="Normal 5 16 2" xfId="31675"/>
    <cellStyle name="Normal 5 16 2 2" xfId="31676"/>
    <cellStyle name="Normal 5 16 2 2 2" xfId="31677"/>
    <cellStyle name="Normal 5 16 2 2 2 2" xfId="31678"/>
    <cellStyle name="Normal 5 16 2 2 3" xfId="31679"/>
    <cellStyle name="Normal 5 16 2 2 4" xfId="31680"/>
    <cellStyle name="Normal 5 16 2 3" xfId="31681"/>
    <cellStyle name="Normal 5 16 2 3 2" xfId="31682"/>
    <cellStyle name="Normal 5 16 2 4" xfId="31683"/>
    <cellStyle name="Normal 5 16 2 5" xfId="31684"/>
    <cellStyle name="Normal 5 16 2 6" xfId="31685"/>
    <cellStyle name="Normal 5 17" xfId="31686"/>
    <cellStyle name="Normal 5 17 2" xfId="31687"/>
    <cellStyle name="Normal 5 17 2 2" xfId="31688"/>
    <cellStyle name="Normal 5 17 2 2 2" xfId="31689"/>
    <cellStyle name="Normal 5 17 2 2 2 2" xfId="31690"/>
    <cellStyle name="Normal 5 17 2 2 3" xfId="31691"/>
    <cellStyle name="Normal 5 17 2 2 4" xfId="31692"/>
    <cellStyle name="Normal 5 17 2 3" xfId="31693"/>
    <cellStyle name="Normal 5 17 2 3 2" xfId="31694"/>
    <cellStyle name="Normal 5 17 2 4" xfId="31695"/>
    <cellStyle name="Normal 5 17 2 5" xfId="31696"/>
    <cellStyle name="Normal 5 17 2 6" xfId="31697"/>
    <cellStyle name="Normal 5 18" xfId="31698"/>
    <cellStyle name="Normal 5 18 2" xfId="31699"/>
    <cellStyle name="Normal 5 18 2 2" xfId="31700"/>
    <cellStyle name="Normal 5 18 2 2 2" xfId="31701"/>
    <cellStyle name="Normal 5 18 2 2 2 2" xfId="31702"/>
    <cellStyle name="Normal 5 18 2 2 3" xfId="31703"/>
    <cellStyle name="Normal 5 18 2 2 4" xfId="31704"/>
    <cellStyle name="Normal 5 18 2 3" xfId="31705"/>
    <cellStyle name="Normal 5 18 2 3 2" xfId="31706"/>
    <cellStyle name="Normal 5 18 2 4" xfId="31707"/>
    <cellStyle name="Normal 5 18 2 5" xfId="31708"/>
    <cellStyle name="Normal 5 18 2 6" xfId="31709"/>
    <cellStyle name="Normal 5 19" xfId="31710"/>
    <cellStyle name="Normal 5 19 2" xfId="31711"/>
    <cellStyle name="Normal 5 19 2 2" xfId="31712"/>
    <cellStyle name="Normal 5 19 2 2 2" xfId="31713"/>
    <cellStyle name="Normal 5 19 2 2 2 2" xfId="31714"/>
    <cellStyle name="Normal 5 19 2 2 2 2 2" xfId="31715"/>
    <cellStyle name="Normal 5 19 2 2 2 3" xfId="31716"/>
    <cellStyle name="Normal 5 19 2 2 2 4" xfId="31717"/>
    <cellStyle name="Normal 5 19 2 2 3" xfId="31718"/>
    <cellStyle name="Normal 5 19 2 2 3 2" xfId="31719"/>
    <cellStyle name="Normal 5 19 2 2 4" xfId="31720"/>
    <cellStyle name="Normal 5 19 2 2 5" xfId="31721"/>
    <cellStyle name="Normal 5 19 2 2 6" xfId="31722"/>
    <cellStyle name="Normal 5 19 3" xfId="31723"/>
    <cellStyle name="Normal 5 19 3 2" xfId="31724"/>
    <cellStyle name="Normal 5 19 3 2 2" xfId="31725"/>
    <cellStyle name="Normal 5 19 3 2 2 2" xfId="31726"/>
    <cellStyle name="Normal 5 19 3 2 3" xfId="31727"/>
    <cellStyle name="Normal 5 19 3 2 4" xfId="31728"/>
    <cellStyle name="Normal 5 19 3 3" xfId="31729"/>
    <cellStyle name="Normal 5 19 3 3 2" xfId="31730"/>
    <cellStyle name="Normal 5 19 3 4" xfId="31731"/>
    <cellStyle name="Normal 5 19 3 5" xfId="31732"/>
    <cellStyle name="Normal 5 19 3 6" xfId="31733"/>
    <cellStyle name="Normal 5 2" xfId="14"/>
    <cellStyle name="Normal 5 2 10" xfId="31734"/>
    <cellStyle name="Normal 5 2 10 2" xfId="31735"/>
    <cellStyle name="Normal 5 2 10 2 2" xfId="31736"/>
    <cellStyle name="Normal 5 2 10 2 2 2" xfId="31737"/>
    <cellStyle name="Normal 5 2 10 2 2 2 2" xfId="31738"/>
    <cellStyle name="Normal 5 2 10 2 2 3" xfId="31739"/>
    <cellStyle name="Normal 5 2 10 2 2 4" xfId="31740"/>
    <cellStyle name="Normal 5 2 10 2 3" xfId="31741"/>
    <cellStyle name="Normal 5 2 10 2 3 2" xfId="31742"/>
    <cellStyle name="Normal 5 2 10 2 4" xfId="31743"/>
    <cellStyle name="Normal 5 2 10 2 5" xfId="31744"/>
    <cellStyle name="Normal 5 2 10 2 6" xfId="31745"/>
    <cellStyle name="Normal 5 2 11" xfId="31746"/>
    <cellStyle name="Normal 5 2 11 2" xfId="31747"/>
    <cellStyle name="Normal 5 2 11 2 2" xfId="31748"/>
    <cellStyle name="Normal 5 2 11 2 2 2" xfId="31749"/>
    <cellStyle name="Normal 5 2 11 2 2 2 2" xfId="31750"/>
    <cellStyle name="Normal 5 2 11 2 2 3" xfId="31751"/>
    <cellStyle name="Normal 5 2 11 2 2 4" xfId="31752"/>
    <cellStyle name="Normal 5 2 11 2 3" xfId="31753"/>
    <cellStyle name="Normal 5 2 11 2 3 2" xfId="31754"/>
    <cellStyle name="Normal 5 2 11 2 4" xfId="31755"/>
    <cellStyle name="Normal 5 2 11 2 5" xfId="31756"/>
    <cellStyle name="Normal 5 2 11 2 6" xfId="31757"/>
    <cellStyle name="Normal 5 2 12" xfId="31758"/>
    <cellStyle name="Normal 5 2 12 2" xfId="31759"/>
    <cellStyle name="Normal 5 2 12 2 2" xfId="31760"/>
    <cellStyle name="Normal 5 2 12 2 2 2" xfId="31761"/>
    <cellStyle name="Normal 5 2 12 2 2 2 2" xfId="31762"/>
    <cellStyle name="Normal 5 2 12 2 2 3" xfId="31763"/>
    <cellStyle name="Normal 5 2 12 2 2 4" xfId="31764"/>
    <cellStyle name="Normal 5 2 12 2 3" xfId="31765"/>
    <cellStyle name="Normal 5 2 12 2 3 2" xfId="31766"/>
    <cellStyle name="Normal 5 2 12 2 4" xfId="31767"/>
    <cellStyle name="Normal 5 2 12 2 5" xfId="31768"/>
    <cellStyle name="Normal 5 2 12 2 6" xfId="31769"/>
    <cellStyle name="Normal 5 2 13" xfId="31770"/>
    <cellStyle name="Normal 5 2 13 2" xfId="31771"/>
    <cellStyle name="Normal 5 2 13 2 2" xfId="31772"/>
    <cellStyle name="Normal 5 2 13 2 2 2" xfId="31773"/>
    <cellStyle name="Normal 5 2 13 2 2 2 2" xfId="31774"/>
    <cellStyle name="Normal 5 2 13 2 2 3" xfId="31775"/>
    <cellStyle name="Normal 5 2 13 2 2 4" xfId="31776"/>
    <cellStyle name="Normal 5 2 13 2 3" xfId="31777"/>
    <cellStyle name="Normal 5 2 13 2 3 2" xfId="31778"/>
    <cellStyle name="Normal 5 2 13 2 4" xfId="31779"/>
    <cellStyle name="Normal 5 2 13 2 5" xfId="31780"/>
    <cellStyle name="Normal 5 2 13 2 6" xfId="31781"/>
    <cellStyle name="Normal 5 2 14" xfId="31782"/>
    <cellStyle name="Normal 5 2 14 2" xfId="31783"/>
    <cellStyle name="Normal 5 2 14 2 2" xfId="31784"/>
    <cellStyle name="Normal 5 2 14 2 2 2" xfId="31785"/>
    <cellStyle name="Normal 5 2 14 2 2 2 2" xfId="31786"/>
    <cellStyle name="Normal 5 2 14 2 2 3" xfId="31787"/>
    <cellStyle name="Normal 5 2 14 2 2 4" xfId="31788"/>
    <cellStyle name="Normal 5 2 14 2 3" xfId="31789"/>
    <cellStyle name="Normal 5 2 14 2 3 2" xfId="31790"/>
    <cellStyle name="Normal 5 2 14 2 4" xfId="31791"/>
    <cellStyle name="Normal 5 2 14 2 5" xfId="31792"/>
    <cellStyle name="Normal 5 2 14 2 6" xfId="31793"/>
    <cellStyle name="Normal 5 2 15" xfId="31794"/>
    <cellStyle name="Normal 5 2 15 2" xfId="31795"/>
    <cellStyle name="Normal 5 2 15 2 2" xfId="31796"/>
    <cellStyle name="Normal 5 2 15 2 2 2" xfId="31797"/>
    <cellStyle name="Normal 5 2 15 2 3" xfId="31798"/>
    <cellStyle name="Normal 5 2 15 2 4" xfId="31799"/>
    <cellStyle name="Normal 5 2 15 3" xfId="31800"/>
    <cellStyle name="Normal 5 2 15 3 2" xfId="31801"/>
    <cellStyle name="Normal 5 2 15 4" xfId="31802"/>
    <cellStyle name="Normal 5 2 15 5" xfId="31803"/>
    <cellStyle name="Normal 5 2 15 6" xfId="31804"/>
    <cellStyle name="Normal 5 2 16" xfId="153"/>
    <cellStyle name="Normal 5 2 2" xfId="154"/>
    <cellStyle name="Normal 5 2 2 2" xfId="253"/>
    <cellStyle name="Normal 5 2 2 2 2" xfId="31805"/>
    <cellStyle name="Normal 5 2 2 2 2 2" xfId="31806"/>
    <cellStyle name="Normal 5 2 2 2 2 2 2" xfId="31807"/>
    <cellStyle name="Normal 5 2 2 2 2 2 2 2" xfId="31808"/>
    <cellStyle name="Normal 5 2 2 2 2 2 2 2 2" xfId="31809"/>
    <cellStyle name="Normal 5 2 2 2 2 2 2 3" xfId="31810"/>
    <cellStyle name="Normal 5 2 2 2 2 2 2 4" xfId="31811"/>
    <cellStyle name="Normal 5 2 2 2 2 2 3" xfId="31812"/>
    <cellStyle name="Normal 5 2 2 2 2 2 3 2" xfId="31813"/>
    <cellStyle name="Normal 5 2 2 2 2 2 4" xfId="31814"/>
    <cellStyle name="Normal 5 2 2 2 2 2 4 2" xfId="31815"/>
    <cellStyle name="Normal 5 2 2 2 2 2 5" xfId="31816"/>
    <cellStyle name="Normal 5 2 2 2 2 2 6" xfId="31817"/>
    <cellStyle name="Normal 5 2 2 2 2 2 7" xfId="31818"/>
    <cellStyle name="Normal 5 2 2 2 2 2 8" xfId="31819"/>
    <cellStyle name="Normal 5 2 2 2 2 3" xfId="31820"/>
    <cellStyle name="Normal 5 2 2 2 2 3 2" xfId="31821"/>
    <cellStyle name="Normal 5 2 2 2 2 4" xfId="31822"/>
    <cellStyle name="Normal 5 2 2 2 3" xfId="31823"/>
    <cellStyle name="Normal 5 2 2 2 3 2" xfId="31824"/>
    <cellStyle name="Normal 5 2 2 2 3 2 2" xfId="31825"/>
    <cellStyle name="Normal 5 2 2 2 3 2 2 2" xfId="31826"/>
    <cellStyle name="Normal 5 2 2 2 3 2 3" xfId="31827"/>
    <cellStyle name="Normal 5 2 2 2 3 2 4" xfId="31828"/>
    <cellStyle name="Normal 5 2 2 2 3 3" xfId="31829"/>
    <cellStyle name="Normal 5 2 2 2 3 3 2" xfId="31830"/>
    <cellStyle name="Normal 5 2 2 2 3 4" xfId="31831"/>
    <cellStyle name="Normal 5 2 2 2 3 4 2" xfId="31832"/>
    <cellStyle name="Normal 5 2 2 2 3 5" xfId="31833"/>
    <cellStyle name="Normal 5 2 2 2 3 6" xfId="31834"/>
    <cellStyle name="Normal 5 2 2 2 3 7" xfId="31835"/>
    <cellStyle name="Normal 5 2 2 2 3 8" xfId="31836"/>
    <cellStyle name="Normal 5 2 2 2 4" xfId="31837"/>
    <cellStyle name="Normal 5 2 2 2 4 2" xfId="31838"/>
    <cellStyle name="Normal 5 2 2 2 5" xfId="31839"/>
    <cellStyle name="Normal 5 2 2 3" xfId="31840"/>
    <cellStyle name="Normal 5 2 2 3 2" xfId="31841"/>
    <cellStyle name="Normal 5 2 2 3 2 2" xfId="31842"/>
    <cellStyle name="Normal 5 2 2 3 2 2 2" xfId="31843"/>
    <cellStyle name="Normal 5 2 2 3 2 2 2 2" xfId="31844"/>
    <cellStyle name="Normal 5 2 2 3 2 2 3" xfId="31845"/>
    <cellStyle name="Normal 5 2 2 3 2 2 4" xfId="31846"/>
    <cellStyle name="Normal 5 2 2 3 2 3" xfId="31847"/>
    <cellStyle name="Normal 5 2 2 3 2 3 2" xfId="31848"/>
    <cellStyle name="Normal 5 2 2 3 2 4" xfId="31849"/>
    <cellStyle name="Normal 5 2 2 3 2 4 2" xfId="31850"/>
    <cellStyle name="Normal 5 2 2 3 2 5" xfId="31851"/>
    <cellStyle name="Normal 5 2 2 3 2 6" xfId="31852"/>
    <cellStyle name="Normal 5 2 2 3 2 7" xfId="31853"/>
    <cellStyle name="Normal 5 2 2 3 2 8" xfId="31854"/>
    <cellStyle name="Normal 5 2 2 3 3" xfId="31855"/>
    <cellStyle name="Normal 5 2 2 3 3 2" xfId="31856"/>
    <cellStyle name="Normal 5 2 2 3 4" xfId="31857"/>
    <cellStyle name="Normal 5 2 2 4" xfId="31858"/>
    <cellStyle name="Normal 5 2 2 4 2" xfId="31859"/>
    <cellStyle name="Normal 5 2 2 4 2 2" xfId="31860"/>
    <cellStyle name="Normal 5 2 2 4 2 2 2" xfId="31861"/>
    <cellStyle name="Normal 5 2 2 4 2 3" xfId="31862"/>
    <cellStyle name="Normal 5 2 2 4 2 4" xfId="31863"/>
    <cellStyle name="Normal 5 2 2 4 3" xfId="31864"/>
    <cellStyle name="Normal 5 2 2 4 3 2" xfId="31865"/>
    <cellStyle name="Normal 5 2 2 4 3 3" xfId="31866"/>
    <cellStyle name="Normal 5 2 2 4 4" xfId="31867"/>
    <cellStyle name="Normal 5 2 2 4 4 2" xfId="31868"/>
    <cellStyle name="Normal 5 2 2 4 4 3" xfId="31869"/>
    <cellStyle name="Normal 5 2 2 4 5" xfId="31870"/>
    <cellStyle name="Normal 5 2 2 4 6" xfId="31871"/>
    <cellStyle name="Normal 5 2 2 4 7" xfId="31872"/>
    <cellStyle name="Normal 5 2 2 5" xfId="31873"/>
    <cellStyle name="Normal 5 2 2 5 2" xfId="31874"/>
    <cellStyle name="Normal 5 2 2 5 3" xfId="31875"/>
    <cellStyle name="Normal 5 2 2 6" xfId="31876"/>
    <cellStyle name="Normal 5 2 2 6 2" xfId="31877"/>
    <cellStyle name="Normal 5 2 3" xfId="254"/>
    <cellStyle name="Normal 5 2 3 2" xfId="31878"/>
    <cellStyle name="Normal 5 2 3 2 2" xfId="31879"/>
    <cellStyle name="Normal 5 2 3 2 2 2" xfId="31880"/>
    <cellStyle name="Normal 5 2 3 2 2 2 2" xfId="31881"/>
    <cellStyle name="Normal 5 2 3 2 2 2 2 2" xfId="31882"/>
    <cellStyle name="Normal 5 2 3 2 2 2 3" xfId="31883"/>
    <cellStyle name="Normal 5 2 3 2 2 2 4" xfId="31884"/>
    <cellStyle name="Normal 5 2 3 2 2 3" xfId="31885"/>
    <cellStyle name="Normal 5 2 3 2 2 3 2" xfId="31886"/>
    <cellStyle name="Normal 5 2 3 2 2 4" xfId="31887"/>
    <cellStyle name="Normal 5 2 3 2 2 4 2" xfId="31888"/>
    <cellStyle name="Normal 5 2 3 2 2 5" xfId="31889"/>
    <cellStyle name="Normal 5 2 3 2 2 6" xfId="31890"/>
    <cellStyle name="Normal 5 2 3 2 2 7" xfId="31891"/>
    <cellStyle name="Normal 5 2 3 2 2 8" xfId="31892"/>
    <cellStyle name="Normal 5 2 3 2 3" xfId="31893"/>
    <cellStyle name="Normal 5 2 3 2 3 2" xfId="31894"/>
    <cellStyle name="Normal 5 2 3 2 4" xfId="31895"/>
    <cellStyle name="Normal 5 2 3 3" xfId="31896"/>
    <cellStyle name="Normal 5 2 3 3 2" xfId="31897"/>
    <cellStyle name="Normal 5 2 3 3 2 2" xfId="31898"/>
    <cellStyle name="Normal 5 2 3 3 2 2 2" xfId="31899"/>
    <cellStyle name="Normal 5 2 3 3 2 3" xfId="31900"/>
    <cellStyle name="Normal 5 2 3 3 2 4" xfId="31901"/>
    <cellStyle name="Normal 5 2 3 3 3" xfId="31902"/>
    <cellStyle name="Normal 5 2 3 3 3 2" xfId="31903"/>
    <cellStyle name="Normal 5 2 3 3 4" xfId="31904"/>
    <cellStyle name="Normal 5 2 3 3 4 2" xfId="31905"/>
    <cellStyle name="Normal 5 2 3 3 5" xfId="31906"/>
    <cellStyle name="Normal 5 2 3 3 6" xfId="31907"/>
    <cellStyle name="Normal 5 2 3 3 7" xfId="31908"/>
    <cellStyle name="Normal 5 2 3 3 8" xfId="31909"/>
    <cellStyle name="Normal 5 2 3 4" xfId="31910"/>
    <cellStyle name="Normal 5 2 3 4 2" xfId="31911"/>
    <cellStyle name="Normal 5 2 3 5" xfId="31912"/>
    <cellStyle name="Normal 5 2 4" xfId="31913"/>
    <cellStyle name="Normal 5 2 4 2" xfId="31914"/>
    <cellStyle name="Normal 5 2 4 2 2" xfId="31915"/>
    <cellStyle name="Normal 5 2 4 2 2 2" xfId="31916"/>
    <cellStyle name="Normal 5 2 4 2 2 2 2" xfId="31917"/>
    <cellStyle name="Normal 5 2 4 2 2 3" xfId="31918"/>
    <cellStyle name="Normal 5 2 4 2 2 4" xfId="31919"/>
    <cellStyle name="Normal 5 2 4 2 3" xfId="31920"/>
    <cellStyle name="Normal 5 2 4 2 3 2" xfId="31921"/>
    <cellStyle name="Normal 5 2 4 2 4" xfId="31922"/>
    <cellStyle name="Normal 5 2 4 2 4 2" xfId="31923"/>
    <cellStyle name="Normal 5 2 4 2 5" xfId="31924"/>
    <cellStyle name="Normal 5 2 4 2 6" xfId="31925"/>
    <cellStyle name="Normal 5 2 4 2 7" xfId="31926"/>
    <cellStyle name="Normal 5 2 4 2 8" xfId="31927"/>
    <cellStyle name="Normal 5 2 4 3" xfId="31928"/>
    <cellStyle name="Normal 5 2 4 3 2" xfId="31929"/>
    <cellStyle name="Normal 5 2 4 4" xfId="31930"/>
    <cellStyle name="Normal 5 2 5" xfId="31931"/>
    <cellStyle name="Normal 5 2 5 2" xfId="31932"/>
    <cellStyle name="Normal 5 2 5 2 2" xfId="31933"/>
    <cellStyle name="Normal 5 2 5 2 2 2" xfId="31934"/>
    <cellStyle name="Normal 5 2 5 2 2 2 2" xfId="31935"/>
    <cellStyle name="Normal 5 2 5 2 2 2 2 2" xfId="31936"/>
    <cellStyle name="Normal 5 2 5 2 2 2 3" xfId="31937"/>
    <cellStyle name="Normal 5 2 5 2 2 2 4" xfId="31938"/>
    <cellStyle name="Normal 5 2 5 2 2 3" xfId="31939"/>
    <cellStyle name="Normal 5 2 5 2 2 3 2" xfId="31940"/>
    <cellStyle name="Normal 5 2 5 2 2 4" xfId="31941"/>
    <cellStyle name="Normal 5 2 5 2 2 5" xfId="31942"/>
    <cellStyle name="Normal 5 2 5 2 3" xfId="31943"/>
    <cellStyle name="Normal 5 2 5 2 3 2" xfId="31944"/>
    <cellStyle name="Normal 5 2 5 2 4" xfId="31945"/>
    <cellStyle name="Normal 5 2 5 3" xfId="31946"/>
    <cellStyle name="Normal 5 2 5 3 2" xfId="31947"/>
    <cellStyle name="Normal 5 2 5 3 2 2" xfId="31948"/>
    <cellStyle name="Normal 5 2 5 3 2 2 2" xfId="31949"/>
    <cellStyle name="Normal 5 2 5 3 2 3" xfId="31950"/>
    <cellStyle name="Normal 5 2 5 3 2 4" xfId="31951"/>
    <cellStyle name="Normal 5 2 5 3 3" xfId="31952"/>
    <cellStyle name="Normal 5 2 5 3 3 2" xfId="31953"/>
    <cellStyle name="Normal 5 2 5 3 4" xfId="31954"/>
    <cellStyle name="Normal 5 2 5 3 5" xfId="31955"/>
    <cellStyle name="Normal 5 2 5 4" xfId="31956"/>
    <cellStyle name="Normal 5 2 5 4 2" xfId="31957"/>
    <cellStyle name="Normal 5 2 5 4 3" xfId="31958"/>
    <cellStyle name="Normal 5 2 5 5" xfId="31959"/>
    <cellStyle name="Normal 5 2 6" xfId="31960"/>
    <cellStyle name="Normal 5 2 6 2" xfId="31961"/>
    <cellStyle name="Normal 5 2 6 2 2" xfId="31962"/>
    <cellStyle name="Normal 5 2 6 2 2 2" xfId="31963"/>
    <cellStyle name="Normal 5 2 6 2 2 2 2" xfId="31964"/>
    <cellStyle name="Normal 5 2 6 2 2 3" xfId="31965"/>
    <cellStyle name="Normal 5 2 6 2 2 4" xfId="31966"/>
    <cellStyle name="Normal 5 2 6 2 3" xfId="31967"/>
    <cellStyle name="Normal 5 2 6 2 3 2" xfId="31968"/>
    <cellStyle name="Normal 5 2 6 2 4" xfId="31969"/>
    <cellStyle name="Normal 5 2 6 2 5" xfId="31970"/>
    <cellStyle name="Normal 5 2 6 2 6" xfId="31971"/>
    <cellStyle name="Normal 5 2 6 3" xfId="31972"/>
    <cellStyle name="Normal 5 2 6 3 2" xfId="31973"/>
    <cellStyle name="Normal 5 2 6 4" xfId="31974"/>
    <cellStyle name="Normal 5 2 7" xfId="31975"/>
    <cellStyle name="Normal 5 2 7 2" xfId="31976"/>
    <cellStyle name="Normal 5 2 7 2 2" xfId="31977"/>
    <cellStyle name="Normal 5 2 7 2 2 2" xfId="31978"/>
    <cellStyle name="Normal 5 2 7 2 2 2 2" xfId="31979"/>
    <cellStyle name="Normal 5 2 7 2 2 3" xfId="31980"/>
    <cellStyle name="Normal 5 2 7 2 2 4" xfId="31981"/>
    <cellStyle name="Normal 5 2 7 2 3" xfId="31982"/>
    <cellStyle name="Normal 5 2 7 2 3 2" xfId="31983"/>
    <cellStyle name="Normal 5 2 7 2 4" xfId="31984"/>
    <cellStyle name="Normal 5 2 7 2 5" xfId="31985"/>
    <cellStyle name="Normal 5 2 7 2 6" xfId="31986"/>
    <cellStyle name="Normal 5 2 7 3" xfId="31987"/>
    <cellStyle name="Normal 5 2 7 3 2" xfId="31988"/>
    <cellStyle name="Normal 5 2 7 4" xfId="31989"/>
    <cellStyle name="Normal 5 2 8" xfId="31990"/>
    <cellStyle name="Normal 5 2 8 2" xfId="31991"/>
    <cellStyle name="Normal 5 2 8 2 2" xfId="31992"/>
    <cellStyle name="Normal 5 2 8 2 2 2" xfId="31993"/>
    <cellStyle name="Normal 5 2 8 2 2 2 2" xfId="31994"/>
    <cellStyle name="Normal 5 2 8 2 2 3" xfId="31995"/>
    <cellStyle name="Normal 5 2 8 2 2 4" xfId="31996"/>
    <cellStyle name="Normal 5 2 8 2 3" xfId="31997"/>
    <cellStyle name="Normal 5 2 8 2 3 2" xfId="31998"/>
    <cellStyle name="Normal 5 2 8 2 4" xfId="31999"/>
    <cellStyle name="Normal 5 2 8 2 5" xfId="32000"/>
    <cellStyle name="Normal 5 2 8 2 6" xfId="32001"/>
    <cellStyle name="Normal 5 2 9" xfId="32002"/>
    <cellStyle name="Normal 5 2 9 2" xfId="32003"/>
    <cellStyle name="Normal 5 2 9 2 2" xfId="32004"/>
    <cellStyle name="Normal 5 2 9 2 2 2" xfId="32005"/>
    <cellStyle name="Normal 5 2 9 2 2 2 2" xfId="32006"/>
    <cellStyle name="Normal 5 2 9 2 2 3" xfId="32007"/>
    <cellStyle name="Normal 5 2 9 2 2 4" xfId="32008"/>
    <cellStyle name="Normal 5 2 9 2 3" xfId="32009"/>
    <cellStyle name="Normal 5 2 9 2 3 2" xfId="32010"/>
    <cellStyle name="Normal 5 2 9 2 4" xfId="32011"/>
    <cellStyle name="Normal 5 2 9 2 5" xfId="32012"/>
    <cellStyle name="Normal 5 2 9 2 6" xfId="32013"/>
    <cellStyle name="Normal 5 2_inv-en-1.5.0-02 trame_fiche-emissions" xfId="32014"/>
    <cellStyle name="Normal 5 20" xfId="32015"/>
    <cellStyle name="Normal 5 20 2" xfId="32016"/>
    <cellStyle name="Normal 5 20 2 2" xfId="32017"/>
    <cellStyle name="Normal 5 20 2 2 2" xfId="32018"/>
    <cellStyle name="Normal 5 20 2 2 2 2" xfId="32019"/>
    <cellStyle name="Normal 5 20 2 2 3" xfId="32020"/>
    <cellStyle name="Normal 5 20 2 2 4" xfId="32021"/>
    <cellStyle name="Normal 5 20 2 3" xfId="32022"/>
    <cellStyle name="Normal 5 20 2 3 2" xfId="32023"/>
    <cellStyle name="Normal 5 20 2 4" xfId="32024"/>
    <cellStyle name="Normal 5 20 2 5" xfId="32025"/>
    <cellStyle name="Normal 5 20 2 6" xfId="32026"/>
    <cellStyle name="Normal 5 21" xfId="32027"/>
    <cellStyle name="Normal 5 21 2" xfId="32028"/>
    <cellStyle name="Normal 5 21 2 2" xfId="32029"/>
    <cellStyle name="Normal 5 21 2 2 2" xfId="32030"/>
    <cellStyle name="Normal 5 21 2 2 2 2" xfId="32031"/>
    <cellStyle name="Normal 5 21 2 2 3" xfId="32032"/>
    <cellStyle name="Normal 5 21 2 2 4" xfId="32033"/>
    <cellStyle name="Normal 5 21 2 3" xfId="32034"/>
    <cellStyle name="Normal 5 21 2 3 2" xfId="32035"/>
    <cellStyle name="Normal 5 21 2 4" xfId="32036"/>
    <cellStyle name="Normal 5 21 2 5" xfId="32037"/>
    <cellStyle name="Normal 5 21 2 6" xfId="32038"/>
    <cellStyle name="Normal 5 22" xfId="32039"/>
    <cellStyle name="Normal 5 22 2" xfId="32040"/>
    <cellStyle name="Normal 5 22 2 2" xfId="32041"/>
    <cellStyle name="Normal 5 22 2 2 2" xfId="32042"/>
    <cellStyle name="Normal 5 22 2 3" xfId="32043"/>
    <cellStyle name="Normal 5 22 2 4" xfId="32044"/>
    <cellStyle name="Normal 5 22 3" xfId="32045"/>
    <cellStyle name="Normal 5 22 3 2" xfId="32046"/>
    <cellStyle name="Normal 5 22 3 3" xfId="32047"/>
    <cellStyle name="Normal 5 22 4" xfId="32048"/>
    <cellStyle name="Normal 5 22 5" xfId="32049"/>
    <cellStyle name="Normal 5 23" xfId="32050"/>
    <cellStyle name="Normal 5 23 2" xfId="32051"/>
    <cellStyle name="Normal 5 23 2 2" xfId="32052"/>
    <cellStyle name="Normal 5 23 2 2 2" xfId="32053"/>
    <cellStyle name="Normal 5 23 2 3" xfId="32054"/>
    <cellStyle name="Normal 5 23 2 4" xfId="32055"/>
    <cellStyle name="Normal 5 23 3" xfId="32056"/>
    <cellStyle name="Normal 5 23 3 2" xfId="32057"/>
    <cellStyle name="Normal 5 23 3 3" xfId="32058"/>
    <cellStyle name="Normal 5 23 4" xfId="32059"/>
    <cellStyle name="Normal 5 23 5" xfId="32060"/>
    <cellStyle name="Normal 5 24" xfId="32061"/>
    <cellStyle name="Normal 5 25" xfId="32062"/>
    <cellStyle name="Normal 5 26" xfId="32063"/>
    <cellStyle name="Normal 5 27" xfId="32064"/>
    <cellStyle name="Normal 5 28" xfId="32065"/>
    <cellStyle name="Normal 5 29" xfId="32066"/>
    <cellStyle name="Normal 5 3" xfId="155"/>
    <cellStyle name="Normal 5 3 10" xfId="32067"/>
    <cellStyle name="Normal 5 3 10 2" xfId="32068"/>
    <cellStyle name="Normal 5 3 10 2 2" xfId="32069"/>
    <cellStyle name="Normal 5 3 10 2 2 2" xfId="32070"/>
    <cellStyle name="Normal 5 3 10 2 2 2 2" xfId="32071"/>
    <cellStyle name="Normal 5 3 10 2 2 3" xfId="32072"/>
    <cellStyle name="Normal 5 3 10 2 2 4" xfId="32073"/>
    <cellStyle name="Normal 5 3 10 2 3" xfId="32074"/>
    <cellStyle name="Normal 5 3 10 2 3 2" xfId="32075"/>
    <cellStyle name="Normal 5 3 10 2 4" xfId="32076"/>
    <cellStyle name="Normal 5 3 10 2 5" xfId="32077"/>
    <cellStyle name="Normal 5 3 10 2 6" xfId="32078"/>
    <cellStyle name="Normal 5 3 11" xfId="32079"/>
    <cellStyle name="Normal 5 3 11 2" xfId="32080"/>
    <cellStyle name="Normal 5 3 11 2 2" xfId="32081"/>
    <cellStyle name="Normal 5 3 11 2 2 2" xfId="32082"/>
    <cellStyle name="Normal 5 3 11 2 2 2 2" xfId="32083"/>
    <cellStyle name="Normal 5 3 11 2 2 3" xfId="32084"/>
    <cellStyle name="Normal 5 3 11 2 2 4" xfId="32085"/>
    <cellStyle name="Normal 5 3 11 2 3" xfId="32086"/>
    <cellStyle name="Normal 5 3 11 2 3 2" xfId="32087"/>
    <cellStyle name="Normal 5 3 11 2 4" xfId="32088"/>
    <cellStyle name="Normal 5 3 11 2 5" xfId="32089"/>
    <cellStyle name="Normal 5 3 11 2 6" xfId="32090"/>
    <cellStyle name="Normal 5 3 12" xfId="32091"/>
    <cellStyle name="Normal 5 3 12 2" xfId="32092"/>
    <cellStyle name="Normal 5 3 12 2 2" xfId="32093"/>
    <cellStyle name="Normal 5 3 12 2 2 2" xfId="32094"/>
    <cellStyle name="Normal 5 3 12 2 2 2 2" xfId="32095"/>
    <cellStyle name="Normal 5 3 12 2 2 3" xfId="32096"/>
    <cellStyle name="Normal 5 3 12 2 2 4" xfId="32097"/>
    <cellStyle name="Normal 5 3 12 2 3" xfId="32098"/>
    <cellStyle name="Normal 5 3 12 2 3 2" xfId="32099"/>
    <cellStyle name="Normal 5 3 12 2 4" xfId="32100"/>
    <cellStyle name="Normal 5 3 12 2 5" xfId="32101"/>
    <cellStyle name="Normal 5 3 12 2 6" xfId="32102"/>
    <cellStyle name="Normal 5 3 13" xfId="32103"/>
    <cellStyle name="Normal 5 3 13 2" xfId="32104"/>
    <cellStyle name="Normal 5 3 13 2 2" xfId="32105"/>
    <cellStyle name="Normal 5 3 13 2 2 2" xfId="32106"/>
    <cellStyle name="Normal 5 3 13 2 2 2 2" xfId="32107"/>
    <cellStyle name="Normal 5 3 13 2 2 3" xfId="32108"/>
    <cellStyle name="Normal 5 3 13 2 2 4" xfId="32109"/>
    <cellStyle name="Normal 5 3 13 2 3" xfId="32110"/>
    <cellStyle name="Normal 5 3 13 2 3 2" xfId="32111"/>
    <cellStyle name="Normal 5 3 13 2 4" xfId="32112"/>
    <cellStyle name="Normal 5 3 13 2 5" xfId="32113"/>
    <cellStyle name="Normal 5 3 13 2 6" xfId="32114"/>
    <cellStyle name="Normal 5 3 14" xfId="32115"/>
    <cellStyle name="Normal 5 3 14 2" xfId="32116"/>
    <cellStyle name="Normal 5 3 14 2 2" xfId="32117"/>
    <cellStyle name="Normal 5 3 14 2 2 2" xfId="32118"/>
    <cellStyle name="Normal 5 3 14 2 2 2 2" xfId="32119"/>
    <cellStyle name="Normal 5 3 14 2 2 3" xfId="32120"/>
    <cellStyle name="Normal 5 3 14 2 2 4" xfId="32121"/>
    <cellStyle name="Normal 5 3 14 2 3" xfId="32122"/>
    <cellStyle name="Normal 5 3 14 2 3 2" xfId="32123"/>
    <cellStyle name="Normal 5 3 14 2 4" xfId="32124"/>
    <cellStyle name="Normal 5 3 14 2 5" xfId="32125"/>
    <cellStyle name="Normal 5 3 14 2 6" xfId="32126"/>
    <cellStyle name="Normal 5 3 15" xfId="32127"/>
    <cellStyle name="Normal 5 3 15 2" xfId="32128"/>
    <cellStyle name="Normal 5 3 15 2 2" xfId="32129"/>
    <cellStyle name="Normal 5 3 15 2 2 2" xfId="32130"/>
    <cellStyle name="Normal 5 3 15 2 3" xfId="32131"/>
    <cellStyle name="Normal 5 3 15 2 4" xfId="32132"/>
    <cellStyle name="Normal 5 3 15 3" xfId="32133"/>
    <cellStyle name="Normal 5 3 15 3 2" xfId="32134"/>
    <cellStyle name="Normal 5 3 15 4" xfId="32135"/>
    <cellStyle name="Normal 5 3 15 5" xfId="32136"/>
    <cellStyle name="Normal 5 3 15 6" xfId="32137"/>
    <cellStyle name="Normal 5 3 16" xfId="32138"/>
    <cellStyle name="Normal 5 3 16 2" xfId="32139"/>
    <cellStyle name="Normal 5 3 17" xfId="32140"/>
    <cellStyle name="Normal 5 3 2" xfId="156"/>
    <cellStyle name="Normal 5 3 2 2" xfId="255"/>
    <cellStyle name="Normal 5 3 2 2 2" xfId="32141"/>
    <cellStyle name="Normal 5 3 2 2 2 2" xfId="32142"/>
    <cellStyle name="Normal 5 3 2 2 2 2 2" xfId="32143"/>
    <cellStyle name="Normal 5 3 2 2 2 2 2 2" xfId="32144"/>
    <cellStyle name="Normal 5 3 2 2 2 2 2 2 2" xfId="32145"/>
    <cellStyle name="Normal 5 3 2 2 2 2 2 3" xfId="32146"/>
    <cellStyle name="Normal 5 3 2 2 2 2 2 4" xfId="32147"/>
    <cellStyle name="Normal 5 3 2 2 2 2 3" xfId="32148"/>
    <cellStyle name="Normal 5 3 2 2 2 2 3 2" xfId="32149"/>
    <cellStyle name="Normal 5 3 2 2 2 2 4" xfId="32150"/>
    <cellStyle name="Normal 5 3 2 2 2 2 5" xfId="32151"/>
    <cellStyle name="Normal 5 3 2 2 2 2 6" xfId="32152"/>
    <cellStyle name="Normal 5 3 2 2 2 3" xfId="32153"/>
    <cellStyle name="Normal 5 3 2 2 2 3 2" xfId="32154"/>
    <cellStyle name="Normal 5 3 2 2 2 4" xfId="32155"/>
    <cellStyle name="Normal 5 3 2 2 3" xfId="32156"/>
    <cellStyle name="Normal 5 3 2 2 3 2" xfId="32157"/>
    <cellStyle name="Normal 5 3 2 2 3 2 2" xfId="32158"/>
    <cellStyle name="Normal 5 3 2 2 3 2 2 2" xfId="32159"/>
    <cellStyle name="Normal 5 3 2 2 3 2 3" xfId="32160"/>
    <cellStyle name="Normal 5 3 2 2 3 2 4" xfId="32161"/>
    <cellStyle name="Normal 5 3 2 2 3 3" xfId="32162"/>
    <cellStyle name="Normal 5 3 2 2 3 3 2" xfId="32163"/>
    <cellStyle name="Normal 5 3 2 2 3 4" xfId="32164"/>
    <cellStyle name="Normal 5 3 2 2 3 5" xfId="32165"/>
    <cellStyle name="Normal 5 3 2 2 3 6" xfId="32166"/>
    <cellStyle name="Normal 5 3 2 2 4" xfId="32167"/>
    <cellStyle name="Normal 5 3 2 2 4 2" xfId="32168"/>
    <cellStyle name="Normal 5 3 2 2 5" xfId="32169"/>
    <cellStyle name="Normal 5 3 2 3" xfId="32170"/>
    <cellStyle name="Normal 5 3 2 3 2" xfId="32171"/>
    <cellStyle name="Normal 5 3 2 3 2 2" xfId="32172"/>
    <cellStyle name="Normal 5 3 2 3 2 2 2" xfId="32173"/>
    <cellStyle name="Normal 5 3 2 3 2 2 2 2" xfId="32174"/>
    <cellStyle name="Normal 5 3 2 3 2 2 3" xfId="32175"/>
    <cellStyle name="Normal 5 3 2 3 2 2 4" xfId="32176"/>
    <cellStyle name="Normal 5 3 2 3 2 3" xfId="32177"/>
    <cellStyle name="Normal 5 3 2 3 2 3 2" xfId="32178"/>
    <cellStyle name="Normal 5 3 2 3 2 4" xfId="32179"/>
    <cellStyle name="Normal 5 3 2 3 2 5" xfId="32180"/>
    <cellStyle name="Normal 5 3 2 3 2 6" xfId="32181"/>
    <cellStyle name="Normal 5 3 2 3 3" xfId="32182"/>
    <cellStyle name="Normal 5 3 2 3 3 2" xfId="32183"/>
    <cellStyle name="Normal 5 3 2 3 4" xfId="32184"/>
    <cellStyle name="Normal 5 3 2 4" xfId="32185"/>
    <cellStyle name="Normal 5 3 2 4 2" xfId="32186"/>
    <cellStyle name="Normal 5 3 2 4 2 2" xfId="32187"/>
    <cellStyle name="Normal 5 3 2 4 2 2 2" xfId="32188"/>
    <cellStyle name="Normal 5 3 2 4 2 3" xfId="32189"/>
    <cellStyle name="Normal 5 3 2 4 2 4" xfId="32190"/>
    <cellStyle name="Normal 5 3 2 4 3" xfId="32191"/>
    <cellStyle name="Normal 5 3 2 4 3 2" xfId="32192"/>
    <cellStyle name="Normal 5 3 2 4 3 3" xfId="32193"/>
    <cellStyle name="Normal 5 3 2 4 4" xfId="32194"/>
    <cellStyle name="Normal 5 3 2 4 4 2" xfId="32195"/>
    <cellStyle name="Normal 5 3 2 4 5" xfId="32196"/>
    <cellStyle name="Normal 5 3 2 5" xfId="32197"/>
    <cellStyle name="Normal 5 3 2 5 2" xfId="32198"/>
    <cellStyle name="Normal 5 3 2 5 3" xfId="32199"/>
    <cellStyle name="Normal 5 3 2 6" xfId="32200"/>
    <cellStyle name="Normal 5 3 2 6 2" xfId="32201"/>
    <cellStyle name="Normal 5 3 3" xfId="256"/>
    <cellStyle name="Normal 5 3 3 2" xfId="32202"/>
    <cellStyle name="Normal 5 3 3 2 2" xfId="32203"/>
    <cellStyle name="Normal 5 3 3 2 2 2" xfId="32204"/>
    <cellStyle name="Normal 5 3 3 2 2 2 2" xfId="32205"/>
    <cellStyle name="Normal 5 3 3 2 2 2 2 2" xfId="32206"/>
    <cellStyle name="Normal 5 3 3 2 2 2 3" xfId="32207"/>
    <cellStyle name="Normal 5 3 3 2 2 2 4" xfId="32208"/>
    <cellStyle name="Normal 5 3 3 2 2 3" xfId="32209"/>
    <cellStyle name="Normal 5 3 3 2 2 3 2" xfId="32210"/>
    <cellStyle name="Normal 5 3 3 2 2 4" xfId="32211"/>
    <cellStyle name="Normal 5 3 3 2 2 5" xfId="32212"/>
    <cellStyle name="Normal 5 3 3 2 2 6" xfId="32213"/>
    <cellStyle name="Normal 5 3 3 2 3" xfId="32214"/>
    <cellStyle name="Normal 5 3 3 2 3 2" xfId="32215"/>
    <cellStyle name="Normal 5 3 3 2 4" xfId="32216"/>
    <cellStyle name="Normal 5 3 3 3" xfId="32217"/>
    <cellStyle name="Normal 5 3 3 3 2" xfId="32218"/>
    <cellStyle name="Normal 5 3 3 3 2 2" xfId="32219"/>
    <cellStyle name="Normal 5 3 3 3 2 2 2" xfId="32220"/>
    <cellStyle name="Normal 5 3 3 3 2 3" xfId="32221"/>
    <cellStyle name="Normal 5 3 3 3 2 4" xfId="32222"/>
    <cellStyle name="Normal 5 3 3 3 3" xfId="32223"/>
    <cellStyle name="Normal 5 3 3 3 3 2" xfId="32224"/>
    <cellStyle name="Normal 5 3 3 3 4" xfId="32225"/>
    <cellStyle name="Normal 5 3 3 3 5" xfId="32226"/>
    <cellStyle name="Normal 5 3 3 3 6" xfId="32227"/>
    <cellStyle name="Normal 5 3 3 4" xfId="32228"/>
    <cellStyle name="Normal 5 3 3 4 2" xfId="32229"/>
    <cellStyle name="Normal 5 3 3 5" xfId="32230"/>
    <cellStyle name="Normal 5 3 4" xfId="32231"/>
    <cellStyle name="Normal 5 3 4 2" xfId="32232"/>
    <cellStyle name="Normal 5 3 4 2 2" xfId="32233"/>
    <cellStyle name="Normal 5 3 4 2 2 2" xfId="32234"/>
    <cellStyle name="Normal 5 3 4 2 2 2 2" xfId="32235"/>
    <cellStyle name="Normal 5 3 4 2 2 3" xfId="32236"/>
    <cellStyle name="Normal 5 3 4 2 2 4" xfId="32237"/>
    <cellStyle name="Normal 5 3 4 2 3" xfId="32238"/>
    <cellStyle name="Normal 5 3 4 2 3 2" xfId="32239"/>
    <cellStyle name="Normal 5 3 4 2 4" xfId="32240"/>
    <cellStyle name="Normal 5 3 4 2 5" xfId="32241"/>
    <cellStyle name="Normal 5 3 4 2 6" xfId="32242"/>
    <cellStyle name="Normal 5 3 4 3" xfId="32243"/>
    <cellStyle name="Normal 5 3 4 3 2" xfId="32244"/>
    <cellStyle name="Normal 5 3 4 4" xfId="32245"/>
    <cellStyle name="Normal 5 3 5" xfId="32246"/>
    <cellStyle name="Normal 5 3 5 2" xfId="32247"/>
    <cellStyle name="Normal 5 3 5 2 2" xfId="32248"/>
    <cellStyle name="Normal 5 3 5 2 2 2" xfId="32249"/>
    <cellStyle name="Normal 5 3 5 2 2 2 2" xfId="32250"/>
    <cellStyle name="Normal 5 3 5 2 2 3" xfId="32251"/>
    <cellStyle name="Normal 5 3 5 2 2 4" xfId="32252"/>
    <cellStyle name="Normal 5 3 5 2 3" xfId="32253"/>
    <cellStyle name="Normal 5 3 5 2 3 2" xfId="32254"/>
    <cellStyle name="Normal 5 3 5 2 4" xfId="32255"/>
    <cellStyle name="Normal 5 3 5 2 5" xfId="32256"/>
    <cellStyle name="Normal 5 3 5 2 6" xfId="32257"/>
    <cellStyle name="Normal 5 3 6" xfId="32258"/>
    <cellStyle name="Normal 5 3 6 2" xfId="32259"/>
    <cellStyle name="Normal 5 3 6 2 2" xfId="32260"/>
    <cellStyle name="Normal 5 3 6 2 2 2" xfId="32261"/>
    <cellStyle name="Normal 5 3 6 2 2 2 2" xfId="32262"/>
    <cellStyle name="Normal 5 3 6 2 2 3" xfId="32263"/>
    <cellStyle name="Normal 5 3 6 2 2 4" xfId="32264"/>
    <cellStyle name="Normal 5 3 6 2 3" xfId="32265"/>
    <cellStyle name="Normal 5 3 6 2 3 2" xfId="32266"/>
    <cellStyle name="Normal 5 3 6 2 4" xfId="32267"/>
    <cellStyle name="Normal 5 3 6 2 5" xfId="32268"/>
    <cellStyle name="Normal 5 3 6 2 6" xfId="32269"/>
    <cellStyle name="Normal 5 3 7" xfId="32270"/>
    <cellStyle name="Normal 5 3 7 2" xfId="32271"/>
    <cellStyle name="Normal 5 3 7 2 2" xfId="32272"/>
    <cellStyle name="Normal 5 3 7 2 2 2" xfId="32273"/>
    <cellStyle name="Normal 5 3 7 2 2 2 2" xfId="32274"/>
    <cellStyle name="Normal 5 3 7 2 2 3" xfId="32275"/>
    <cellStyle name="Normal 5 3 7 2 2 4" xfId="32276"/>
    <cellStyle name="Normal 5 3 7 2 3" xfId="32277"/>
    <cellStyle name="Normal 5 3 7 2 3 2" xfId="32278"/>
    <cellStyle name="Normal 5 3 7 2 4" xfId="32279"/>
    <cellStyle name="Normal 5 3 7 2 5" xfId="32280"/>
    <cellStyle name="Normal 5 3 7 2 6" xfId="32281"/>
    <cellStyle name="Normal 5 3 8" xfId="32282"/>
    <cellStyle name="Normal 5 3 8 2" xfId="32283"/>
    <cellStyle name="Normal 5 3 8 2 2" xfId="32284"/>
    <cellStyle name="Normal 5 3 8 2 2 2" xfId="32285"/>
    <cellStyle name="Normal 5 3 8 2 2 2 2" xfId="32286"/>
    <cellStyle name="Normal 5 3 8 2 2 3" xfId="32287"/>
    <cellStyle name="Normal 5 3 8 2 2 4" xfId="32288"/>
    <cellStyle name="Normal 5 3 8 2 3" xfId="32289"/>
    <cellStyle name="Normal 5 3 8 2 3 2" xfId="32290"/>
    <cellStyle name="Normal 5 3 8 2 4" xfId="32291"/>
    <cellStyle name="Normal 5 3 8 2 5" xfId="32292"/>
    <cellStyle name="Normal 5 3 8 2 6" xfId="32293"/>
    <cellStyle name="Normal 5 3 9" xfId="32294"/>
    <cellStyle name="Normal 5 3 9 2" xfId="32295"/>
    <cellStyle name="Normal 5 3 9 2 2" xfId="32296"/>
    <cellStyle name="Normal 5 3 9 2 2 2" xfId="32297"/>
    <cellStyle name="Normal 5 3 9 2 2 2 2" xfId="32298"/>
    <cellStyle name="Normal 5 3 9 2 2 3" xfId="32299"/>
    <cellStyle name="Normal 5 3 9 2 2 4" xfId="32300"/>
    <cellStyle name="Normal 5 3 9 2 3" xfId="32301"/>
    <cellStyle name="Normal 5 3 9 2 3 2" xfId="32302"/>
    <cellStyle name="Normal 5 3 9 2 4" xfId="32303"/>
    <cellStyle name="Normal 5 3 9 2 5" xfId="32304"/>
    <cellStyle name="Normal 5 3 9 2 6" xfId="32305"/>
    <cellStyle name="Normal 5 3_inv-en-1.5.0-02 trame_fiche-emissions" xfId="32306"/>
    <cellStyle name="Normal 5 30" xfId="32307"/>
    <cellStyle name="Normal 5 31" xfId="32308"/>
    <cellStyle name="Normal 5 32" xfId="32309"/>
    <cellStyle name="Normal 5 33" xfId="32310"/>
    <cellStyle name="Normal 5 4" xfId="157"/>
    <cellStyle name="Normal 5 4 10" xfId="32311"/>
    <cellStyle name="Normal 5 4 10 2" xfId="32312"/>
    <cellStyle name="Normal 5 4 10 2 2" xfId="32313"/>
    <cellStyle name="Normal 5 4 10 2 2 2" xfId="32314"/>
    <cellStyle name="Normal 5 4 10 2 2 2 2" xfId="32315"/>
    <cellStyle name="Normal 5 4 10 2 2 3" xfId="32316"/>
    <cellStyle name="Normal 5 4 10 2 2 4" xfId="32317"/>
    <cellStyle name="Normal 5 4 10 2 3" xfId="32318"/>
    <cellStyle name="Normal 5 4 10 2 3 2" xfId="32319"/>
    <cellStyle name="Normal 5 4 10 2 4" xfId="32320"/>
    <cellStyle name="Normal 5 4 10 2 5" xfId="32321"/>
    <cellStyle name="Normal 5 4 10 2 6" xfId="32322"/>
    <cellStyle name="Normal 5 4 11" xfId="32323"/>
    <cellStyle name="Normal 5 4 11 2" xfId="32324"/>
    <cellStyle name="Normal 5 4 11 2 2" xfId="32325"/>
    <cellStyle name="Normal 5 4 11 2 2 2" xfId="32326"/>
    <cellStyle name="Normal 5 4 11 2 2 2 2" xfId="32327"/>
    <cellStyle name="Normal 5 4 11 2 2 3" xfId="32328"/>
    <cellStyle name="Normal 5 4 11 2 2 4" xfId="32329"/>
    <cellStyle name="Normal 5 4 11 2 3" xfId="32330"/>
    <cellStyle name="Normal 5 4 11 2 3 2" xfId="32331"/>
    <cellStyle name="Normal 5 4 11 2 4" xfId="32332"/>
    <cellStyle name="Normal 5 4 11 2 5" xfId="32333"/>
    <cellStyle name="Normal 5 4 11 2 6" xfId="32334"/>
    <cellStyle name="Normal 5 4 12" xfId="32335"/>
    <cellStyle name="Normal 5 4 12 2" xfId="32336"/>
    <cellStyle name="Normal 5 4 12 2 2" xfId="32337"/>
    <cellStyle name="Normal 5 4 12 2 2 2" xfId="32338"/>
    <cellStyle name="Normal 5 4 12 2 2 2 2" xfId="32339"/>
    <cellStyle name="Normal 5 4 12 2 2 3" xfId="32340"/>
    <cellStyle name="Normal 5 4 12 2 2 4" xfId="32341"/>
    <cellStyle name="Normal 5 4 12 2 3" xfId="32342"/>
    <cellStyle name="Normal 5 4 12 2 3 2" xfId="32343"/>
    <cellStyle name="Normal 5 4 12 2 4" xfId="32344"/>
    <cellStyle name="Normal 5 4 12 2 5" xfId="32345"/>
    <cellStyle name="Normal 5 4 12 2 6" xfId="32346"/>
    <cellStyle name="Normal 5 4 13" xfId="32347"/>
    <cellStyle name="Normal 5 4 13 2" xfId="32348"/>
    <cellStyle name="Normal 5 4 13 2 2" xfId="32349"/>
    <cellStyle name="Normal 5 4 13 2 2 2" xfId="32350"/>
    <cellStyle name="Normal 5 4 13 2 2 2 2" xfId="32351"/>
    <cellStyle name="Normal 5 4 13 2 2 3" xfId="32352"/>
    <cellStyle name="Normal 5 4 13 2 2 4" xfId="32353"/>
    <cellStyle name="Normal 5 4 13 2 3" xfId="32354"/>
    <cellStyle name="Normal 5 4 13 2 3 2" xfId="32355"/>
    <cellStyle name="Normal 5 4 13 2 4" xfId="32356"/>
    <cellStyle name="Normal 5 4 13 2 5" xfId="32357"/>
    <cellStyle name="Normal 5 4 13 2 6" xfId="32358"/>
    <cellStyle name="Normal 5 4 14" xfId="32359"/>
    <cellStyle name="Normal 5 4 14 2" xfId="32360"/>
    <cellStyle name="Normal 5 4 14 2 2" xfId="32361"/>
    <cellStyle name="Normal 5 4 14 2 2 2" xfId="32362"/>
    <cellStyle name="Normal 5 4 14 2 3" xfId="32363"/>
    <cellStyle name="Normal 5 4 14 2 4" xfId="32364"/>
    <cellStyle name="Normal 5 4 14 3" xfId="32365"/>
    <cellStyle name="Normal 5 4 14 3 2" xfId="32366"/>
    <cellStyle name="Normal 5 4 14 4" xfId="32367"/>
    <cellStyle name="Normal 5 4 14 5" xfId="32368"/>
    <cellStyle name="Normal 5 4 14 6" xfId="32369"/>
    <cellStyle name="Normal 5 4 15" xfId="32370"/>
    <cellStyle name="Normal 5 4 15 2" xfId="32371"/>
    <cellStyle name="Normal 5 4 16" xfId="32372"/>
    <cellStyle name="Normal 5 4 2" xfId="257"/>
    <cellStyle name="Normal 5 4 2 2" xfId="32373"/>
    <cellStyle name="Normal 5 4 2 2 2" xfId="32374"/>
    <cellStyle name="Normal 5 4 2 2 2 2" xfId="32375"/>
    <cellStyle name="Normal 5 4 2 2 2 2 2" xfId="32376"/>
    <cellStyle name="Normal 5 4 2 2 2 2 2 2" xfId="32377"/>
    <cellStyle name="Normal 5 4 2 2 2 2 3" xfId="32378"/>
    <cellStyle name="Normal 5 4 2 2 2 2 4" xfId="32379"/>
    <cellStyle name="Normal 5 4 2 2 2 3" xfId="32380"/>
    <cellStyle name="Normal 5 4 2 2 2 3 2" xfId="32381"/>
    <cellStyle name="Normal 5 4 2 2 2 4" xfId="32382"/>
    <cellStyle name="Normal 5 4 2 2 2 5" xfId="32383"/>
    <cellStyle name="Normal 5 4 2 2 2 6" xfId="32384"/>
    <cellStyle name="Normal 5 4 2 2 3" xfId="32385"/>
    <cellStyle name="Normal 5 4 2 2 3 2" xfId="32386"/>
    <cellStyle name="Normal 5 4 2 2 4" xfId="32387"/>
    <cellStyle name="Normal 5 4 2 3" xfId="32388"/>
    <cellStyle name="Normal 5 4 2 3 2" xfId="32389"/>
    <cellStyle name="Normal 5 4 2 3 2 2" xfId="32390"/>
    <cellStyle name="Normal 5 4 2 3 2 2 2" xfId="32391"/>
    <cellStyle name="Normal 5 4 2 3 2 3" xfId="32392"/>
    <cellStyle name="Normal 5 4 2 3 2 4" xfId="32393"/>
    <cellStyle name="Normal 5 4 2 3 3" xfId="32394"/>
    <cellStyle name="Normal 5 4 2 3 3 2" xfId="32395"/>
    <cellStyle name="Normal 5 4 2 3 4" xfId="32396"/>
    <cellStyle name="Normal 5 4 2 3 5" xfId="32397"/>
    <cellStyle name="Normal 5 4 2 3 6" xfId="32398"/>
    <cellStyle name="Normal 5 4 2 4" xfId="32399"/>
    <cellStyle name="Normal 5 4 2 4 2" xfId="32400"/>
    <cellStyle name="Normal 5 4 2 5" xfId="32401"/>
    <cellStyle name="Normal 5 4 3" xfId="32402"/>
    <cellStyle name="Normal 5 4 3 2" xfId="32403"/>
    <cellStyle name="Normal 5 4 3 2 2" xfId="32404"/>
    <cellStyle name="Normal 5 4 3 2 2 2" xfId="32405"/>
    <cellStyle name="Normal 5 4 3 2 2 2 2" xfId="32406"/>
    <cellStyle name="Normal 5 4 3 2 2 3" xfId="32407"/>
    <cellStyle name="Normal 5 4 3 2 2 4" xfId="32408"/>
    <cellStyle name="Normal 5 4 3 2 3" xfId="32409"/>
    <cellStyle name="Normal 5 4 3 2 3 2" xfId="32410"/>
    <cellStyle name="Normal 5 4 3 2 4" xfId="32411"/>
    <cellStyle name="Normal 5 4 3 2 5" xfId="32412"/>
    <cellStyle name="Normal 5 4 3 2 6" xfId="32413"/>
    <cellStyle name="Normal 5 4 3 3" xfId="32414"/>
    <cellStyle name="Normal 5 4 3 3 2" xfId="32415"/>
    <cellStyle name="Normal 5 4 3 4" xfId="32416"/>
    <cellStyle name="Normal 5 4 4" xfId="32417"/>
    <cellStyle name="Normal 5 4 4 2" xfId="32418"/>
    <cellStyle name="Normal 5 4 4 2 2" xfId="32419"/>
    <cellStyle name="Normal 5 4 4 2 2 2" xfId="32420"/>
    <cellStyle name="Normal 5 4 4 2 2 2 2" xfId="32421"/>
    <cellStyle name="Normal 5 4 4 2 2 3" xfId="32422"/>
    <cellStyle name="Normal 5 4 4 2 2 4" xfId="32423"/>
    <cellStyle name="Normal 5 4 4 2 3" xfId="32424"/>
    <cellStyle name="Normal 5 4 4 2 3 2" xfId="32425"/>
    <cellStyle name="Normal 5 4 4 2 4" xfId="32426"/>
    <cellStyle name="Normal 5 4 4 2 5" xfId="32427"/>
    <cellStyle name="Normal 5 4 4 2 6" xfId="32428"/>
    <cellStyle name="Normal 5 4 5" xfId="32429"/>
    <cellStyle name="Normal 5 4 5 2" xfId="32430"/>
    <cellStyle name="Normal 5 4 5 2 2" xfId="32431"/>
    <cellStyle name="Normal 5 4 5 2 2 2" xfId="32432"/>
    <cellStyle name="Normal 5 4 5 2 2 2 2" xfId="32433"/>
    <cellStyle name="Normal 5 4 5 2 2 3" xfId="32434"/>
    <cellStyle name="Normal 5 4 5 2 2 4" xfId="32435"/>
    <cellStyle name="Normal 5 4 5 2 3" xfId="32436"/>
    <cellStyle name="Normal 5 4 5 2 3 2" xfId="32437"/>
    <cellStyle name="Normal 5 4 5 2 4" xfId="32438"/>
    <cellStyle name="Normal 5 4 5 2 5" xfId="32439"/>
    <cellStyle name="Normal 5 4 5 2 6" xfId="32440"/>
    <cellStyle name="Normal 5 4 6" xfId="32441"/>
    <cellStyle name="Normal 5 4 6 2" xfId="32442"/>
    <cellStyle name="Normal 5 4 6 2 2" xfId="32443"/>
    <cellStyle name="Normal 5 4 6 2 2 2" xfId="32444"/>
    <cellStyle name="Normal 5 4 6 2 2 2 2" xfId="32445"/>
    <cellStyle name="Normal 5 4 6 2 2 3" xfId="32446"/>
    <cellStyle name="Normal 5 4 6 2 2 4" xfId="32447"/>
    <cellStyle name="Normal 5 4 6 2 3" xfId="32448"/>
    <cellStyle name="Normal 5 4 6 2 3 2" xfId="32449"/>
    <cellStyle name="Normal 5 4 6 2 4" xfId="32450"/>
    <cellStyle name="Normal 5 4 6 2 5" xfId="32451"/>
    <cellStyle name="Normal 5 4 6 2 6" xfId="32452"/>
    <cellStyle name="Normal 5 4 7" xfId="32453"/>
    <cellStyle name="Normal 5 4 7 2" xfId="32454"/>
    <cellStyle name="Normal 5 4 7 2 2" xfId="32455"/>
    <cellStyle name="Normal 5 4 7 2 2 2" xfId="32456"/>
    <cellStyle name="Normal 5 4 7 2 2 2 2" xfId="32457"/>
    <cellStyle name="Normal 5 4 7 2 2 3" xfId="32458"/>
    <cellStyle name="Normal 5 4 7 2 2 4" xfId="32459"/>
    <cellStyle name="Normal 5 4 7 2 3" xfId="32460"/>
    <cellStyle name="Normal 5 4 7 2 3 2" xfId="32461"/>
    <cellStyle name="Normal 5 4 7 2 4" xfId="32462"/>
    <cellStyle name="Normal 5 4 7 2 5" xfId="32463"/>
    <cellStyle name="Normal 5 4 7 2 6" xfId="32464"/>
    <cellStyle name="Normal 5 4 8" xfId="32465"/>
    <cellStyle name="Normal 5 4 8 2" xfId="32466"/>
    <cellStyle name="Normal 5 4 8 2 2" xfId="32467"/>
    <cellStyle name="Normal 5 4 8 2 2 2" xfId="32468"/>
    <cellStyle name="Normal 5 4 8 2 2 2 2" xfId="32469"/>
    <cellStyle name="Normal 5 4 8 2 2 3" xfId="32470"/>
    <cellStyle name="Normal 5 4 8 2 2 4" xfId="32471"/>
    <cellStyle name="Normal 5 4 8 2 3" xfId="32472"/>
    <cellStyle name="Normal 5 4 8 2 3 2" xfId="32473"/>
    <cellStyle name="Normal 5 4 8 2 4" xfId="32474"/>
    <cellStyle name="Normal 5 4 8 2 5" xfId="32475"/>
    <cellStyle name="Normal 5 4 8 2 6" xfId="32476"/>
    <cellStyle name="Normal 5 4 9" xfId="32477"/>
    <cellStyle name="Normal 5 4 9 2" xfId="32478"/>
    <cellStyle name="Normal 5 4 9 2 2" xfId="32479"/>
    <cellStyle name="Normal 5 4 9 2 2 2" xfId="32480"/>
    <cellStyle name="Normal 5 4 9 2 2 2 2" xfId="32481"/>
    <cellStyle name="Normal 5 4 9 2 2 3" xfId="32482"/>
    <cellStyle name="Normal 5 4 9 2 2 4" xfId="32483"/>
    <cellStyle name="Normal 5 4 9 2 3" xfId="32484"/>
    <cellStyle name="Normal 5 4 9 2 3 2" xfId="32485"/>
    <cellStyle name="Normal 5 4 9 2 4" xfId="32486"/>
    <cellStyle name="Normal 5 4 9 2 5" xfId="32487"/>
    <cellStyle name="Normal 5 4 9 2 6" xfId="32488"/>
    <cellStyle name="Normal 5 4_inv-en-1.5.0-02 trame_fiche-emissions" xfId="32489"/>
    <cellStyle name="Normal 5 5" xfId="158"/>
    <cellStyle name="Normal 5 5 10" xfId="32490"/>
    <cellStyle name="Normal 5 5 10 2" xfId="32491"/>
    <cellStyle name="Normal 5 5 10 2 2" xfId="32492"/>
    <cellStyle name="Normal 5 5 10 2 2 2" xfId="32493"/>
    <cellStyle name="Normal 5 5 10 2 2 2 2" xfId="32494"/>
    <cellStyle name="Normal 5 5 10 2 2 3" xfId="32495"/>
    <cellStyle name="Normal 5 5 10 2 2 4" xfId="32496"/>
    <cellStyle name="Normal 5 5 10 2 3" xfId="32497"/>
    <cellStyle name="Normal 5 5 10 2 3 2" xfId="32498"/>
    <cellStyle name="Normal 5 5 10 2 4" xfId="32499"/>
    <cellStyle name="Normal 5 5 10 2 5" xfId="32500"/>
    <cellStyle name="Normal 5 5 10 2 6" xfId="32501"/>
    <cellStyle name="Normal 5 5 11" xfId="32502"/>
    <cellStyle name="Normal 5 5 11 2" xfId="32503"/>
    <cellStyle name="Normal 5 5 11 2 2" xfId="32504"/>
    <cellStyle name="Normal 5 5 11 2 2 2" xfId="32505"/>
    <cellStyle name="Normal 5 5 11 2 2 2 2" xfId="32506"/>
    <cellStyle name="Normal 5 5 11 2 2 3" xfId="32507"/>
    <cellStyle name="Normal 5 5 11 2 2 4" xfId="32508"/>
    <cellStyle name="Normal 5 5 11 2 3" xfId="32509"/>
    <cellStyle name="Normal 5 5 11 2 3 2" xfId="32510"/>
    <cellStyle name="Normal 5 5 11 2 4" xfId="32511"/>
    <cellStyle name="Normal 5 5 11 2 5" xfId="32512"/>
    <cellStyle name="Normal 5 5 11 2 6" xfId="32513"/>
    <cellStyle name="Normal 5 5 12" xfId="32514"/>
    <cellStyle name="Normal 5 5 12 2" xfId="32515"/>
    <cellStyle name="Normal 5 5 12 2 2" xfId="32516"/>
    <cellStyle name="Normal 5 5 12 2 2 2" xfId="32517"/>
    <cellStyle name="Normal 5 5 12 2 2 2 2" xfId="32518"/>
    <cellStyle name="Normal 5 5 12 2 2 3" xfId="32519"/>
    <cellStyle name="Normal 5 5 12 2 2 4" xfId="32520"/>
    <cellStyle name="Normal 5 5 12 2 3" xfId="32521"/>
    <cellStyle name="Normal 5 5 12 2 3 2" xfId="32522"/>
    <cellStyle name="Normal 5 5 12 2 4" xfId="32523"/>
    <cellStyle name="Normal 5 5 12 2 5" xfId="32524"/>
    <cellStyle name="Normal 5 5 12 2 6" xfId="32525"/>
    <cellStyle name="Normal 5 5 13" xfId="32526"/>
    <cellStyle name="Normal 5 5 13 2" xfId="32527"/>
    <cellStyle name="Normal 5 5 13 2 2" xfId="32528"/>
    <cellStyle name="Normal 5 5 13 2 2 2" xfId="32529"/>
    <cellStyle name="Normal 5 5 13 2 2 2 2" xfId="32530"/>
    <cellStyle name="Normal 5 5 13 2 2 3" xfId="32531"/>
    <cellStyle name="Normal 5 5 13 2 2 4" xfId="32532"/>
    <cellStyle name="Normal 5 5 13 2 3" xfId="32533"/>
    <cellStyle name="Normal 5 5 13 2 3 2" xfId="32534"/>
    <cellStyle name="Normal 5 5 13 2 4" xfId="32535"/>
    <cellStyle name="Normal 5 5 13 2 5" xfId="32536"/>
    <cellStyle name="Normal 5 5 13 2 6" xfId="32537"/>
    <cellStyle name="Normal 5 5 14" xfId="32538"/>
    <cellStyle name="Normal 5 5 14 2" xfId="32539"/>
    <cellStyle name="Normal 5 5 14 2 2" xfId="32540"/>
    <cellStyle name="Normal 5 5 14 2 2 2" xfId="32541"/>
    <cellStyle name="Normal 5 5 14 2 3" xfId="32542"/>
    <cellStyle name="Normal 5 5 14 2 4" xfId="32543"/>
    <cellStyle name="Normal 5 5 14 3" xfId="32544"/>
    <cellStyle name="Normal 5 5 14 3 2" xfId="32545"/>
    <cellStyle name="Normal 5 5 14 4" xfId="32546"/>
    <cellStyle name="Normal 5 5 14 5" xfId="32547"/>
    <cellStyle name="Normal 5 5 14 6" xfId="32548"/>
    <cellStyle name="Normal 5 5 15" xfId="32549"/>
    <cellStyle name="Normal 5 5 15 2" xfId="32550"/>
    <cellStyle name="Normal 5 5 16" xfId="32551"/>
    <cellStyle name="Normal 5 5 2" xfId="258"/>
    <cellStyle name="Normal 5 5 2 2" xfId="32552"/>
    <cellStyle name="Normal 5 5 2 2 2" xfId="32553"/>
    <cellStyle name="Normal 5 5 2 2 2 2" xfId="32554"/>
    <cellStyle name="Normal 5 5 2 2 2 2 2" xfId="32555"/>
    <cellStyle name="Normal 5 5 2 2 2 2 2 2" xfId="32556"/>
    <cellStyle name="Normal 5 5 2 2 2 2 3" xfId="32557"/>
    <cellStyle name="Normal 5 5 2 2 2 2 4" xfId="32558"/>
    <cellStyle name="Normal 5 5 2 2 2 3" xfId="32559"/>
    <cellStyle name="Normal 5 5 2 2 2 3 2" xfId="32560"/>
    <cellStyle name="Normal 5 5 2 2 2 4" xfId="32561"/>
    <cellStyle name="Normal 5 5 2 2 2 5" xfId="32562"/>
    <cellStyle name="Normal 5 5 2 2 2 6" xfId="32563"/>
    <cellStyle name="Normal 5 5 2 3" xfId="32564"/>
    <cellStyle name="Normal 5 5 2 3 2" xfId="32565"/>
    <cellStyle name="Normal 5 5 2 3 2 2" xfId="32566"/>
    <cellStyle name="Normal 5 5 2 3 2 2 2" xfId="32567"/>
    <cellStyle name="Normal 5 5 2 3 2 3" xfId="32568"/>
    <cellStyle name="Normal 5 5 2 3 2 4" xfId="32569"/>
    <cellStyle name="Normal 5 5 2 3 3" xfId="32570"/>
    <cellStyle name="Normal 5 5 2 3 3 2" xfId="32571"/>
    <cellStyle name="Normal 5 5 2 3 4" xfId="32572"/>
    <cellStyle name="Normal 5 5 2 3 5" xfId="32573"/>
    <cellStyle name="Normal 5 5 2 3 6" xfId="32574"/>
    <cellStyle name="Normal 5 5 2 4" xfId="32575"/>
    <cellStyle name="Normal 5 5 2 4 2" xfId="32576"/>
    <cellStyle name="Normal 5 5 2 5" xfId="32577"/>
    <cellStyle name="Normal 5 5 3" xfId="32578"/>
    <cellStyle name="Normal 5 5 3 2" xfId="32579"/>
    <cellStyle name="Normal 5 5 3 2 2" xfId="32580"/>
    <cellStyle name="Normal 5 5 3 2 2 2" xfId="32581"/>
    <cellStyle name="Normal 5 5 3 2 2 2 2" xfId="32582"/>
    <cellStyle name="Normal 5 5 3 2 2 3" xfId="32583"/>
    <cellStyle name="Normal 5 5 3 2 2 4" xfId="32584"/>
    <cellStyle name="Normal 5 5 3 2 3" xfId="32585"/>
    <cellStyle name="Normal 5 5 3 2 3 2" xfId="32586"/>
    <cellStyle name="Normal 5 5 3 2 4" xfId="32587"/>
    <cellStyle name="Normal 5 5 3 2 5" xfId="32588"/>
    <cellStyle name="Normal 5 5 3 2 6" xfId="32589"/>
    <cellStyle name="Normal 5 5 4" xfId="32590"/>
    <cellStyle name="Normal 5 5 4 2" xfId="32591"/>
    <cellStyle name="Normal 5 5 4 2 2" xfId="32592"/>
    <cellStyle name="Normal 5 5 4 2 2 2" xfId="32593"/>
    <cellStyle name="Normal 5 5 4 2 2 2 2" xfId="32594"/>
    <cellStyle name="Normal 5 5 4 2 2 3" xfId="32595"/>
    <cellStyle name="Normal 5 5 4 2 2 4" xfId="32596"/>
    <cellStyle name="Normal 5 5 4 2 3" xfId="32597"/>
    <cellStyle name="Normal 5 5 4 2 3 2" xfId="32598"/>
    <cellStyle name="Normal 5 5 4 2 4" xfId="32599"/>
    <cellStyle name="Normal 5 5 4 2 5" xfId="32600"/>
    <cellStyle name="Normal 5 5 4 2 6" xfId="32601"/>
    <cellStyle name="Normal 5 5 5" xfId="32602"/>
    <cellStyle name="Normal 5 5 5 2" xfId="32603"/>
    <cellStyle name="Normal 5 5 5 2 2" xfId="32604"/>
    <cellStyle name="Normal 5 5 5 2 2 2" xfId="32605"/>
    <cellStyle name="Normal 5 5 5 2 2 2 2" xfId="32606"/>
    <cellStyle name="Normal 5 5 5 2 2 3" xfId="32607"/>
    <cellStyle name="Normal 5 5 5 2 2 4" xfId="32608"/>
    <cellStyle name="Normal 5 5 5 2 3" xfId="32609"/>
    <cellStyle name="Normal 5 5 5 2 3 2" xfId="32610"/>
    <cellStyle name="Normal 5 5 5 2 4" xfId="32611"/>
    <cellStyle name="Normal 5 5 5 2 5" xfId="32612"/>
    <cellStyle name="Normal 5 5 5 2 6" xfId="32613"/>
    <cellStyle name="Normal 5 5 6" xfId="32614"/>
    <cellStyle name="Normal 5 5 6 2" xfId="32615"/>
    <cellStyle name="Normal 5 5 6 2 2" xfId="32616"/>
    <cellStyle name="Normal 5 5 6 2 2 2" xfId="32617"/>
    <cellStyle name="Normal 5 5 6 2 2 2 2" xfId="32618"/>
    <cellStyle name="Normal 5 5 6 2 2 3" xfId="32619"/>
    <cellStyle name="Normal 5 5 6 2 2 4" xfId="32620"/>
    <cellStyle name="Normal 5 5 6 2 3" xfId="32621"/>
    <cellStyle name="Normal 5 5 6 2 3 2" xfId="32622"/>
    <cellStyle name="Normal 5 5 6 2 4" xfId="32623"/>
    <cellStyle name="Normal 5 5 6 2 5" xfId="32624"/>
    <cellStyle name="Normal 5 5 6 2 6" xfId="32625"/>
    <cellStyle name="Normal 5 5 7" xfId="32626"/>
    <cellStyle name="Normal 5 5 7 2" xfId="32627"/>
    <cellStyle name="Normal 5 5 7 2 2" xfId="32628"/>
    <cellStyle name="Normal 5 5 7 2 2 2" xfId="32629"/>
    <cellStyle name="Normal 5 5 7 2 2 2 2" xfId="32630"/>
    <cellStyle name="Normal 5 5 7 2 2 3" xfId="32631"/>
    <cellStyle name="Normal 5 5 7 2 2 4" xfId="32632"/>
    <cellStyle name="Normal 5 5 7 2 3" xfId="32633"/>
    <cellStyle name="Normal 5 5 7 2 3 2" xfId="32634"/>
    <cellStyle name="Normal 5 5 7 2 4" xfId="32635"/>
    <cellStyle name="Normal 5 5 7 2 5" xfId="32636"/>
    <cellStyle name="Normal 5 5 7 2 6" xfId="32637"/>
    <cellStyle name="Normal 5 5 8" xfId="32638"/>
    <cellStyle name="Normal 5 5 8 2" xfId="32639"/>
    <cellStyle name="Normal 5 5 8 2 2" xfId="32640"/>
    <cellStyle name="Normal 5 5 8 2 2 2" xfId="32641"/>
    <cellStyle name="Normal 5 5 8 2 2 2 2" xfId="32642"/>
    <cellStyle name="Normal 5 5 8 2 2 3" xfId="32643"/>
    <cellStyle name="Normal 5 5 8 2 2 4" xfId="32644"/>
    <cellStyle name="Normal 5 5 8 2 3" xfId="32645"/>
    <cellStyle name="Normal 5 5 8 2 3 2" xfId="32646"/>
    <cellStyle name="Normal 5 5 8 2 4" xfId="32647"/>
    <cellStyle name="Normal 5 5 8 2 5" xfId="32648"/>
    <cellStyle name="Normal 5 5 8 2 6" xfId="32649"/>
    <cellStyle name="Normal 5 5 9" xfId="32650"/>
    <cellStyle name="Normal 5 5 9 2" xfId="32651"/>
    <cellStyle name="Normal 5 5 9 2 2" xfId="32652"/>
    <cellStyle name="Normal 5 5 9 2 2 2" xfId="32653"/>
    <cellStyle name="Normal 5 5 9 2 2 2 2" xfId="32654"/>
    <cellStyle name="Normal 5 5 9 2 2 3" xfId="32655"/>
    <cellStyle name="Normal 5 5 9 2 2 4" xfId="32656"/>
    <cellStyle name="Normal 5 5 9 2 3" xfId="32657"/>
    <cellStyle name="Normal 5 5 9 2 3 2" xfId="32658"/>
    <cellStyle name="Normal 5 5 9 2 4" xfId="32659"/>
    <cellStyle name="Normal 5 5 9 2 5" xfId="32660"/>
    <cellStyle name="Normal 5 5 9 2 6" xfId="32661"/>
    <cellStyle name="Normal 5 5_inv-en-1.5.0-02 trame_fiche-emissions" xfId="32662"/>
    <cellStyle name="Normal 5 6" xfId="159"/>
    <cellStyle name="Normal 5 6 10" xfId="32663"/>
    <cellStyle name="Normal 5 6 10 2" xfId="32664"/>
    <cellStyle name="Normal 5 6 10 2 2" xfId="32665"/>
    <cellStyle name="Normal 5 6 10 2 2 2" xfId="32666"/>
    <cellStyle name="Normal 5 6 10 2 2 2 2" xfId="32667"/>
    <cellStyle name="Normal 5 6 10 2 2 3" xfId="32668"/>
    <cellStyle name="Normal 5 6 10 2 2 4" xfId="32669"/>
    <cellStyle name="Normal 5 6 10 2 3" xfId="32670"/>
    <cellStyle name="Normal 5 6 10 2 3 2" xfId="32671"/>
    <cellStyle name="Normal 5 6 10 2 4" xfId="32672"/>
    <cellStyle name="Normal 5 6 10 2 5" xfId="32673"/>
    <cellStyle name="Normal 5 6 10 2 6" xfId="32674"/>
    <cellStyle name="Normal 5 6 11" xfId="32675"/>
    <cellStyle name="Normal 5 6 11 2" xfId="32676"/>
    <cellStyle name="Normal 5 6 11 2 2" xfId="32677"/>
    <cellStyle name="Normal 5 6 11 2 2 2" xfId="32678"/>
    <cellStyle name="Normal 5 6 11 2 2 2 2" xfId="32679"/>
    <cellStyle name="Normal 5 6 11 2 2 3" xfId="32680"/>
    <cellStyle name="Normal 5 6 11 2 2 4" xfId="32681"/>
    <cellStyle name="Normal 5 6 11 2 3" xfId="32682"/>
    <cellStyle name="Normal 5 6 11 2 3 2" xfId="32683"/>
    <cellStyle name="Normal 5 6 11 2 4" xfId="32684"/>
    <cellStyle name="Normal 5 6 11 2 5" xfId="32685"/>
    <cellStyle name="Normal 5 6 11 2 6" xfId="32686"/>
    <cellStyle name="Normal 5 6 12" xfId="32687"/>
    <cellStyle name="Normal 5 6 12 2" xfId="32688"/>
    <cellStyle name="Normal 5 6 12 2 2" xfId="32689"/>
    <cellStyle name="Normal 5 6 12 2 2 2" xfId="32690"/>
    <cellStyle name="Normal 5 6 12 2 2 2 2" xfId="32691"/>
    <cellStyle name="Normal 5 6 12 2 2 3" xfId="32692"/>
    <cellStyle name="Normal 5 6 12 2 2 4" xfId="32693"/>
    <cellStyle name="Normal 5 6 12 2 3" xfId="32694"/>
    <cellStyle name="Normal 5 6 12 2 3 2" xfId="32695"/>
    <cellStyle name="Normal 5 6 12 2 4" xfId="32696"/>
    <cellStyle name="Normal 5 6 12 2 5" xfId="32697"/>
    <cellStyle name="Normal 5 6 12 2 6" xfId="32698"/>
    <cellStyle name="Normal 5 6 13" xfId="32699"/>
    <cellStyle name="Normal 5 6 13 2" xfId="32700"/>
    <cellStyle name="Normal 5 6 13 2 2" xfId="32701"/>
    <cellStyle name="Normal 5 6 13 2 2 2" xfId="32702"/>
    <cellStyle name="Normal 5 6 13 2 2 2 2" xfId="32703"/>
    <cellStyle name="Normal 5 6 13 2 2 3" xfId="32704"/>
    <cellStyle name="Normal 5 6 13 2 2 4" xfId="32705"/>
    <cellStyle name="Normal 5 6 13 2 3" xfId="32706"/>
    <cellStyle name="Normal 5 6 13 2 3 2" xfId="32707"/>
    <cellStyle name="Normal 5 6 13 2 4" xfId="32708"/>
    <cellStyle name="Normal 5 6 13 2 5" xfId="32709"/>
    <cellStyle name="Normal 5 6 13 2 6" xfId="32710"/>
    <cellStyle name="Normal 5 6 14" xfId="32711"/>
    <cellStyle name="Normal 5 6 14 2" xfId="32712"/>
    <cellStyle name="Normal 5 6 14 2 2" xfId="32713"/>
    <cellStyle name="Normal 5 6 14 2 2 2" xfId="32714"/>
    <cellStyle name="Normal 5 6 14 2 3" xfId="32715"/>
    <cellStyle name="Normal 5 6 14 2 4" xfId="32716"/>
    <cellStyle name="Normal 5 6 14 3" xfId="32717"/>
    <cellStyle name="Normal 5 6 14 3 2" xfId="32718"/>
    <cellStyle name="Normal 5 6 14 4" xfId="32719"/>
    <cellStyle name="Normal 5 6 14 5" xfId="32720"/>
    <cellStyle name="Normal 5 6 14 6" xfId="32721"/>
    <cellStyle name="Normal 5 6 2" xfId="259"/>
    <cellStyle name="Normal 5 6 2 2" xfId="32722"/>
    <cellStyle name="Normal 5 6 2 2 2" xfId="32723"/>
    <cellStyle name="Normal 5 6 2 2 2 2" xfId="32724"/>
    <cellStyle name="Normal 5 6 2 2 2 2 2" xfId="32725"/>
    <cellStyle name="Normal 5 6 2 2 2 2 2 2" xfId="32726"/>
    <cellStyle name="Normal 5 6 2 2 2 2 3" xfId="32727"/>
    <cellStyle name="Normal 5 6 2 2 2 2 4" xfId="32728"/>
    <cellStyle name="Normal 5 6 2 2 2 3" xfId="32729"/>
    <cellStyle name="Normal 5 6 2 2 2 3 2" xfId="32730"/>
    <cellStyle name="Normal 5 6 2 2 2 4" xfId="32731"/>
    <cellStyle name="Normal 5 6 2 2 2 5" xfId="32732"/>
    <cellStyle name="Normal 5 6 2 2 2 6" xfId="32733"/>
    <cellStyle name="Normal 5 6 2 3" xfId="32734"/>
    <cellStyle name="Normal 5 6 2 3 2" xfId="32735"/>
    <cellStyle name="Normal 5 6 2 3 2 2" xfId="32736"/>
    <cellStyle name="Normal 5 6 2 3 2 2 2" xfId="32737"/>
    <cellStyle name="Normal 5 6 2 3 2 3" xfId="32738"/>
    <cellStyle name="Normal 5 6 2 3 2 4" xfId="32739"/>
    <cellStyle name="Normal 5 6 2 3 3" xfId="32740"/>
    <cellStyle name="Normal 5 6 2 3 3 2" xfId="32741"/>
    <cellStyle name="Normal 5 6 2 3 4" xfId="32742"/>
    <cellStyle name="Normal 5 6 2 3 5" xfId="32743"/>
    <cellStyle name="Normal 5 6 2 3 6" xfId="32744"/>
    <cellStyle name="Normal 5 6 3" xfId="32745"/>
    <cellStyle name="Normal 5 6 3 2" xfId="32746"/>
    <cellStyle name="Normal 5 6 3 2 2" xfId="32747"/>
    <cellStyle name="Normal 5 6 3 2 2 2" xfId="32748"/>
    <cellStyle name="Normal 5 6 3 2 2 2 2" xfId="32749"/>
    <cellStyle name="Normal 5 6 3 2 2 3" xfId="32750"/>
    <cellStyle name="Normal 5 6 3 2 2 4" xfId="32751"/>
    <cellStyle name="Normal 5 6 3 2 3" xfId="32752"/>
    <cellStyle name="Normal 5 6 3 2 3 2" xfId="32753"/>
    <cellStyle name="Normal 5 6 3 2 4" xfId="32754"/>
    <cellStyle name="Normal 5 6 3 2 5" xfId="32755"/>
    <cellStyle name="Normal 5 6 3 2 6" xfId="32756"/>
    <cellStyle name="Normal 5 6 4" xfId="32757"/>
    <cellStyle name="Normal 5 6 4 2" xfId="32758"/>
    <cellStyle name="Normal 5 6 4 2 2" xfId="32759"/>
    <cellStyle name="Normal 5 6 4 2 2 2" xfId="32760"/>
    <cellStyle name="Normal 5 6 4 2 2 2 2" xfId="32761"/>
    <cellStyle name="Normal 5 6 4 2 2 3" xfId="32762"/>
    <cellStyle name="Normal 5 6 4 2 2 4" xfId="32763"/>
    <cellStyle name="Normal 5 6 4 2 3" xfId="32764"/>
    <cellStyle name="Normal 5 6 4 2 3 2" xfId="32765"/>
    <cellStyle name="Normal 5 6 4 2 4" xfId="32766"/>
    <cellStyle name="Normal 5 6 4 2 5" xfId="32767"/>
    <cellStyle name="Normal 5 6 4 2 6" xfId="32768"/>
    <cellStyle name="Normal 5 6 5" xfId="32769"/>
    <cellStyle name="Normal 5 6 5 2" xfId="32770"/>
    <cellStyle name="Normal 5 6 5 2 2" xfId="32771"/>
    <cellStyle name="Normal 5 6 5 2 2 2" xfId="32772"/>
    <cellStyle name="Normal 5 6 5 2 2 2 2" xfId="32773"/>
    <cellStyle name="Normal 5 6 5 2 2 3" xfId="32774"/>
    <cellStyle name="Normal 5 6 5 2 2 4" xfId="32775"/>
    <cellStyle name="Normal 5 6 5 2 3" xfId="32776"/>
    <cellStyle name="Normal 5 6 5 2 3 2" xfId="32777"/>
    <cellStyle name="Normal 5 6 5 2 4" xfId="32778"/>
    <cellStyle name="Normal 5 6 5 2 5" xfId="32779"/>
    <cellStyle name="Normal 5 6 5 2 6" xfId="32780"/>
    <cellStyle name="Normal 5 6 6" xfId="32781"/>
    <cellStyle name="Normal 5 6 6 2" xfId="32782"/>
    <cellStyle name="Normal 5 6 6 2 2" xfId="32783"/>
    <cellStyle name="Normal 5 6 6 2 2 2" xfId="32784"/>
    <cellStyle name="Normal 5 6 6 2 2 2 2" xfId="32785"/>
    <cellStyle name="Normal 5 6 6 2 2 3" xfId="32786"/>
    <cellStyle name="Normal 5 6 6 2 2 4" xfId="32787"/>
    <cellStyle name="Normal 5 6 6 2 3" xfId="32788"/>
    <cellStyle name="Normal 5 6 6 2 3 2" xfId="32789"/>
    <cellStyle name="Normal 5 6 6 2 4" xfId="32790"/>
    <cellStyle name="Normal 5 6 6 2 5" xfId="32791"/>
    <cellStyle name="Normal 5 6 6 2 6" xfId="32792"/>
    <cellStyle name="Normal 5 6 7" xfId="32793"/>
    <cellStyle name="Normal 5 6 7 2" xfId="32794"/>
    <cellStyle name="Normal 5 6 7 2 2" xfId="32795"/>
    <cellStyle name="Normal 5 6 7 2 2 2" xfId="32796"/>
    <cellStyle name="Normal 5 6 7 2 2 2 2" xfId="32797"/>
    <cellStyle name="Normal 5 6 7 2 2 3" xfId="32798"/>
    <cellStyle name="Normal 5 6 7 2 2 4" xfId="32799"/>
    <cellStyle name="Normal 5 6 7 2 3" xfId="32800"/>
    <cellStyle name="Normal 5 6 7 2 3 2" xfId="32801"/>
    <cellStyle name="Normal 5 6 7 2 4" xfId="32802"/>
    <cellStyle name="Normal 5 6 7 2 5" xfId="32803"/>
    <cellStyle name="Normal 5 6 7 2 6" xfId="32804"/>
    <cellStyle name="Normal 5 6 8" xfId="32805"/>
    <cellStyle name="Normal 5 6 8 2" xfId="32806"/>
    <cellStyle name="Normal 5 6 8 2 2" xfId="32807"/>
    <cellStyle name="Normal 5 6 8 2 2 2" xfId="32808"/>
    <cellStyle name="Normal 5 6 8 2 2 2 2" xfId="32809"/>
    <cellStyle name="Normal 5 6 8 2 2 3" xfId="32810"/>
    <cellStyle name="Normal 5 6 8 2 2 4" xfId="32811"/>
    <cellStyle name="Normal 5 6 8 2 3" xfId="32812"/>
    <cellStyle name="Normal 5 6 8 2 3 2" xfId="32813"/>
    <cellStyle name="Normal 5 6 8 2 4" xfId="32814"/>
    <cellStyle name="Normal 5 6 8 2 5" xfId="32815"/>
    <cellStyle name="Normal 5 6 8 2 6" xfId="32816"/>
    <cellStyle name="Normal 5 6 9" xfId="32817"/>
    <cellStyle name="Normal 5 6 9 2" xfId="32818"/>
    <cellStyle name="Normal 5 6 9 2 2" xfId="32819"/>
    <cellStyle name="Normal 5 6 9 2 2 2" xfId="32820"/>
    <cellStyle name="Normal 5 6 9 2 2 2 2" xfId="32821"/>
    <cellStyle name="Normal 5 6 9 2 2 3" xfId="32822"/>
    <cellStyle name="Normal 5 6 9 2 2 4" xfId="32823"/>
    <cellStyle name="Normal 5 6 9 2 3" xfId="32824"/>
    <cellStyle name="Normal 5 6 9 2 3 2" xfId="32825"/>
    <cellStyle name="Normal 5 6 9 2 4" xfId="32826"/>
    <cellStyle name="Normal 5 6 9 2 5" xfId="32827"/>
    <cellStyle name="Normal 5 6 9 2 6" xfId="32828"/>
    <cellStyle name="Normal 5 6_inv-en-1.5.0-02 trame_fiche-emissions" xfId="32829"/>
    <cellStyle name="Normal 5 7" xfId="160"/>
    <cellStyle name="Normal 5 7 2" xfId="260"/>
    <cellStyle name="Normal 5 7 2 2" xfId="32830"/>
    <cellStyle name="Normal 5 7 2 2 2" xfId="32831"/>
    <cellStyle name="Normal 5 7 2 2 2 2" xfId="32832"/>
    <cellStyle name="Normal 5 7 2 2 2 2 2" xfId="32833"/>
    <cellStyle name="Normal 5 7 2 2 2 2 2 2" xfId="32834"/>
    <cellStyle name="Normal 5 7 2 2 2 2 3" xfId="32835"/>
    <cellStyle name="Normal 5 7 2 2 2 2 4" xfId="32836"/>
    <cellStyle name="Normal 5 7 2 2 2 3" xfId="32837"/>
    <cellStyle name="Normal 5 7 2 2 2 3 2" xfId="32838"/>
    <cellStyle name="Normal 5 7 2 2 2 4" xfId="32839"/>
    <cellStyle name="Normal 5 7 2 2 2 5" xfId="32840"/>
    <cellStyle name="Normal 5 7 2 2 2 6" xfId="32841"/>
    <cellStyle name="Normal 5 7 2 3" xfId="32842"/>
    <cellStyle name="Normal 5 7 2 3 2" xfId="32843"/>
    <cellStyle name="Normal 5 7 2 3 2 2" xfId="32844"/>
    <cellStyle name="Normal 5 7 2 3 2 2 2" xfId="32845"/>
    <cellStyle name="Normal 5 7 2 3 2 3" xfId="32846"/>
    <cellStyle name="Normal 5 7 2 3 2 4" xfId="32847"/>
    <cellStyle name="Normal 5 7 2 3 3" xfId="32848"/>
    <cellStyle name="Normal 5 7 2 3 3 2" xfId="32849"/>
    <cellStyle name="Normal 5 7 2 3 4" xfId="32850"/>
    <cellStyle name="Normal 5 7 2 3 5" xfId="32851"/>
    <cellStyle name="Normal 5 7 2 3 6" xfId="32852"/>
    <cellStyle name="Normal 5 7 3" xfId="32853"/>
    <cellStyle name="Normal 5 7 3 2" xfId="32854"/>
    <cellStyle name="Normal 5 7 3 2 2" xfId="32855"/>
    <cellStyle name="Normal 5 7 3 2 2 2" xfId="32856"/>
    <cellStyle name="Normal 5 7 3 2 2 2 2" xfId="32857"/>
    <cellStyle name="Normal 5 7 3 2 2 3" xfId="32858"/>
    <cellStyle name="Normal 5 7 3 2 2 4" xfId="32859"/>
    <cellStyle name="Normal 5 7 3 2 3" xfId="32860"/>
    <cellStyle name="Normal 5 7 3 2 3 2" xfId="32861"/>
    <cellStyle name="Normal 5 7 3 2 4" xfId="32862"/>
    <cellStyle name="Normal 5 7 3 2 5" xfId="32863"/>
    <cellStyle name="Normal 5 7 3 2 6" xfId="32864"/>
    <cellStyle name="Normal 5 7 4" xfId="32865"/>
    <cellStyle name="Normal 5 7 4 2" xfId="32866"/>
    <cellStyle name="Normal 5 7 4 2 2" xfId="32867"/>
    <cellStyle name="Normal 5 7 4 2 2 2" xfId="32868"/>
    <cellStyle name="Normal 5 7 4 2 3" xfId="32869"/>
    <cellStyle name="Normal 5 7 4 2 4" xfId="32870"/>
    <cellStyle name="Normal 5 7 4 3" xfId="32871"/>
    <cellStyle name="Normal 5 7 4 3 2" xfId="32872"/>
    <cellStyle name="Normal 5 7 4 3 3" xfId="32873"/>
    <cellStyle name="Normal 5 7 4 4" xfId="32874"/>
    <cellStyle name="Normal 5 7 4 4 2" xfId="32875"/>
    <cellStyle name="Normal 5 7 4 5" xfId="32876"/>
    <cellStyle name="Normal 5 7 5" xfId="32877"/>
    <cellStyle name="Normal 5 7 5 2" xfId="32878"/>
    <cellStyle name="Normal 5 7 5 3" xfId="32879"/>
    <cellStyle name="Normal 5 7 6" xfId="32880"/>
    <cellStyle name="Normal 5 7 6 2" xfId="32881"/>
    <cellStyle name="Normal 5 8" xfId="161"/>
    <cellStyle name="Normal 5 8 2" xfId="32882"/>
    <cellStyle name="Normal 5 8 2 2" xfId="32883"/>
    <cellStyle name="Normal 5 8 2 2 2" xfId="32884"/>
    <cellStyle name="Normal 5 8 2 2 2 2" xfId="32885"/>
    <cellStyle name="Normal 5 8 2 2 2 2 2" xfId="32886"/>
    <cellStyle name="Normal 5 8 2 2 2 3" xfId="32887"/>
    <cellStyle name="Normal 5 8 2 2 2 4" xfId="32888"/>
    <cellStyle name="Normal 5 8 2 2 3" xfId="32889"/>
    <cellStyle name="Normal 5 8 2 2 3 2" xfId="32890"/>
    <cellStyle name="Normal 5 8 2 2 4" xfId="32891"/>
    <cellStyle name="Normal 5 8 2 2 5" xfId="32892"/>
    <cellStyle name="Normal 5 8 2 2 6" xfId="32893"/>
    <cellStyle name="Normal 5 8 3" xfId="32894"/>
    <cellStyle name="Normal 5 8 3 2" xfId="32895"/>
    <cellStyle name="Normal 5 8 3 2 2" xfId="32896"/>
    <cellStyle name="Normal 5 8 3 2 2 2" xfId="32897"/>
    <cellStyle name="Normal 5 8 3 2 3" xfId="32898"/>
    <cellStyle name="Normal 5 8 3 2 4" xfId="32899"/>
    <cellStyle name="Normal 5 8 3 3" xfId="32900"/>
    <cellStyle name="Normal 5 8 3 3 2" xfId="32901"/>
    <cellStyle name="Normal 5 8 3 4" xfId="32902"/>
    <cellStyle name="Normal 5 8 3 5" xfId="32903"/>
    <cellStyle name="Normal 5 8 3 6" xfId="32904"/>
    <cellStyle name="Normal 5 8 4" xfId="32905"/>
    <cellStyle name="Normal 5 8 4 2" xfId="32906"/>
    <cellStyle name="Normal 5 8 5" xfId="32907"/>
    <cellStyle name="Normal 5 9" xfId="152"/>
    <cellStyle name="Normal 5 9 2" xfId="32909"/>
    <cellStyle name="Normal 5 9 2 2" xfId="32910"/>
    <cellStyle name="Normal 5 9 2 2 2" xfId="32911"/>
    <cellStyle name="Normal 5 9 2 2 2 2" xfId="32912"/>
    <cellStyle name="Normal 5 9 2 2 2 2 2" xfId="32913"/>
    <cellStyle name="Normal 5 9 2 2 2 3" xfId="32914"/>
    <cellStyle name="Normal 5 9 2 2 2 4" xfId="32915"/>
    <cellStyle name="Normal 5 9 2 2 3" xfId="32916"/>
    <cellStyle name="Normal 5 9 2 2 3 2" xfId="32917"/>
    <cellStyle name="Normal 5 9 2 2 4" xfId="32918"/>
    <cellStyle name="Normal 5 9 2 2 5" xfId="32919"/>
    <cellStyle name="Normal 5 9 3" xfId="32920"/>
    <cellStyle name="Normal 5 9 3 2" xfId="32921"/>
    <cellStyle name="Normal 5 9 3 2 2" xfId="32922"/>
    <cellStyle name="Normal 5 9 3 2 2 2" xfId="32923"/>
    <cellStyle name="Normal 5 9 3 2 3" xfId="32924"/>
    <cellStyle name="Normal 5 9 3 2 4" xfId="32925"/>
    <cellStyle name="Normal 5 9 3 3" xfId="32926"/>
    <cellStyle name="Normal 5 9 3 3 2" xfId="32927"/>
    <cellStyle name="Normal 5 9 3 4" xfId="32928"/>
    <cellStyle name="Normal 5 9 3 5" xfId="32929"/>
    <cellStyle name="Normal 5 9 4" xfId="32908"/>
    <cellStyle name="Normal 5_inv-en-1.5.0-02 trame_fiche-emissions" xfId="32930"/>
    <cellStyle name="Normal 50" xfId="32931"/>
    <cellStyle name="Normal 50 2" xfId="32932"/>
    <cellStyle name="Normal 50 2 2" xfId="32933"/>
    <cellStyle name="Normal 50 2 2 2" xfId="32934"/>
    <cellStyle name="Normal 50 2 2 2 2" xfId="32935"/>
    <cellStyle name="Normal 50 2 2 2 2 2" xfId="32936"/>
    <cellStyle name="Normal 50 2 2 2 3" xfId="32937"/>
    <cellStyle name="Normal 50 2 2 2 4" xfId="32938"/>
    <cellStyle name="Normal 50 2 2 3" xfId="32939"/>
    <cellStyle name="Normal 50 2 2 3 2" xfId="32940"/>
    <cellStyle name="Normal 50 2 2 4" xfId="32941"/>
    <cellStyle name="Normal 50 2 2 5" xfId="32942"/>
    <cellStyle name="Normal 50 2 2 6" xfId="32943"/>
    <cellStyle name="Normal 50 3" xfId="32944"/>
    <cellStyle name="Normal 50 3 2" xfId="32945"/>
    <cellStyle name="Normal 50 3 2 2" xfId="32946"/>
    <cellStyle name="Normal 50 3 2 2 2" xfId="32947"/>
    <cellStyle name="Normal 50 3 2 3" xfId="32948"/>
    <cellStyle name="Normal 50 3 2 4" xfId="32949"/>
    <cellStyle name="Normal 50 3 2 5" xfId="32950"/>
    <cellStyle name="Normal 50 3 3" xfId="32951"/>
    <cellStyle name="Normal 50 3 3 2" xfId="32952"/>
    <cellStyle name="Normal 50 3 3 2 2" xfId="32953"/>
    <cellStyle name="Normal 50 3 3 3" xfId="32954"/>
    <cellStyle name="Normal 50 3 3 4" xfId="32955"/>
    <cellStyle name="Normal 50 3 3 5" xfId="32956"/>
    <cellStyle name="Normal 50 3 4" xfId="32957"/>
    <cellStyle name="Normal 50 3 4 2" xfId="32958"/>
    <cellStyle name="Normal 50 3 4 3" xfId="32959"/>
    <cellStyle name="Normal 50 3 5" xfId="32960"/>
    <cellStyle name="Normal 50 3 5 2" xfId="32961"/>
    <cellStyle name="Normal 50 3 6" xfId="32962"/>
    <cellStyle name="Normal 50 3 7" xfId="32963"/>
    <cellStyle name="Normal 50 3 8" xfId="32964"/>
    <cellStyle name="Normal 50 4" xfId="32965"/>
    <cellStyle name="Normal 50 4 2" xfId="32966"/>
    <cellStyle name="Normal 50 4 2 2" xfId="32967"/>
    <cellStyle name="Normal 50 4 2 2 2" xfId="32968"/>
    <cellStyle name="Normal 50 4 2 3" xfId="32969"/>
    <cellStyle name="Normal 50 4 2 4" xfId="32970"/>
    <cellStyle name="Normal 50 4 2 5" xfId="32971"/>
    <cellStyle name="Normal 50 4 3" xfId="32972"/>
    <cellStyle name="Normal 50 4 3 2" xfId="32973"/>
    <cellStyle name="Normal 50 4 3 2 2" xfId="32974"/>
    <cellStyle name="Normal 50 4 3 3" xfId="32975"/>
    <cellStyle name="Normal 50 4 3 4" xfId="32976"/>
    <cellStyle name="Normal 50 4 3 5" xfId="32977"/>
    <cellStyle name="Normal 50 4 4" xfId="32978"/>
    <cellStyle name="Normal 50 4 4 2" xfId="32979"/>
    <cellStyle name="Normal 50 4 4 3" xfId="32980"/>
    <cellStyle name="Normal 50 4 5" xfId="32981"/>
    <cellStyle name="Normal 50 4 6" xfId="32982"/>
    <cellStyle name="Normal 50 4 7" xfId="32983"/>
    <cellStyle name="Normal 50 5" xfId="32984"/>
    <cellStyle name="Normal 50 5 2" xfId="32985"/>
    <cellStyle name="Normal 51" xfId="32986"/>
    <cellStyle name="Normal 51 2" xfId="32987"/>
    <cellStyle name="Normal 51 2 2" xfId="32988"/>
    <cellStyle name="Normal 51 2 2 2" xfId="32989"/>
    <cellStyle name="Normal 51 2 2 2 2" xfId="32990"/>
    <cellStyle name="Normal 51 2 2 2 2 2" xfId="32991"/>
    <cellStyle name="Normal 51 2 2 2 3" xfId="32992"/>
    <cellStyle name="Normal 51 2 2 2 4" xfId="32993"/>
    <cellStyle name="Normal 51 2 2 2 5" xfId="32994"/>
    <cellStyle name="Normal 51 2 2 3" xfId="32995"/>
    <cellStyle name="Normal 51 2 2 3 2" xfId="32996"/>
    <cellStyle name="Normal 51 2 2 3 3" xfId="32997"/>
    <cellStyle name="Normal 51 2 2 4" xfId="32998"/>
    <cellStyle name="Normal 51 2 2 4 2" xfId="32999"/>
    <cellStyle name="Normal 51 2 2 5" xfId="33000"/>
    <cellStyle name="Normal 51 2 2 6" xfId="33001"/>
    <cellStyle name="Normal 51 2 3" xfId="33002"/>
    <cellStyle name="Normal 51 3" xfId="33003"/>
    <cellStyle name="Normal 51 3 2" xfId="33004"/>
    <cellStyle name="Normal 51 3 2 2" xfId="33005"/>
    <cellStyle name="Normal 51 3 2 2 2" xfId="33006"/>
    <cellStyle name="Normal 51 3 2 3" xfId="33007"/>
    <cellStyle name="Normal 51 3 2 4" xfId="33008"/>
    <cellStyle name="Normal 51 3 2 5" xfId="33009"/>
    <cellStyle name="Normal 51 3 3" xfId="33010"/>
    <cellStyle name="Normal 51 3 3 2" xfId="33011"/>
    <cellStyle name="Normal 51 3 3 2 2" xfId="33012"/>
    <cellStyle name="Normal 51 3 3 3" xfId="33013"/>
    <cellStyle name="Normal 51 3 3 4" xfId="33014"/>
    <cellStyle name="Normal 51 3 3 5" xfId="33015"/>
    <cellStyle name="Normal 51 3 4" xfId="33016"/>
    <cellStyle name="Normal 51 3 4 2" xfId="33017"/>
    <cellStyle name="Normal 51 3 4 3" xfId="33018"/>
    <cellStyle name="Normal 51 3 5" xfId="33019"/>
    <cellStyle name="Normal 51 3 5 2" xfId="33020"/>
    <cellStyle name="Normal 51 3 6" xfId="33021"/>
    <cellStyle name="Normal 51 3 7" xfId="33022"/>
    <cellStyle name="Normal 51 3 8" xfId="33023"/>
    <cellStyle name="Normal 51 4" xfId="33024"/>
    <cellStyle name="Normal 51 4 2" xfId="33025"/>
    <cellStyle name="Normal 51 4 2 2" xfId="33026"/>
    <cellStyle name="Normal 51 4 2 2 2" xfId="33027"/>
    <cellStyle name="Normal 51 4 2 3" xfId="33028"/>
    <cellStyle name="Normal 51 4 2 4" xfId="33029"/>
    <cellStyle name="Normal 51 4 2 5" xfId="33030"/>
    <cellStyle name="Normal 51 4 3" xfId="33031"/>
    <cellStyle name="Normal 51 4 3 2" xfId="33032"/>
    <cellStyle name="Normal 51 4 3 2 2" xfId="33033"/>
    <cellStyle name="Normal 51 4 3 3" xfId="33034"/>
    <cellStyle name="Normal 51 4 3 4" xfId="33035"/>
    <cellStyle name="Normal 51 4 3 5" xfId="33036"/>
    <cellStyle name="Normal 51 4 4" xfId="33037"/>
    <cellStyle name="Normal 51 4 4 2" xfId="33038"/>
    <cellStyle name="Normal 51 4 4 3" xfId="33039"/>
    <cellStyle name="Normal 51 4 5" xfId="33040"/>
    <cellStyle name="Normal 51 4 5 2" xfId="33041"/>
    <cellStyle name="Normal 51 4 6" xfId="33042"/>
    <cellStyle name="Normal 51 4 7" xfId="33043"/>
    <cellStyle name="Normal 51 4 8" xfId="33044"/>
    <cellStyle name="Normal 51 5" xfId="33045"/>
    <cellStyle name="Normal 51 5 2" xfId="33046"/>
    <cellStyle name="Normal 52" xfId="33047"/>
    <cellStyle name="Normal 52 10" xfId="33048"/>
    <cellStyle name="Normal 52 11" xfId="33049"/>
    <cellStyle name="Normal 52 12" xfId="33050"/>
    <cellStyle name="Normal 52 2" xfId="33051"/>
    <cellStyle name="Normal 52 2 2" xfId="33052"/>
    <cellStyle name="Normal 52 2 2 2" xfId="33053"/>
    <cellStyle name="Normal 52 2 2 2 2" xfId="33054"/>
    <cellStyle name="Normal 52 2 2 2 2 2" xfId="33055"/>
    <cellStyle name="Normal 52 2 2 2 3" xfId="33056"/>
    <cellStyle name="Normal 52 2 2 2 4" xfId="33057"/>
    <cellStyle name="Normal 52 2 2 3" xfId="33058"/>
    <cellStyle name="Normal 52 2 2 3 2" xfId="33059"/>
    <cellStyle name="Normal 52 2 2 4" xfId="33060"/>
    <cellStyle name="Normal 52 2 2 5" xfId="33061"/>
    <cellStyle name="Normal 52 2 2 6" xfId="33062"/>
    <cellStyle name="Normal 52 2 3" xfId="33063"/>
    <cellStyle name="Normal 52 2 4" xfId="33064"/>
    <cellStyle name="Normal 52 2 5" xfId="33065"/>
    <cellStyle name="Normal 52 2 6" xfId="33066"/>
    <cellStyle name="Normal 52 3" xfId="33067"/>
    <cellStyle name="Normal 52 3 2" xfId="33068"/>
    <cellStyle name="Normal 52 3 2 2" xfId="33069"/>
    <cellStyle name="Normal 52 3 2 2 2" xfId="33070"/>
    <cellStyle name="Normal 52 3 2 3" xfId="33071"/>
    <cellStyle name="Normal 52 3 2 4" xfId="33072"/>
    <cellStyle name="Normal 52 3 2 5" xfId="33073"/>
    <cellStyle name="Normal 52 3 3" xfId="33074"/>
    <cellStyle name="Normal 52 3 3 2" xfId="33075"/>
    <cellStyle name="Normal 52 3 3 2 2" xfId="33076"/>
    <cellStyle name="Normal 52 3 3 3" xfId="33077"/>
    <cellStyle name="Normal 52 3 3 4" xfId="33078"/>
    <cellStyle name="Normal 52 3 3 5" xfId="33079"/>
    <cellStyle name="Normal 52 3 4" xfId="33080"/>
    <cellStyle name="Normal 52 3 4 2" xfId="33081"/>
    <cellStyle name="Normal 52 3 4 3" xfId="33082"/>
    <cellStyle name="Normal 52 3 5" xfId="33083"/>
    <cellStyle name="Normal 52 3 5 2" xfId="33084"/>
    <cellStyle name="Normal 52 3 6" xfId="33085"/>
    <cellStyle name="Normal 52 3 7" xfId="33086"/>
    <cellStyle name="Normal 52 3 8" xfId="33087"/>
    <cellStyle name="Normal 52 4" xfId="33088"/>
    <cellStyle name="Normal 52 4 2" xfId="33089"/>
    <cellStyle name="Normal 52 4 2 2" xfId="33090"/>
    <cellStyle name="Normal 52 4 2 3" xfId="33091"/>
    <cellStyle name="Normal 52 4 2 4" xfId="33092"/>
    <cellStyle name="Normal 52 4 3" xfId="33093"/>
    <cellStyle name="Normal 52 4 3 2" xfId="33094"/>
    <cellStyle name="Normal 52 4 4" xfId="33095"/>
    <cellStyle name="Normal 52 4 5" xfId="33096"/>
    <cellStyle name="Normal 52 4 6" xfId="33097"/>
    <cellStyle name="Normal 52 5" xfId="33098"/>
    <cellStyle name="Normal 52 5 2" xfId="33099"/>
    <cellStyle name="Normal 52 5 2 2" xfId="33100"/>
    <cellStyle name="Normal 52 5 3" xfId="33101"/>
    <cellStyle name="Normal 52 5 4" xfId="33102"/>
    <cellStyle name="Normal 52 6" xfId="33103"/>
    <cellStyle name="Normal 52 6 2" xfId="33104"/>
    <cellStyle name="Normal 52 6 3" xfId="33105"/>
    <cellStyle name="Normal 52 6 4" xfId="33106"/>
    <cellStyle name="Normal 52 7" xfId="33107"/>
    <cellStyle name="Normal 52 7 2" xfId="33108"/>
    <cellStyle name="Normal 52 7 3" xfId="33109"/>
    <cellStyle name="Normal 52 8" xfId="33110"/>
    <cellStyle name="Normal 52 8 2" xfId="33111"/>
    <cellStyle name="Normal 52 9" xfId="33112"/>
    <cellStyle name="Normal 53" xfId="33113"/>
    <cellStyle name="Normal 53 2" xfId="33114"/>
    <cellStyle name="Normal 53 2 2" xfId="33115"/>
    <cellStyle name="Normal 53 2 2 2" xfId="33116"/>
    <cellStyle name="Normal 53 2 2 2 2" xfId="33117"/>
    <cellStyle name="Normal 53 2 2 2 2 2" xfId="33118"/>
    <cellStyle name="Normal 53 2 2 2 3" xfId="33119"/>
    <cellStyle name="Normal 53 2 2 2 4" xfId="33120"/>
    <cellStyle name="Normal 53 2 2 2 5" xfId="33121"/>
    <cellStyle name="Normal 53 2 2 3" xfId="33122"/>
    <cellStyle name="Normal 53 2 2 3 2" xfId="33123"/>
    <cellStyle name="Normal 53 2 2 3 3" xfId="33124"/>
    <cellStyle name="Normal 53 2 2 4" xfId="33125"/>
    <cellStyle name="Normal 53 2 2 4 2" xfId="33126"/>
    <cellStyle name="Normal 53 2 2 5" xfId="33127"/>
    <cellStyle name="Normal 53 2 2 6" xfId="33128"/>
    <cellStyle name="Normal 53 2 3" xfId="33129"/>
    <cellStyle name="Normal 53 3" xfId="33130"/>
    <cellStyle name="Normal 53 3 2" xfId="33131"/>
    <cellStyle name="Normal 53 3 2 2" xfId="33132"/>
    <cellStyle name="Normal 53 3 2 2 2" xfId="33133"/>
    <cellStyle name="Normal 53 3 2 3" xfId="33134"/>
    <cellStyle name="Normal 53 3 2 4" xfId="33135"/>
    <cellStyle name="Normal 53 3 2 5" xfId="33136"/>
    <cellStyle name="Normal 53 3 3" xfId="33137"/>
    <cellStyle name="Normal 53 3 3 2" xfId="33138"/>
    <cellStyle name="Normal 53 3 3 2 2" xfId="33139"/>
    <cellStyle name="Normal 53 3 3 3" xfId="33140"/>
    <cellStyle name="Normal 53 3 3 4" xfId="33141"/>
    <cellStyle name="Normal 53 3 3 5" xfId="33142"/>
    <cellStyle name="Normal 53 3 4" xfId="33143"/>
    <cellStyle name="Normal 53 3 4 2" xfId="33144"/>
    <cellStyle name="Normal 53 3 4 3" xfId="33145"/>
    <cellStyle name="Normal 53 3 5" xfId="33146"/>
    <cellStyle name="Normal 53 3 5 2" xfId="33147"/>
    <cellStyle name="Normal 53 3 6" xfId="33148"/>
    <cellStyle name="Normal 53 3 7" xfId="33149"/>
    <cellStyle name="Normal 53 3 8" xfId="33150"/>
    <cellStyle name="Normal 53 4" xfId="33151"/>
    <cellStyle name="Normal 53 4 2" xfId="33152"/>
    <cellStyle name="Normal 53 4 2 2" xfId="33153"/>
    <cellStyle name="Normal 53 4 2 3" xfId="33154"/>
    <cellStyle name="Normal 53 4 2 4" xfId="33155"/>
    <cellStyle name="Normal 53 4 3" xfId="33156"/>
    <cellStyle name="Normal 53 4 3 2" xfId="33157"/>
    <cellStyle name="Normal 53 4 4" xfId="33158"/>
    <cellStyle name="Normal 53 4 5" xfId="33159"/>
    <cellStyle name="Normal 53 4 6" xfId="33160"/>
    <cellStyle name="Normal 53 5" xfId="33161"/>
    <cellStyle name="Normal 53 5 2" xfId="33162"/>
    <cellStyle name="Normal 53 5 2 2" xfId="33163"/>
    <cellStyle name="Normal 53 5 3" xfId="33164"/>
    <cellStyle name="Normal 53 5 4" xfId="33165"/>
    <cellStyle name="Normal 53 5 5" xfId="33166"/>
    <cellStyle name="Normal 53 6" xfId="33167"/>
    <cellStyle name="Normal 53 6 2" xfId="33168"/>
    <cellStyle name="Normal 53 6 3" xfId="33169"/>
    <cellStyle name="Normal 53 6 4" xfId="33170"/>
    <cellStyle name="Normal 53 7" xfId="33171"/>
    <cellStyle name="Normal 53 7 2" xfId="33172"/>
    <cellStyle name="Normal 53 8" xfId="33173"/>
    <cellStyle name="Normal 53 9" xfId="33174"/>
    <cellStyle name="Normal 54" xfId="33175"/>
    <cellStyle name="Normal 54 2" xfId="33176"/>
    <cellStyle name="Normal 54 2 2" xfId="33177"/>
    <cellStyle name="Normal 54 2 2 2" xfId="33178"/>
    <cellStyle name="Normal 54 2 2 2 2" xfId="33179"/>
    <cellStyle name="Normal 54 2 2 2 2 2" xfId="33180"/>
    <cellStyle name="Normal 54 2 2 2 3" xfId="33181"/>
    <cellStyle name="Normal 54 2 2 2 4" xfId="33182"/>
    <cellStyle name="Normal 54 2 2 3" xfId="33183"/>
    <cellStyle name="Normal 54 2 2 3 2" xfId="33184"/>
    <cellStyle name="Normal 54 2 2 4" xfId="33185"/>
    <cellStyle name="Normal 54 2 2 5" xfId="33186"/>
    <cellStyle name="Normal 54 3" xfId="33187"/>
    <cellStyle name="Normal 54 3 2" xfId="33188"/>
    <cellStyle name="Normal 54 3 2 2" xfId="33189"/>
    <cellStyle name="Normal 54 3 2 2 2" xfId="33190"/>
    <cellStyle name="Normal 54 3 2 2 2 2" xfId="33191"/>
    <cellStyle name="Normal 54 3 2 2 3" xfId="33192"/>
    <cellStyle name="Normal 54 3 2 2 4" xfId="33193"/>
    <cellStyle name="Normal 54 3 2 3" xfId="33194"/>
    <cellStyle name="Normal 54 3 2 3 2" xfId="33195"/>
    <cellStyle name="Normal 54 3 2 4" xfId="33196"/>
    <cellStyle name="Normal 54 3 2 5" xfId="33197"/>
    <cellStyle name="Normal 54 4" xfId="33198"/>
    <cellStyle name="Normal 54 4 2" xfId="33199"/>
    <cellStyle name="Normal 54 4 2 2" xfId="33200"/>
    <cellStyle name="Normal 54 4 2 2 2" xfId="33201"/>
    <cellStyle name="Normal 54 4 2 3" xfId="33202"/>
    <cellStyle name="Normal 54 4 2 4" xfId="33203"/>
    <cellStyle name="Normal 54 4 3" xfId="33204"/>
    <cellStyle name="Normal 54 4 3 2" xfId="33205"/>
    <cellStyle name="Normal 54 4 4" xfId="33206"/>
    <cellStyle name="Normal 54 4 5" xfId="33207"/>
    <cellStyle name="Normal 54 5" xfId="33208"/>
    <cellStyle name="Normal 54 5 2" xfId="33209"/>
    <cellStyle name="Normal 54 6" xfId="33210"/>
    <cellStyle name="Normal 54 6 2" xfId="33211"/>
    <cellStyle name="Normal 55" xfId="33212"/>
    <cellStyle name="Normal 55 2" xfId="33213"/>
    <cellStyle name="Normal 55 2 2" xfId="33214"/>
    <cellStyle name="Normal 55 2 2 2" xfId="33215"/>
    <cellStyle name="Normal 55 2 2 2 2" xfId="33216"/>
    <cellStyle name="Normal 55 2 2 2 2 2" xfId="33217"/>
    <cellStyle name="Normal 55 2 2 2 3" xfId="33218"/>
    <cellStyle name="Normal 55 2 2 2 4" xfId="33219"/>
    <cellStyle name="Normal 55 2 2 3" xfId="33220"/>
    <cellStyle name="Normal 55 2 2 3 2" xfId="33221"/>
    <cellStyle name="Normal 55 2 2 3 3" xfId="33222"/>
    <cellStyle name="Normal 55 2 2 4" xfId="33223"/>
    <cellStyle name="Normal 55 2 2 4 2" xfId="33224"/>
    <cellStyle name="Normal 55 2 2 5" xfId="33225"/>
    <cellStyle name="Normal 55 3" xfId="33226"/>
    <cellStyle name="Normal 55 3 2" xfId="33227"/>
    <cellStyle name="Normal 55 3 2 2" xfId="33228"/>
    <cellStyle name="Normal 55 3 2 2 2" xfId="33229"/>
    <cellStyle name="Normal 55 3 2 2 2 2" xfId="33230"/>
    <cellStyle name="Normal 55 3 2 2 3" xfId="33231"/>
    <cellStyle name="Normal 55 3 2 2 4" xfId="33232"/>
    <cellStyle name="Normal 55 3 2 3" xfId="33233"/>
    <cellStyle name="Normal 55 3 2 3 2" xfId="33234"/>
    <cellStyle name="Normal 55 3 2 4" xfId="33235"/>
    <cellStyle name="Normal 55 3 2 5" xfId="33236"/>
    <cellStyle name="Normal 55 4" xfId="33237"/>
    <cellStyle name="Normal 55 4 2" xfId="33238"/>
    <cellStyle name="Normal 55 4 2 2" xfId="33239"/>
    <cellStyle name="Normal 55 4 2 2 2" xfId="33240"/>
    <cellStyle name="Normal 55 4 2 3" xfId="33241"/>
    <cellStyle name="Normal 55 4 2 4" xfId="33242"/>
    <cellStyle name="Normal 55 4 3" xfId="33243"/>
    <cellStyle name="Normal 55 4 3 2" xfId="33244"/>
    <cellStyle name="Normal 55 4 3 3" xfId="33245"/>
    <cellStyle name="Normal 55 4 4" xfId="33246"/>
    <cellStyle name="Normal 55 4 4 2" xfId="33247"/>
    <cellStyle name="Normal 55 4 5" xfId="33248"/>
    <cellStyle name="Normal 55 5" xfId="33249"/>
    <cellStyle name="Normal 55 5 2" xfId="33250"/>
    <cellStyle name="Normal 55 6" xfId="33251"/>
    <cellStyle name="Normal 55 6 2" xfId="33252"/>
    <cellStyle name="Normal 56" xfId="33253"/>
    <cellStyle name="Normal 56 2" xfId="33254"/>
    <cellStyle name="Normal 56 2 2" xfId="33255"/>
    <cellStyle name="Normal 56 2 2 2" xfId="33256"/>
    <cellStyle name="Normal 56 2 2 2 2" xfId="33257"/>
    <cellStyle name="Normal 56 2 2 2 2 2" xfId="33258"/>
    <cellStyle name="Normal 56 2 2 2 3" xfId="33259"/>
    <cellStyle name="Normal 56 2 2 2 4" xfId="33260"/>
    <cellStyle name="Normal 56 2 2 3" xfId="33261"/>
    <cellStyle name="Normal 56 2 2 3 2" xfId="33262"/>
    <cellStyle name="Normal 56 2 2 4" xfId="33263"/>
    <cellStyle name="Normal 56 2 2 5" xfId="33264"/>
    <cellStyle name="Normal 56 3" xfId="33265"/>
    <cellStyle name="Normal 56 3 2" xfId="33266"/>
    <cellStyle name="Normal 56 3 2 2" xfId="33267"/>
    <cellStyle name="Normal 56 3 2 2 2" xfId="33268"/>
    <cellStyle name="Normal 56 3 2 2 2 2" xfId="33269"/>
    <cellStyle name="Normal 56 3 2 2 3" xfId="33270"/>
    <cellStyle name="Normal 56 3 2 2 4" xfId="33271"/>
    <cellStyle name="Normal 56 3 2 3" xfId="33272"/>
    <cellStyle name="Normal 56 3 2 3 2" xfId="33273"/>
    <cellStyle name="Normal 56 3 2 4" xfId="33274"/>
    <cellStyle name="Normal 56 3 2 5" xfId="33275"/>
    <cellStyle name="Normal 56 4" xfId="33276"/>
    <cellStyle name="Normal 56 4 2" xfId="33277"/>
    <cellStyle name="Normal 56 4 2 2" xfId="33278"/>
    <cellStyle name="Normal 56 4 2 2 2" xfId="33279"/>
    <cellStyle name="Normal 56 4 2 3" xfId="33280"/>
    <cellStyle name="Normal 56 4 2 4" xfId="33281"/>
    <cellStyle name="Normal 56 4 3" xfId="33282"/>
    <cellStyle name="Normal 56 4 3 2" xfId="33283"/>
    <cellStyle name="Normal 56 4 4" xfId="33284"/>
    <cellStyle name="Normal 56 4 5" xfId="33285"/>
    <cellStyle name="Normal 57" xfId="33286"/>
    <cellStyle name="Normal 57 2" xfId="33287"/>
    <cellStyle name="Normal 57 2 2" xfId="33288"/>
    <cellStyle name="Normal 57 2 2 2" xfId="33289"/>
    <cellStyle name="Normal 57 2 2 2 2" xfId="33290"/>
    <cellStyle name="Normal 57 2 2 2 2 2" xfId="33291"/>
    <cellStyle name="Normal 57 2 2 2 3" xfId="33292"/>
    <cellStyle name="Normal 57 2 2 2 4" xfId="33293"/>
    <cellStyle name="Normal 57 2 2 3" xfId="33294"/>
    <cellStyle name="Normal 57 2 2 3 2" xfId="33295"/>
    <cellStyle name="Normal 57 2 2 3 3" xfId="33296"/>
    <cellStyle name="Normal 57 2 2 4" xfId="33297"/>
    <cellStyle name="Normal 57 2 2 4 2" xfId="33298"/>
    <cellStyle name="Normal 57 2 2 5" xfId="33299"/>
    <cellStyle name="Normal 57 3" xfId="33300"/>
    <cellStyle name="Normal 57 3 2" xfId="33301"/>
    <cellStyle name="Normal 57 3 2 2" xfId="33302"/>
    <cellStyle name="Normal 57 3 2 2 2" xfId="33303"/>
    <cellStyle name="Normal 57 3 2 2 2 2" xfId="33304"/>
    <cellStyle name="Normal 57 3 2 2 3" xfId="33305"/>
    <cellStyle name="Normal 57 3 2 2 4" xfId="33306"/>
    <cellStyle name="Normal 57 3 2 3" xfId="33307"/>
    <cellStyle name="Normal 57 3 2 3 2" xfId="33308"/>
    <cellStyle name="Normal 57 3 2 4" xfId="33309"/>
    <cellStyle name="Normal 57 3 2 5" xfId="33310"/>
    <cellStyle name="Normal 57 4" xfId="33311"/>
    <cellStyle name="Normal 57 4 2" xfId="33312"/>
    <cellStyle name="Normal 57 4 2 2" xfId="33313"/>
    <cellStyle name="Normal 57 4 2 2 2" xfId="33314"/>
    <cellStyle name="Normal 57 4 2 3" xfId="33315"/>
    <cellStyle name="Normal 57 4 2 4" xfId="33316"/>
    <cellStyle name="Normal 57 4 3" xfId="33317"/>
    <cellStyle name="Normal 57 4 3 2" xfId="33318"/>
    <cellStyle name="Normal 57 4 3 3" xfId="33319"/>
    <cellStyle name="Normal 57 4 4" xfId="33320"/>
    <cellStyle name="Normal 57 4 4 2" xfId="33321"/>
    <cellStyle name="Normal 57 4 5" xfId="33322"/>
    <cellStyle name="Normal 58" xfId="33323"/>
    <cellStyle name="Normal 58 2" xfId="33324"/>
    <cellStyle name="Normal 58 2 2" xfId="33325"/>
    <cellStyle name="Normal 58 2 2 2" xfId="33326"/>
    <cellStyle name="Normal 58 2 2 2 2" xfId="33327"/>
    <cellStyle name="Normal 58 2 2 2 2 2" xfId="33328"/>
    <cellStyle name="Normal 58 2 2 2 3" xfId="33329"/>
    <cellStyle name="Normal 58 2 2 2 4" xfId="33330"/>
    <cellStyle name="Normal 58 2 2 3" xfId="33331"/>
    <cellStyle name="Normal 58 2 2 3 2" xfId="33332"/>
    <cellStyle name="Normal 58 2 2 4" xfId="33333"/>
    <cellStyle name="Normal 58 2 2 5" xfId="33334"/>
    <cellStyle name="Normal 58 3" xfId="33335"/>
    <cellStyle name="Normal 58 3 2" xfId="33336"/>
    <cellStyle name="Normal 58 3 2 2" xfId="33337"/>
    <cellStyle name="Normal 58 3 2 2 2" xfId="33338"/>
    <cellStyle name="Normal 58 3 2 2 2 2" xfId="33339"/>
    <cellStyle name="Normal 58 3 2 2 3" xfId="33340"/>
    <cellStyle name="Normal 58 3 2 2 4" xfId="33341"/>
    <cellStyle name="Normal 58 3 2 3" xfId="33342"/>
    <cellStyle name="Normal 58 3 2 3 2" xfId="33343"/>
    <cellStyle name="Normal 58 3 2 4" xfId="33344"/>
    <cellStyle name="Normal 58 3 2 5" xfId="33345"/>
    <cellStyle name="Normal 58 4" xfId="33346"/>
    <cellStyle name="Normal 58 4 2" xfId="33347"/>
    <cellStyle name="Normal 58 4 2 2" xfId="33348"/>
    <cellStyle name="Normal 58 4 2 2 2" xfId="33349"/>
    <cellStyle name="Normal 58 4 2 3" xfId="33350"/>
    <cellStyle name="Normal 58 4 2 4" xfId="33351"/>
    <cellStyle name="Normal 58 4 3" xfId="33352"/>
    <cellStyle name="Normal 58 4 3 2" xfId="33353"/>
    <cellStyle name="Normal 58 4 4" xfId="33354"/>
    <cellStyle name="Normal 58 4 5" xfId="33355"/>
    <cellStyle name="Normal 59" xfId="33356"/>
    <cellStyle name="Normal 59 2" xfId="33357"/>
    <cellStyle name="Normal 59 2 2" xfId="33358"/>
    <cellStyle name="Normal 59 2 2 2" xfId="33359"/>
    <cellStyle name="Normal 59 2 2 2 2" xfId="33360"/>
    <cellStyle name="Normal 59 2 2 2 2 2" xfId="33361"/>
    <cellStyle name="Normal 59 2 2 2 3" xfId="33362"/>
    <cellStyle name="Normal 59 2 2 2 4" xfId="33363"/>
    <cellStyle name="Normal 59 2 2 3" xfId="33364"/>
    <cellStyle name="Normal 59 2 2 3 2" xfId="33365"/>
    <cellStyle name="Normal 59 2 2 4" xfId="33366"/>
    <cellStyle name="Normal 59 2 2 5" xfId="33367"/>
    <cellStyle name="Normal 59 2 2 6" xfId="33368"/>
    <cellStyle name="Normal 59 3" xfId="33369"/>
    <cellStyle name="Normal 59 3 2" xfId="33370"/>
    <cellStyle name="Normal 59 3 2 2" xfId="33371"/>
    <cellStyle name="Normal 59 3 2 2 2" xfId="33372"/>
    <cellStyle name="Normal 59 3 2 2 2 2" xfId="33373"/>
    <cellStyle name="Normal 59 3 2 2 3" xfId="33374"/>
    <cellStyle name="Normal 59 3 2 2 4" xfId="33375"/>
    <cellStyle name="Normal 59 3 2 3" xfId="33376"/>
    <cellStyle name="Normal 59 3 2 3 2" xfId="33377"/>
    <cellStyle name="Normal 59 3 2 4" xfId="33378"/>
    <cellStyle name="Normal 59 3 2 5" xfId="33379"/>
    <cellStyle name="Normal 59 4" xfId="33380"/>
    <cellStyle name="Normal 59 4 2" xfId="33381"/>
    <cellStyle name="Normal 59 4 2 2" xfId="33382"/>
    <cellStyle name="Normal 59 4 2 2 2" xfId="33383"/>
    <cellStyle name="Normal 59 4 2 3" xfId="33384"/>
    <cellStyle name="Normal 59 4 2 4" xfId="33385"/>
    <cellStyle name="Normal 59 4 3" xfId="33386"/>
    <cellStyle name="Normal 59 4 3 2" xfId="33387"/>
    <cellStyle name="Normal 59 4 4" xfId="33388"/>
    <cellStyle name="Normal 59 4 5" xfId="33389"/>
    <cellStyle name="Normal 6" xfId="162"/>
    <cellStyle name="Normal 6 10" xfId="33390"/>
    <cellStyle name="Normal 6 10 2" xfId="33391"/>
    <cellStyle name="Normal 6 10 2 2" xfId="33392"/>
    <cellStyle name="Normal 6 10 2 2 2" xfId="33393"/>
    <cellStyle name="Normal 6 10 2 2 2 2" xfId="33394"/>
    <cellStyle name="Normal 6 10 2 2 3" xfId="33395"/>
    <cellStyle name="Normal 6 10 2 2 4" xfId="33396"/>
    <cellStyle name="Normal 6 10 2 3" xfId="33397"/>
    <cellStyle name="Normal 6 10 2 3 2" xfId="33398"/>
    <cellStyle name="Normal 6 10 2 4" xfId="33399"/>
    <cellStyle name="Normal 6 10 2 4 2" xfId="33400"/>
    <cellStyle name="Normal 6 10 2 5" xfId="33401"/>
    <cellStyle name="Normal 6 10 2 6" xfId="33402"/>
    <cellStyle name="Normal 6 10 2 7" xfId="33403"/>
    <cellStyle name="Normal 6 10 2 8" xfId="33404"/>
    <cellStyle name="Normal 6 10 3" xfId="33405"/>
    <cellStyle name="Normal 6 10 3 2" xfId="33406"/>
    <cellStyle name="Normal 6 10 4" xfId="33407"/>
    <cellStyle name="Normal 6 11" xfId="33408"/>
    <cellStyle name="Normal 6 11 2" xfId="33409"/>
    <cellStyle name="Normal 6 11 2 2" xfId="33410"/>
    <cellStyle name="Normal 6 11 2 2 2" xfId="33411"/>
    <cellStyle name="Normal 6 11 2 2 2 2" xfId="33412"/>
    <cellStyle name="Normal 6 11 2 2 3" xfId="33413"/>
    <cellStyle name="Normal 6 11 2 2 4" xfId="33414"/>
    <cellStyle name="Normal 6 11 2 3" xfId="33415"/>
    <cellStyle name="Normal 6 11 2 3 2" xfId="33416"/>
    <cellStyle name="Normal 6 11 2 4" xfId="33417"/>
    <cellStyle name="Normal 6 11 2 5" xfId="33418"/>
    <cellStyle name="Normal 6 11 2 6" xfId="33419"/>
    <cellStyle name="Normal 6 11 3" xfId="33420"/>
    <cellStyle name="Normal 6 11 3 2" xfId="33421"/>
    <cellStyle name="Normal 6 11 4" xfId="33422"/>
    <cellStyle name="Normal 6 12" xfId="33423"/>
    <cellStyle name="Normal 6 12 2" xfId="33424"/>
    <cellStyle name="Normal 6 12 2 2" xfId="33425"/>
    <cellStyle name="Normal 6 12 2 2 2" xfId="33426"/>
    <cellStyle name="Normal 6 12 2 2 2 2" xfId="33427"/>
    <cellStyle name="Normal 6 12 2 2 3" xfId="33428"/>
    <cellStyle name="Normal 6 12 2 2 4" xfId="33429"/>
    <cellStyle name="Normal 6 12 2 3" xfId="33430"/>
    <cellStyle name="Normal 6 12 2 3 2" xfId="33431"/>
    <cellStyle name="Normal 6 12 2 4" xfId="33432"/>
    <cellStyle name="Normal 6 12 2 5" xfId="33433"/>
    <cellStyle name="Normal 6 12 2 6" xfId="33434"/>
    <cellStyle name="Normal 6 12 3" xfId="33435"/>
    <cellStyle name="Normal 6 12 3 2" xfId="33436"/>
    <cellStyle name="Normal 6 12 4" xfId="33437"/>
    <cellStyle name="Normal 6 13" xfId="33438"/>
    <cellStyle name="Normal 6 13 2" xfId="33439"/>
    <cellStyle name="Normal 6 13 2 2" xfId="33440"/>
    <cellStyle name="Normal 6 13 2 2 2" xfId="33441"/>
    <cellStyle name="Normal 6 13 2 2 2 2" xfId="33442"/>
    <cellStyle name="Normal 6 13 2 2 3" xfId="33443"/>
    <cellStyle name="Normal 6 13 2 2 4" xfId="33444"/>
    <cellStyle name="Normal 6 13 2 3" xfId="33445"/>
    <cellStyle name="Normal 6 13 2 3 2" xfId="33446"/>
    <cellStyle name="Normal 6 13 2 4" xfId="33447"/>
    <cellStyle name="Normal 6 13 2 5" xfId="33448"/>
    <cellStyle name="Normal 6 13 2 6" xfId="33449"/>
    <cellStyle name="Normal 6 14" xfId="33450"/>
    <cellStyle name="Normal 6 14 2" xfId="33451"/>
    <cellStyle name="Normal 6 14 2 2" xfId="33452"/>
    <cellStyle name="Normal 6 14 2 2 2" xfId="33453"/>
    <cellStyle name="Normal 6 14 2 2 2 2" xfId="33454"/>
    <cellStyle name="Normal 6 14 2 2 3" xfId="33455"/>
    <cellStyle name="Normal 6 14 2 2 4" xfId="33456"/>
    <cellStyle name="Normal 6 14 2 3" xfId="33457"/>
    <cellStyle name="Normal 6 14 2 3 2" xfId="33458"/>
    <cellStyle name="Normal 6 14 2 4" xfId="33459"/>
    <cellStyle name="Normal 6 14 2 5" xfId="33460"/>
    <cellStyle name="Normal 6 14 2 6" xfId="33461"/>
    <cellStyle name="Normal 6 15" xfId="33462"/>
    <cellStyle name="Normal 6 15 2" xfId="33463"/>
    <cellStyle name="Normal 6 15 2 2" xfId="33464"/>
    <cellStyle name="Normal 6 15 2 2 2" xfId="33465"/>
    <cellStyle name="Normal 6 15 2 3" xfId="33466"/>
    <cellStyle name="Normal 6 15 2 4" xfId="33467"/>
    <cellStyle name="Normal 6 15 3" xfId="33468"/>
    <cellStyle name="Normal 6 15 3 2" xfId="33469"/>
    <cellStyle name="Normal 6 15 4" xfId="33470"/>
    <cellStyle name="Normal 6 15 5" xfId="33471"/>
    <cellStyle name="Normal 6 15 6" xfId="33472"/>
    <cellStyle name="Normal 6 16" xfId="33473"/>
    <cellStyle name="Normal 6 2" xfId="163"/>
    <cellStyle name="Normal 6 2 2" xfId="261"/>
    <cellStyle name="Normal 6 2 2 2" xfId="33474"/>
    <cellStyle name="Normal 6 2 2 2 2" xfId="33475"/>
    <cellStyle name="Normal 6 2 2 2 2 2" xfId="33476"/>
    <cellStyle name="Normal 6 2 2 2 2 2 2" xfId="33477"/>
    <cellStyle name="Normal 6 2 2 2 2 2 2 2" xfId="33478"/>
    <cellStyle name="Normal 6 2 2 2 2 2 3" xfId="33479"/>
    <cellStyle name="Normal 6 2 2 2 2 2 3 2" xfId="33480"/>
    <cellStyle name="Normal 6 2 2 2 2 2 4" xfId="33481"/>
    <cellStyle name="Normal 6 2 2 2 2 2 5" xfId="33482"/>
    <cellStyle name="Normal 6 2 2 2 2 2 6" xfId="33483"/>
    <cellStyle name="Normal 6 2 2 2 2 3" xfId="33484"/>
    <cellStyle name="Normal 6 2 2 2 2 3 2" xfId="33485"/>
    <cellStyle name="Normal 6 2 2 2 2 4" xfId="33486"/>
    <cellStyle name="Normal 6 2 2 2 2 4 2" xfId="33487"/>
    <cellStyle name="Normal 6 2 2 2 2 5" xfId="33488"/>
    <cellStyle name="Normal 6 2 2 2 2 6" xfId="33489"/>
    <cellStyle name="Normal 6 2 2 2 2 7" xfId="33490"/>
    <cellStyle name="Normal 6 2 2 2 2 8" xfId="33491"/>
    <cellStyle name="Normal 6 2 2 2 3" xfId="33492"/>
    <cellStyle name="Normal 6 2 2 2 3 2" xfId="33493"/>
    <cellStyle name="Normal 6 2 2 2 3 3" xfId="33494"/>
    <cellStyle name="Normal 6 2 2 2 4" xfId="33495"/>
    <cellStyle name="Normal 6 2 2 2 4 2" xfId="33496"/>
    <cellStyle name="Normal 6 2 2 2 5" xfId="33497"/>
    <cellStyle name="Normal 6 2 2 3" xfId="33498"/>
    <cellStyle name="Normal 6 2 2 3 2" xfId="33499"/>
    <cellStyle name="Normal 6 2 2 3 2 2" xfId="33500"/>
    <cellStyle name="Normal 6 2 2 3 2 2 2" xfId="33501"/>
    <cellStyle name="Normal 6 2 2 3 2 3" xfId="33502"/>
    <cellStyle name="Normal 6 2 2 3 2 3 2" xfId="33503"/>
    <cellStyle name="Normal 6 2 2 3 2 4" xfId="33504"/>
    <cellStyle name="Normal 6 2 2 3 2 5" xfId="33505"/>
    <cellStyle name="Normal 6 2 2 3 2 6" xfId="33506"/>
    <cellStyle name="Normal 6 2 2 3 3" xfId="33507"/>
    <cellStyle name="Normal 6 2 2 3 3 2" xfId="33508"/>
    <cellStyle name="Normal 6 2 2 3 4" xfId="33509"/>
    <cellStyle name="Normal 6 2 2 3 4 2" xfId="33510"/>
    <cellStyle name="Normal 6 2 2 3 5" xfId="33511"/>
    <cellStyle name="Normal 6 2 2 3 6" xfId="33512"/>
    <cellStyle name="Normal 6 2 2 3 7" xfId="33513"/>
    <cellStyle name="Normal 6 2 2 3 8" xfId="33514"/>
    <cellStyle name="Normal 6 2 2 4" xfId="33515"/>
    <cellStyle name="Normal 6 2 2 4 2" xfId="33516"/>
    <cellStyle name="Normal 6 2 2 4 3" xfId="33517"/>
    <cellStyle name="Normal 6 2 2 5" xfId="33518"/>
    <cellStyle name="Normal 6 2 2 5 2" xfId="33519"/>
    <cellStyle name="Normal 6 2 2 6" xfId="33520"/>
    <cellStyle name="Normal 6 2 3" xfId="33521"/>
    <cellStyle name="Normal 6 2 3 2" xfId="33522"/>
    <cellStyle name="Normal 6 2 3 2 2" xfId="33523"/>
    <cellStyle name="Normal 6 2 3 2 2 2" xfId="33524"/>
    <cellStyle name="Normal 6 2 3 2 2 2 2" xfId="33525"/>
    <cellStyle name="Normal 6 2 3 2 2 3" xfId="33526"/>
    <cellStyle name="Normal 6 2 3 2 2 3 2" xfId="33527"/>
    <cellStyle name="Normal 6 2 3 2 2 4" xfId="33528"/>
    <cellStyle name="Normal 6 2 3 2 2 5" xfId="33529"/>
    <cellStyle name="Normal 6 2 3 2 2 6" xfId="33530"/>
    <cellStyle name="Normal 6 2 3 2 3" xfId="33531"/>
    <cellStyle name="Normal 6 2 3 2 3 2" xfId="33532"/>
    <cellStyle name="Normal 6 2 3 2 4" xfId="33533"/>
    <cellStyle name="Normal 6 2 3 2 4 2" xfId="33534"/>
    <cellStyle name="Normal 6 2 3 2 5" xfId="33535"/>
    <cellStyle name="Normal 6 2 3 2 6" xfId="33536"/>
    <cellStyle name="Normal 6 2 3 2 7" xfId="33537"/>
    <cellStyle name="Normal 6 2 3 2 8" xfId="33538"/>
    <cellStyle name="Normal 6 2 3 3" xfId="33539"/>
    <cellStyle name="Normal 6 2 3 3 2" xfId="33540"/>
    <cellStyle name="Normal 6 2 3 3 3" xfId="33541"/>
    <cellStyle name="Normal 6 2 3 4" xfId="33542"/>
    <cellStyle name="Normal 6 2 3 4 2" xfId="33543"/>
    <cellStyle name="Normal 6 2 3 5" xfId="33544"/>
    <cellStyle name="Normal 6 2 4" xfId="33545"/>
    <cellStyle name="Normal 6 2 4 2" xfId="33546"/>
    <cellStyle name="Normal 6 2 4 2 2" xfId="33547"/>
    <cellStyle name="Normal 6 2 4 2 2 2" xfId="33548"/>
    <cellStyle name="Normal 6 2 4 2 3" xfId="33549"/>
    <cellStyle name="Normal 6 2 4 2 3 2" xfId="33550"/>
    <cellStyle name="Normal 6 2 4 2 4" xfId="33551"/>
    <cellStyle name="Normal 6 2 4 2 5" xfId="33552"/>
    <cellStyle name="Normal 6 2 4 2 6" xfId="33553"/>
    <cellStyle name="Normal 6 2 4 3" xfId="33554"/>
    <cellStyle name="Normal 6 2 4 3 2" xfId="33555"/>
    <cellStyle name="Normal 6 2 4 3 3" xfId="33556"/>
    <cellStyle name="Normal 6 2 4 4" xfId="33557"/>
    <cellStyle name="Normal 6 2 4 4 2" xfId="33558"/>
    <cellStyle name="Normal 6 2 4 4 3" xfId="33559"/>
    <cellStyle name="Normal 6 2 4 5" xfId="33560"/>
    <cellStyle name="Normal 6 2 4 6" xfId="33561"/>
    <cellStyle name="Normal 6 2 4 7" xfId="33562"/>
    <cellStyle name="Normal 6 2 5" xfId="33563"/>
    <cellStyle name="Normal 6 2 5 2" xfId="33564"/>
    <cellStyle name="Normal 6 2 5 2 2" xfId="33565"/>
    <cellStyle name="Normal 6 2 5 2 3" xfId="33566"/>
    <cellStyle name="Normal 6 2 5 3" xfId="33567"/>
    <cellStyle name="Normal 6 2 5 4" xfId="33568"/>
    <cellStyle name="Normal 6 2 5 5" xfId="33569"/>
    <cellStyle name="Normal 6 2 6" xfId="33570"/>
    <cellStyle name="Normal 6 2 6 2" xfId="33571"/>
    <cellStyle name="Normal 6 2 6 3" xfId="33572"/>
    <cellStyle name="Normal 6 2 6 4" xfId="33573"/>
    <cellStyle name="Normal 6 2 7" xfId="33574"/>
    <cellStyle name="Normal 6 2 7 2" xfId="33575"/>
    <cellStyle name="Normal 6 2 8" xfId="33576"/>
    <cellStyle name="Normal 6 3" xfId="262"/>
    <cellStyle name="Normal 6 3 2" xfId="33577"/>
    <cellStyle name="Normal 6 3 2 2" xfId="33578"/>
    <cellStyle name="Normal 6 3 2 2 2" xfId="33579"/>
    <cellStyle name="Normal 6 3 2 2 2 2" xfId="33580"/>
    <cellStyle name="Normal 6 3 2 2 2 2 2" xfId="33581"/>
    <cellStyle name="Normal 6 3 2 2 2 2 2 2" xfId="33582"/>
    <cellStyle name="Normal 6 3 2 2 2 2 3" xfId="33583"/>
    <cellStyle name="Normal 6 3 2 2 2 2 4" xfId="33584"/>
    <cellStyle name="Normal 6 3 2 2 2 3" xfId="33585"/>
    <cellStyle name="Normal 6 3 2 2 2 3 2" xfId="33586"/>
    <cellStyle name="Normal 6 3 2 2 2 4" xfId="33587"/>
    <cellStyle name="Normal 6 3 2 2 2 5" xfId="33588"/>
    <cellStyle name="Normal 6 3 2 2 2 6" xfId="33589"/>
    <cellStyle name="Normal 6 3 2 2 3" xfId="33590"/>
    <cellStyle name="Normal 6 3 2 2 3 2" xfId="33591"/>
    <cellStyle name="Normal 6 3 2 2 3 2 2" xfId="33592"/>
    <cellStyle name="Normal 6 3 2 2 3 3" xfId="33593"/>
    <cellStyle name="Normal 6 3 2 2 3 4" xfId="33594"/>
    <cellStyle name="Normal 6 3 2 2 4" xfId="33595"/>
    <cellStyle name="Normal 6 3 2 2 4 2" xfId="33596"/>
    <cellStyle name="Normal 6 3 2 2 5" xfId="33597"/>
    <cellStyle name="Normal 6 3 2 2 6" xfId="33598"/>
    <cellStyle name="Normal 6 3 2 2 7" xfId="33599"/>
    <cellStyle name="Normal 6 3 2 2 8" xfId="33600"/>
    <cellStyle name="Normal 6 3 2 3" xfId="33601"/>
    <cellStyle name="Normal 6 3 2 3 2" xfId="33602"/>
    <cellStyle name="Normal 6 3 2 3 2 2" xfId="33603"/>
    <cellStyle name="Normal 6 3 2 3 2 3" xfId="33604"/>
    <cellStyle name="Normal 6 3 2 3 3" xfId="33605"/>
    <cellStyle name="Normal 6 3 2 3 4" xfId="33606"/>
    <cellStyle name="Normal 6 3 2 4" xfId="33607"/>
    <cellStyle name="Normal 6 3 2 4 2" xfId="33608"/>
    <cellStyle name="Normal 6 3 2 4 3" xfId="33609"/>
    <cellStyle name="Normal 6 3 2 5" xfId="33610"/>
    <cellStyle name="Normal 6 3 2 5 2" xfId="33611"/>
    <cellStyle name="Normal 6 3 2 6" xfId="33612"/>
    <cellStyle name="Normal 6 3 3" xfId="33613"/>
    <cellStyle name="Normal 6 3 3 2" xfId="33614"/>
    <cellStyle name="Normal 6 3 3 2 2" xfId="33615"/>
    <cellStyle name="Normal 6 3 3 2 2 2" xfId="33616"/>
    <cellStyle name="Normal 6 3 3 2 2 2 2" xfId="33617"/>
    <cellStyle name="Normal 6 3 3 2 2 3" xfId="33618"/>
    <cellStyle name="Normal 6 3 3 2 2 4" xfId="33619"/>
    <cellStyle name="Normal 6 3 3 2 3" xfId="33620"/>
    <cellStyle name="Normal 6 3 3 2 3 2" xfId="33621"/>
    <cellStyle name="Normal 6 3 3 2 4" xfId="33622"/>
    <cellStyle name="Normal 6 3 3 2 5" xfId="33623"/>
    <cellStyle name="Normal 6 3 3 2 6" xfId="33624"/>
    <cellStyle name="Normal 6 3 3 3" xfId="33625"/>
    <cellStyle name="Normal 6 3 3 3 2" xfId="33626"/>
    <cellStyle name="Normal 6 3 3 3 2 2" xfId="33627"/>
    <cellStyle name="Normal 6 3 3 3 3" xfId="33628"/>
    <cellStyle name="Normal 6 3 3 3 4" xfId="33629"/>
    <cellStyle name="Normal 6 3 3 4" xfId="33630"/>
    <cellStyle name="Normal 6 3 3 4 2" xfId="33631"/>
    <cellStyle name="Normal 6 3 3 5" xfId="33632"/>
    <cellStyle name="Normal 6 3 3 6" xfId="33633"/>
    <cellStyle name="Normal 6 3 3 7" xfId="33634"/>
    <cellStyle name="Normal 6 3 3 8" xfId="33635"/>
    <cellStyle name="Normal 6 3 4" xfId="33636"/>
    <cellStyle name="Normal 6 3 4 2" xfId="33637"/>
    <cellStyle name="Normal 6 3 4 2 2" xfId="33638"/>
    <cellStyle name="Normal 6 3 4 2 3" xfId="33639"/>
    <cellStyle name="Normal 6 3 4 3" xfId="33640"/>
    <cellStyle name="Normal 6 3 4 4" xfId="33641"/>
    <cellStyle name="Normal 6 3 5" xfId="33642"/>
    <cellStyle name="Normal 6 3 5 2" xfId="33643"/>
    <cellStyle name="Normal 6 3 5 3" xfId="33644"/>
    <cellStyle name="Normal 6 3 6" xfId="33645"/>
    <cellStyle name="Normal 6 3 6 2" xfId="33646"/>
    <cellStyle name="Normal 6 3 7" xfId="33647"/>
    <cellStyle name="Normal 6 4" xfId="33648"/>
    <cellStyle name="Normal 6 4 2" xfId="33649"/>
    <cellStyle name="Normal 6 4 2 2" xfId="33650"/>
    <cellStyle name="Normal 6 4 2 2 2" xfId="33651"/>
    <cellStyle name="Normal 6 4 2 2 2 2" xfId="33652"/>
    <cellStyle name="Normal 6 4 2 2 2 2 2" xfId="33653"/>
    <cellStyle name="Normal 6 4 2 2 2 3" xfId="33654"/>
    <cellStyle name="Normal 6 4 2 2 2 4" xfId="33655"/>
    <cellStyle name="Normal 6 4 2 2 3" xfId="33656"/>
    <cellStyle name="Normal 6 4 2 2 3 2" xfId="33657"/>
    <cellStyle name="Normal 6 4 2 2 4" xfId="33658"/>
    <cellStyle name="Normal 6 4 2 2 5" xfId="33659"/>
    <cellStyle name="Normal 6 4 2 2 6" xfId="33660"/>
    <cellStyle name="Normal 6 4 2 3" xfId="33661"/>
    <cellStyle name="Normal 6 4 2 3 2" xfId="33662"/>
    <cellStyle name="Normal 6 4 2 3 2 2" xfId="33663"/>
    <cellStyle name="Normal 6 4 2 3 3" xfId="33664"/>
    <cellStyle name="Normal 6 4 2 3 4" xfId="33665"/>
    <cellStyle name="Normal 6 4 2 4" xfId="33666"/>
    <cellStyle name="Normal 6 4 2 4 2" xfId="33667"/>
    <cellStyle name="Normal 6 4 2 5" xfId="33668"/>
    <cellStyle name="Normal 6 4 2 6" xfId="33669"/>
    <cellStyle name="Normal 6 4 2 7" xfId="33670"/>
    <cellStyle name="Normal 6 4 2 8" xfId="33671"/>
    <cellStyle name="Normal 6 4 3" xfId="33672"/>
    <cellStyle name="Normal 6 4 3 2" xfId="33673"/>
    <cellStyle name="Normal 6 4 3 2 2" xfId="33674"/>
    <cellStyle name="Normal 6 4 3 2 3" xfId="33675"/>
    <cellStyle name="Normal 6 4 3 3" xfId="33676"/>
    <cellStyle name="Normal 6 4 3 4" xfId="33677"/>
    <cellStyle name="Normal 6 4 4" xfId="33678"/>
    <cellStyle name="Normal 6 4 4 2" xfId="33679"/>
    <cellStyle name="Normal 6 4 4 3" xfId="33680"/>
    <cellStyle name="Normal 6 4 5" xfId="33681"/>
    <cellStyle name="Normal 6 4 5 2" xfId="33682"/>
    <cellStyle name="Normal 6 4 6" xfId="33683"/>
    <cellStyle name="Normal 6 5" xfId="33684"/>
    <cellStyle name="Normal 6 5 2" xfId="33685"/>
    <cellStyle name="Normal 6 5 2 2" xfId="33686"/>
    <cellStyle name="Normal 6 5 2 2 2" xfId="33687"/>
    <cellStyle name="Normal 6 5 2 2 2 2" xfId="33688"/>
    <cellStyle name="Normal 6 5 2 2 3" xfId="33689"/>
    <cellStyle name="Normal 6 5 2 2 3 2" xfId="33690"/>
    <cellStyle name="Normal 6 5 2 2 4" xfId="33691"/>
    <cellStyle name="Normal 6 5 2 2 5" xfId="33692"/>
    <cellStyle name="Normal 6 5 2 2 6" xfId="33693"/>
    <cellStyle name="Normal 6 5 2 3" xfId="33694"/>
    <cellStyle name="Normal 6 5 2 3 2" xfId="33695"/>
    <cellStyle name="Normal 6 5 2 4" xfId="33696"/>
    <cellStyle name="Normal 6 5 2 4 2" xfId="33697"/>
    <cellStyle name="Normal 6 5 2 5" xfId="33698"/>
    <cellStyle name="Normal 6 5 2 6" xfId="33699"/>
    <cellStyle name="Normal 6 5 2 7" xfId="33700"/>
    <cellStyle name="Normal 6 5 2 8" xfId="33701"/>
    <cellStyle name="Normal 6 5 3" xfId="33702"/>
    <cellStyle name="Normal 6 5 3 2" xfId="33703"/>
    <cellStyle name="Normal 6 5 3 3" xfId="33704"/>
    <cellStyle name="Normal 6 5 4" xfId="33705"/>
    <cellStyle name="Normal 6 5 4 2" xfId="33706"/>
    <cellStyle name="Normal 6 5 5" xfId="33707"/>
    <cellStyle name="Normal 6 6" xfId="33708"/>
    <cellStyle name="Normal 6 6 2" xfId="33709"/>
    <cellStyle name="Normal 6 6 2 2" xfId="33710"/>
    <cellStyle name="Normal 6 6 2 2 2" xfId="33711"/>
    <cellStyle name="Normal 6 6 2 2 2 2" xfId="33712"/>
    <cellStyle name="Normal 6 6 2 2 3" xfId="33713"/>
    <cellStyle name="Normal 6 6 2 2 4" xfId="33714"/>
    <cellStyle name="Normal 6 6 2 3" xfId="33715"/>
    <cellStyle name="Normal 6 6 2 3 2" xfId="33716"/>
    <cellStyle name="Normal 6 6 2 4" xfId="33717"/>
    <cellStyle name="Normal 6 6 2 4 2" xfId="33718"/>
    <cellStyle name="Normal 6 6 2 5" xfId="33719"/>
    <cellStyle name="Normal 6 6 2 6" xfId="33720"/>
    <cellStyle name="Normal 6 6 2 7" xfId="33721"/>
    <cellStyle name="Normal 6 6 2 8" xfId="33722"/>
    <cellStyle name="Normal 6 6 3" xfId="33723"/>
    <cellStyle name="Normal 6 6 3 2" xfId="33724"/>
    <cellStyle name="Normal 6 6 4" xfId="33725"/>
    <cellStyle name="Normal 6 7" xfId="33726"/>
    <cellStyle name="Normal 6 7 2" xfId="33727"/>
    <cellStyle name="Normal 6 7 2 2" xfId="33728"/>
    <cellStyle name="Normal 6 7 2 2 2" xfId="33729"/>
    <cellStyle name="Normal 6 7 2 2 2 2" xfId="33730"/>
    <cellStyle name="Normal 6 7 2 2 3" xfId="33731"/>
    <cellStyle name="Normal 6 7 2 2 4" xfId="33732"/>
    <cellStyle name="Normal 6 7 2 3" xfId="33733"/>
    <cellStyle name="Normal 6 7 2 3 2" xfId="33734"/>
    <cellStyle name="Normal 6 7 2 4" xfId="33735"/>
    <cellStyle name="Normal 6 7 2 4 2" xfId="33736"/>
    <cellStyle name="Normal 6 7 2 5" xfId="33737"/>
    <cellStyle name="Normal 6 7 2 6" xfId="33738"/>
    <cellStyle name="Normal 6 7 2 7" xfId="33739"/>
    <cellStyle name="Normal 6 7 2 8" xfId="33740"/>
    <cellStyle name="Normal 6 7 3" xfId="33741"/>
    <cellStyle name="Normal 6 7 3 2" xfId="33742"/>
    <cellStyle name="Normal 6 7 4" xfId="33743"/>
    <cellStyle name="Normal 6 8" xfId="33744"/>
    <cellStyle name="Normal 6 8 2" xfId="33745"/>
    <cellStyle name="Normal 6 8 2 2" xfId="33746"/>
    <cellStyle name="Normal 6 8 2 2 2" xfId="33747"/>
    <cellStyle name="Normal 6 8 2 2 2 2" xfId="33748"/>
    <cellStyle name="Normal 6 8 2 2 3" xfId="33749"/>
    <cellStyle name="Normal 6 8 2 2 4" xfId="33750"/>
    <cellStyle name="Normal 6 8 2 3" xfId="33751"/>
    <cellStyle name="Normal 6 8 2 3 2" xfId="33752"/>
    <cellStyle name="Normal 6 8 2 4" xfId="33753"/>
    <cellStyle name="Normal 6 8 2 4 2" xfId="33754"/>
    <cellStyle name="Normal 6 8 2 5" xfId="33755"/>
    <cellStyle name="Normal 6 8 2 6" xfId="33756"/>
    <cellStyle name="Normal 6 8 2 7" xfId="33757"/>
    <cellStyle name="Normal 6 8 2 8" xfId="33758"/>
    <cellStyle name="Normal 6 8 3" xfId="33759"/>
    <cellStyle name="Normal 6 8 3 2" xfId="33760"/>
    <cellStyle name="Normal 6 8 4" xfId="33761"/>
    <cellStyle name="Normal 6 9" xfId="33762"/>
    <cellStyle name="Normal 6 9 2" xfId="33763"/>
    <cellStyle name="Normal 6 9 2 2" xfId="33764"/>
    <cellStyle name="Normal 6 9 2 2 2" xfId="33765"/>
    <cellStyle name="Normal 6 9 2 2 2 2" xfId="33766"/>
    <cellStyle name="Normal 6 9 2 2 3" xfId="33767"/>
    <cellStyle name="Normal 6 9 2 2 4" xfId="33768"/>
    <cellStyle name="Normal 6 9 2 3" xfId="33769"/>
    <cellStyle name="Normal 6 9 2 3 2" xfId="33770"/>
    <cellStyle name="Normal 6 9 2 4" xfId="33771"/>
    <cellStyle name="Normal 6 9 2 4 2" xfId="33772"/>
    <cellStyle name="Normal 6 9 2 5" xfId="33773"/>
    <cellStyle name="Normal 6 9 2 6" xfId="33774"/>
    <cellStyle name="Normal 6 9 2 7" xfId="33775"/>
    <cellStyle name="Normal 6 9 2 8" xfId="33776"/>
    <cellStyle name="Normal 6 9 3" xfId="33777"/>
    <cellStyle name="Normal 6 9 3 2" xfId="33778"/>
    <cellStyle name="Normal 6 9 4" xfId="33779"/>
    <cellStyle name="Normal 6_inv-en-1.5.0-02 trame_fiche-emissions" xfId="33780"/>
    <cellStyle name="Normal 60" xfId="33781"/>
    <cellStyle name="Normal 60 2" xfId="33782"/>
    <cellStyle name="Normal 60 2 2" xfId="33783"/>
    <cellStyle name="Normal 60 2 2 2" xfId="33784"/>
    <cellStyle name="Normal 60 2 2 2 2" xfId="33785"/>
    <cellStyle name="Normal 60 2 2 2 2 2" xfId="33786"/>
    <cellStyle name="Normal 60 2 2 2 3" xfId="33787"/>
    <cellStyle name="Normal 60 2 2 2 4" xfId="33788"/>
    <cellStyle name="Normal 60 2 2 3" xfId="33789"/>
    <cellStyle name="Normal 60 2 2 3 2" xfId="33790"/>
    <cellStyle name="Normal 60 2 2 4" xfId="33791"/>
    <cellStyle name="Normal 60 2 2 5" xfId="33792"/>
    <cellStyle name="Normal 60 2 2 6" xfId="33793"/>
    <cellStyle name="Normal 60 3" xfId="33794"/>
    <cellStyle name="Normal 60 3 2" xfId="33795"/>
    <cellStyle name="Normal 60 3 2 2" xfId="33796"/>
    <cellStyle name="Normal 60 3 2 2 2" xfId="33797"/>
    <cellStyle name="Normal 60 3 2 2 2 2" xfId="33798"/>
    <cellStyle name="Normal 60 3 2 2 3" xfId="33799"/>
    <cellStyle name="Normal 60 3 2 2 4" xfId="33800"/>
    <cellStyle name="Normal 60 3 2 3" xfId="33801"/>
    <cellStyle name="Normal 60 3 2 3 2" xfId="33802"/>
    <cellStyle name="Normal 60 3 2 4" xfId="33803"/>
    <cellStyle name="Normal 60 3 2 5" xfId="33804"/>
    <cellStyle name="Normal 60 4" xfId="33805"/>
    <cellStyle name="Normal 60 4 2" xfId="33806"/>
    <cellStyle name="Normal 60 4 2 2" xfId="33807"/>
    <cellStyle name="Normal 60 4 2 2 2" xfId="33808"/>
    <cellStyle name="Normal 60 4 2 3" xfId="33809"/>
    <cellStyle name="Normal 60 4 2 4" xfId="33810"/>
    <cellStyle name="Normal 60 4 3" xfId="33811"/>
    <cellStyle name="Normal 60 4 3 2" xfId="33812"/>
    <cellStyle name="Normal 60 4 4" xfId="33813"/>
    <cellStyle name="Normal 60 4 5" xfId="33814"/>
    <cellStyle name="Normal 61" xfId="33815"/>
    <cellStyle name="Normal 61 2" xfId="33816"/>
    <cellStyle name="Normal 61 2 2" xfId="33817"/>
    <cellStyle name="Normal 61 2 2 2" xfId="33818"/>
    <cellStyle name="Normal 61 2 2 2 2" xfId="33819"/>
    <cellStyle name="Normal 61 2 2 2 2 2" xfId="33820"/>
    <cellStyle name="Normal 61 2 2 2 3" xfId="33821"/>
    <cellStyle name="Normal 61 2 2 2 4" xfId="33822"/>
    <cellStyle name="Normal 61 2 2 2 5" xfId="33823"/>
    <cellStyle name="Normal 61 2 2 3" xfId="33824"/>
    <cellStyle name="Normal 61 2 2 3 2" xfId="33825"/>
    <cellStyle name="Normal 61 2 2 3 3" xfId="33826"/>
    <cellStyle name="Normal 61 2 2 4" xfId="33827"/>
    <cellStyle name="Normal 61 2 2 4 2" xfId="33828"/>
    <cellStyle name="Normal 61 2 2 5" xfId="33829"/>
    <cellStyle name="Normal 61 2 2 6" xfId="33830"/>
    <cellStyle name="Normal 61 2 3" xfId="33831"/>
    <cellStyle name="Normal 61 3" xfId="33832"/>
    <cellStyle name="Normal 61 3 2" xfId="33833"/>
    <cellStyle name="Normal 61 3 2 2" xfId="33834"/>
    <cellStyle name="Normal 61 3 2 2 2" xfId="33835"/>
    <cellStyle name="Normal 61 3 2 2 2 2" xfId="33836"/>
    <cellStyle name="Normal 61 3 2 2 3" xfId="33837"/>
    <cellStyle name="Normal 61 3 2 2 4" xfId="33838"/>
    <cellStyle name="Normal 61 3 2 3" xfId="33839"/>
    <cellStyle name="Normal 61 3 2 3 2" xfId="33840"/>
    <cellStyle name="Normal 61 3 2 4" xfId="33841"/>
    <cellStyle name="Normal 61 3 2 5" xfId="33842"/>
    <cellStyle name="Normal 61 4" xfId="33843"/>
    <cellStyle name="Normal 61 4 2" xfId="33844"/>
    <cellStyle name="Normal 61 4 2 2" xfId="33845"/>
    <cellStyle name="Normal 61 4 2 2 2" xfId="33846"/>
    <cellStyle name="Normal 61 4 2 3" xfId="33847"/>
    <cellStyle name="Normal 61 4 2 4" xfId="33848"/>
    <cellStyle name="Normal 61 4 3" xfId="33849"/>
    <cellStyle name="Normal 61 4 3 2" xfId="33850"/>
    <cellStyle name="Normal 61 4 3 3" xfId="33851"/>
    <cellStyle name="Normal 61 4 4" xfId="33852"/>
    <cellStyle name="Normal 61 4 4 2" xfId="33853"/>
    <cellStyle name="Normal 61 4 5" xfId="33854"/>
    <cellStyle name="Normal 62" xfId="33855"/>
    <cellStyle name="Normal 62 2" xfId="33856"/>
    <cellStyle name="Normal 62 2 2" xfId="33857"/>
    <cellStyle name="Normal 62 2 2 2" xfId="33858"/>
    <cellStyle name="Normal 62 2 2 2 2" xfId="33859"/>
    <cellStyle name="Normal 62 2 2 2 2 2" xfId="33860"/>
    <cellStyle name="Normal 62 2 2 2 3" xfId="33861"/>
    <cellStyle name="Normal 62 2 2 2 4" xfId="33862"/>
    <cellStyle name="Normal 62 2 2 3" xfId="33863"/>
    <cellStyle name="Normal 62 2 2 3 2" xfId="33864"/>
    <cellStyle name="Normal 62 2 2 4" xfId="33865"/>
    <cellStyle name="Normal 62 2 2 5" xfId="33866"/>
    <cellStyle name="Normal 62 3" xfId="33867"/>
    <cellStyle name="Normal 62 3 2" xfId="33868"/>
    <cellStyle name="Normal 62 3 2 2" xfId="33869"/>
    <cellStyle name="Normal 62 3 2 2 2" xfId="33870"/>
    <cellStyle name="Normal 62 3 2 2 2 2" xfId="33871"/>
    <cellStyle name="Normal 62 3 2 2 3" xfId="33872"/>
    <cellStyle name="Normal 62 3 2 2 4" xfId="33873"/>
    <cellStyle name="Normal 62 3 2 3" xfId="33874"/>
    <cellStyle name="Normal 62 3 2 3 2" xfId="33875"/>
    <cellStyle name="Normal 62 3 2 4" xfId="33876"/>
    <cellStyle name="Normal 62 3 2 5" xfId="33877"/>
    <cellStyle name="Normal 62 4" xfId="33878"/>
    <cellStyle name="Normal 62 4 2" xfId="33879"/>
    <cellStyle name="Normal 62 4 2 2" xfId="33880"/>
    <cellStyle name="Normal 62 4 2 2 2" xfId="33881"/>
    <cellStyle name="Normal 62 4 2 3" xfId="33882"/>
    <cellStyle name="Normal 62 4 2 4" xfId="33883"/>
    <cellStyle name="Normal 62 4 3" xfId="33884"/>
    <cellStyle name="Normal 62 4 3 2" xfId="33885"/>
    <cellStyle name="Normal 62 4 4" xfId="33886"/>
    <cellStyle name="Normal 62 4 5" xfId="33887"/>
    <cellStyle name="Normal 63" xfId="33888"/>
    <cellStyle name="Normal 63 2" xfId="33889"/>
    <cellStyle name="Normal 63 2 2" xfId="33890"/>
    <cellStyle name="Normal 63 2 2 2" xfId="33891"/>
    <cellStyle name="Normal 63 2 2 2 2" xfId="33892"/>
    <cellStyle name="Normal 63 2 2 2 2 2" xfId="33893"/>
    <cellStyle name="Normal 63 2 2 2 3" xfId="33894"/>
    <cellStyle name="Normal 63 2 2 2 4" xfId="33895"/>
    <cellStyle name="Normal 63 2 2 3" xfId="33896"/>
    <cellStyle name="Normal 63 2 2 3 2" xfId="33897"/>
    <cellStyle name="Normal 63 2 2 4" xfId="33898"/>
    <cellStyle name="Normal 63 2 2 5" xfId="33899"/>
    <cellStyle name="Normal 63 3" xfId="33900"/>
    <cellStyle name="Normal 63 3 2" xfId="33901"/>
    <cellStyle name="Normal 63 3 2 2" xfId="33902"/>
    <cellStyle name="Normal 63 3 2 2 2" xfId="33903"/>
    <cellStyle name="Normal 63 3 2 2 2 2" xfId="33904"/>
    <cellStyle name="Normal 63 3 2 2 3" xfId="33905"/>
    <cellStyle name="Normal 63 3 2 2 4" xfId="33906"/>
    <cellStyle name="Normal 63 3 2 3" xfId="33907"/>
    <cellStyle name="Normal 63 3 2 3 2" xfId="33908"/>
    <cellStyle name="Normal 63 3 2 4" xfId="33909"/>
    <cellStyle name="Normal 63 3 2 5" xfId="33910"/>
    <cellStyle name="Normal 63 4" xfId="33911"/>
    <cellStyle name="Normal 63 4 2" xfId="33912"/>
    <cellStyle name="Normal 63 4 2 2" xfId="33913"/>
    <cellStyle name="Normal 63 4 2 2 2" xfId="33914"/>
    <cellStyle name="Normal 63 4 2 3" xfId="33915"/>
    <cellStyle name="Normal 63 4 2 4" xfId="33916"/>
    <cellStyle name="Normal 63 4 3" xfId="33917"/>
    <cellStyle name="Normal 63 4 3 2" xfId="33918"/>
    <cellStyle name="Normal 63 4 4" xfId="33919"/>
    <cellStyle name="Normal 63 4 5" xfId="33920"/>
    <cellStyle name="Normal 64" xfId="33921"/>
    <cellStyle name="Normal 64 2" xfId="33922"/>
    <cellStyle name="Normal 64 2 2" xfId="33923"/>
    <cellStyle name="Normal 64 2 2 2" xfId="33924"/>
    <cellStyle name="Normal 64 2 2 2 2" xfId="33925"/>
    <cellStyle name="Normal 64 2 2 2 2 2" xfId="33926"/>
    <cellStyle name="Normal 64 2 2 2 3" xfId="33927"/>
    <cellStyle name="Normal 64 2 2 2 4" xfId="33928"/>
    <cellStyle name="Normal 64 2 2 3" xfId="33929"/>
    <cellStyle name="Normal 64 2 2 3 2" xfId="33930"/>
    <cellStyle name="Normal 64 2 2 3 3" xfId="33931"/>
    <cellStyle name="Normal 64 2 2 4" xfId="33932"/>
    <cellStyle name="Normal 64 2 2 4 2" xfId="33933"/>
    <cellStyle name="Normal 64 2 2 5" xfId="33934"/>
    <cellStyle name="Normal 64 3" xfId="33935"/>
    <cellStyle name="Normal 64 3 2" xfId="33936"/>
    <cellStyle name="Normal 64 3 2 2" xfId="33937"/>
    <cellStyle name="Normal 64 3 2 2 2" xfId="33938"/>
    <cellStyle name="Normal 64 3 2 2 2 2" xfId="33939"/>
    <cellStyle name="Normal 64 3 2 2 3" xfId="33940"/>
    <cellStyle name="Normal 64 3 2 2 4" xfId="33941"/>
    <cellStyle name="Normal 64 3 2 3" xfId="33942"/>
    <cellStyle name="Normal 64 3 2 3 2" xfId="33943"/>
    <cellStyle name="Normal 64 3 2 4" xfId="33944"/>
    <cellStyle name="Normal 64 3 2 5" xfId="33945"/>
    <cellStyle name="Normal 64 4" xfId="33946"/>
    <cellStyle name="Normal 64 4 2" xfId="33947"/>
    <cellStyle name="Normal 64 4 2 2" xfId="33948"/>
    <cellStyle name="Normal 64 4 2 2 2" xfId="33949"/>
    <cellStyle name="Normal 64 4 2 3" xfId="33950"/>
    <cellStyle name="Normal 64 4 2 4" xfId="33951"/>
    <cellStyle name="Normal 64 4 3" xfId="33952"/>
    <cellStyle name="Normal 64 4 3 2" xfId="33953"/>
    <cellStyle name="Normal 64 4 3 3" xfId="33954"/>
    <cellStyle name="Normal 64 4 4" xfId="33955"/>
    <cellStyle name="Normal 64 4 4 2" xfId="33956"/>
    <cellStyle name="Normal 64 4 5" xfId="33957"/>
    <cellStyle name="Normal 65" xfId="33958"/>
    <cellStyle name="Normal 65 2" xfId="33959"/>
    <cellStyle name="Normal 65 2 2" xfId="33960"/>
    <cellStyle name="Normal 65 2 2 2" xfId="33961"/>
    <cellStyle name="Normal 65 2 2 2 2" xfId="33962"/>
    <cellStyle name="Normal 65 2 2 2 2 2" xfId="33963"/>
    <cellStyle name="Normal 65 2 2 2 3" xfId="33964"/>
    <cellStyle name="Normal 65 2 2 2 4" xfId="33965"/>
    <cellStyle name="Normal 65 2 2 3" xfId="33966"/>
    <cellStyle name="Normal 65 2 2 3 2" xfId="33967"/>
    <cellStyle name="Normal 65 2 2 4" xfId="33968"/>
    <cellStyle name="Normal 65 2 2 5" xfId="33969"/>
    <cellStyle name="Normal 65 3" xfId="33970"/>
    <cellStyle name="Normal 65 3 2" xfId="33971"/>
    <cellStyle name="Normal 65 3 2 2" xfId="33972"/>
    <cellStyle name="Normal 65 3 2 2 2" xfId="33973"/>
    <cellStyle name="Normal 65 3 2 2 2 2" xfId="33974"/>
    <cellStyle name="Normal 65 3 2 2 3" xfId="33975"/>
    <cellStyle name="Normal 65 3 2 2 4" xfId="33976"/>
    <cellStyle name="Normal 65 3 2 3" xfId="33977"/>
    <cellStyle name="Normal 65 3 2 3 2" xfId="33978"/>
    <cellStyle name="Normal 65 3 2 4" xfId="33979"/>
    <cellStyle name="Normal 65 3 2 5" xfId="33980"/>
    <cellStyle name="Normal 65 4" xfId="33981"/>
    <cellStyle name="Normal 65 4 2" xfId="33982"/>
    <cellStyle name="Normal 65 4 2 2" xfId="33983"/>
    <cellStyle name="Normal 65 4 2 2 2" xfId="33984"/>
    <cellStyle name="Normal 65 4 2 3" xfId="33985"/>
    <cellStyle name="Normal 65 4 2 4" xfId="33986"/>
    <cellStyle name="Normal 65 4 3" xfId="33987"/>
    <cellStyle name="Normal 65 4 3 2" xfId="33988"/>
    <cellStyle name="Normal 65 4 4" xfId="33989"/>
    <cellStyle name="Normal 65 4 5" xfId="33990"/>
    <cellStyle name="Normal 66" xfId="33991"/>
    <cellStyle name="Normal 66 2" xfId="33992"/>
    <cellStyle name="Normal 66 2 2" xfId="33993"/>
    <cellStyle name="Normal 66 2 2 2" xfId="33994"/>
    <cellStyle name="Normal 66 2 2 2 2" xfId="33995"/>
    <cellStyle name="Normal 66 2 2 2 2 2" xfId="33996"/>
    <cellStyle name="Normal 66 2 2 2 3" xfId="33997"/>
    <cellStyle name="Normal 66 2 2 2 4" xfId="33998"/>
    <cellStyle name="Normal 66 2 2 3" xfId="33999"/>
    <cellStyle name="Normal 66 2 2 3 2" xfId="34000"/>
    <cellStyle name="Normal 66 2 2 4" xfId="34001"/>
    <cellStyle name="Normal 66 2 2 5" xfId="34002"/>
    <cellStyle name="Normal 66 3" xfId="34003"/>
    <cellStyle name="Normal 66 3 2" xfId="34004"/>
    <cellStyle name="Normal 66 3 2 2" xfId="34005"/>
    <cellStyle name="Normal 66 3 2 2 2" xfId="34006"/>
    <cellStyle name="Normal 66 3 2 2 2 2" xfId="34007"/>
    <cellStyle name="Normal 66 3 2 2 3" xfId="34008"/>
    <cellStyle name="Normal 66 3 2 2 4" xfId="34009"/>
    <cellStyle name="Normal 66 3 2 3" xfId="34010"/>
    <cellStyle name="Normal 66 3 2 3 2" xfId="34011"/>
    <cellStyle name="Normal 66 3 2 4" xfId="34012"/>
    <cellStyle name="Normal 66 3 2 5" xfId="34013"/>
    <cellStyle name="Normal 66 4" xfId="34014"/>
    <cellStyle name="Normal 66 4 2" xfId="34015"/>
    <cellStyle name="Normal 66 4 2 2" xfId="34016"/>
    <cellStyle name="Normal 66 4 2 2 2" xfId="34017"/>
    <cellStyle name="Normal 66 4 2 3" xfId="34018"/>
    <cellStyle name="Normal 66 4 2 4" xfId="34019"/>
    <cellStyle name="Normal 66 4 3" xfId="34020"/>
    <cellStyle name="Normal 66 4 3 2" xfId="34021"/>
    <cellStyle name="Normal 66 4 4" xfId="34022"/>
    <cellStyle name="Normal 66 4 5" xfId="34023"/>
    <cellStyle name="Normal 67" xfId="34024"/>
    <cellStyle name="Normal 67 2" xfId="34025"/>
    <cellStyle name="Normal 67 2 2" xfId="34026"/>
    <cellStyle name="Normal 67 2 2 2" xfId="34027"/>
    <cellStyle name="Normal 67 2 2 2 2" xfId="34028"/>
    <cellStyle name="Normal 67 2 2 2 2 2" xfId="34029"/>
    <cellStyle name="Normal 67 2 2 2 3" xfId="34030"/>
    <cellStyle name="Normal 67 2 2 2 4" xfId="34031"/>
    <cellStyle name="Normal 67 2 2 3" xfId="34032"/>
    <cellStyle name="Normal 67 2 2 3 2" xfId="34033"/>
    <cellStyle name="Normal 67 2 2 4" xfId="34034"/>
    <cellStyle name="Normal 67 2 2 5" xfId="34035"/>
    <cellStyle name="Normal 67 3" xfId="34036"/>
    <cellStyle name="Normal 67 3 2" xfId="34037"/>
    <cellStyle name="Normal 67 3 2 2" xfId="34038"/>
    <cellStyle name="Normal 67 3 2 2 2" xfId="34039"/>
    <cellStyle name="Normal 67 3 2 2 2 2" xfId="34040"/>
    <cellStyle name="Normal 67 3 2 2 3" xfId="34041"/>
    <cellStyle name="Normal 67 3 2 2 4" xfId="34042"/>
    <cellStyle name="Normal 67 3 2 3" xfId="34043"/>
    <cellStyle name="Normal 67 3 2 3 2" xfId="34044"/>
    <cellStyle name="Normal 67 3 2 4" xfId="34045"/>
    <cellStyle name="Normal 67 3 2 5" xfId="34046"/>
    <cellStyle name="Normal 67 4" xfId="34047"/>
    <cellStyle name="Normal 67 4 2" xfId="34048"/>
    <cellStyle name="Normal 67 4 2 2" xfId="34049"/>
    <cellStyle name="Normal 67 4 2 2 2" xfId="34050"/>
    <cellStyle name="Normal 67 4 2 3" xfId="34051"/>
    <cellStyle name="Normal 67 4 2 4" xfId="34052"/>
    <cellStyle name="Normal 67 4 3" xfId="34053"/>
    <cellStyle name="Normal 67 4 3 2" xfId="34054"/>
    <cellStyle name="Normal 67 4 4" xfId="34055"/>
    <cellStyle name="Normal 67 4 5" xfId="34056"/>
    <cellStyle name="Normal 68" xfId="34057"/>
    <cellStyle name="Normal 68 2" xfId="34058"/>
    <cellStyle name="Normal 68 2 2" xfId="34059"/>
    <cellStyle name="Normal 68 2 2 2" xfId="34060"/>
    <cellStyle name="Normal 68 2 2 2 2" xfId="34061"/>
    <cellStyle name="Normal 68 2 2 2 2 2" xfId="34062"/>
    <cellStyle name="Normal 68 2 2 2 3" xfId="34063"/>
    <cellStyle name="Normal 68 2 2 2 4" xfId="34064"/>
    <cellStyle name="Normal 68 2 2 3" xfId="34065"/>
    <cellStyle name="Normal 68 2 2 3 2" xfId="34066"/>
    <cellStyle name="Normal 68 2 2 3 3" xfId="34067"/>
    <cellStyle name="Normal 68 2 2 4" xfId="34068"/>
    <cellStyle name="Normal 68 2 2 4 2" xfId="34069"/>
    <cellStyle name="Normal 68 2 2 5" xfId="34070"/>
    <cellStyle name="Normal 68 3" xfId="34071"/>
    <cellStyle name="Normal 68 3 2" xfId="34072"/>
    <cellStyle name="Normal 68 3 2 2" xfId="34073"/>
    <cellStyle name="Normal 68 3 2 2 2" xfId="34074"/>
    <cellStyle name="Normal 68 3 2 2 2 2" xfId="34075"/>
    <cellStyle name="Normal 68 3 2 2 3" xfId="34076"/>
    <cellStyle name="Normal 68 3 2 2 4" xfId="34077"/>
    <cellStyle name="Normal 68 3 2 3" xfId="34078"/>
    <cellStyle name="Normal 68 3 2 3 2" xfId="34079"/>
    <cellStyle name="Normal 68 3 2 4" xfId="34080"/>
    <cellStyle name="Normal 68 3 2 5" xfId="34081"/>
    <cellStyle name="Normal 68 4" xfId="34082"/>
    <cellStyle name="Normal 68 4 2" xfId="34083"/>
    <cellStyle name="Normal 68 4 2 2" xfId="34084"/>
    <cellStyle name="Normal 68 4 2 2 2" xfId="34085"/>
    <cellStyle name="Normal 68 4 2 3" xfId="34086"/>
    <cellStyle name="Normal 68 4 2 4" xfId="34087"/>
    <cellStyle name="Normal 68 4 3" xfId="34088"/>
    <cellStyle name="Normal 68 4 3 2" xfId="34089"/>
    <cellStyle name="Normal 68 4 3 3" xfId="34090"/>
    <cellStyle name="Normal 68 4 4" xfId="34091"/>
    <cellStyle name="Normal 68 4 4 2" xfId="34092"/>
    <cellStyle name="Normal 68 4 5" xfId="34093"/>
    <cellStyle name="Normal 69" xfId="34094"/>
    <cellStyle name="Normal 69 2" xfId="34095"/>
    <cellStyle name="Normal 69 2 2" xfId="34096"/>
    <cellStyle name="Normal 69 2 2 2" xfId="34097"/>
    <cellStyle name="Normal 69 2 2 2 2" xfId="34098"/>
    <cellStyle name="Normal 69 2 2 2 2 2" xfId="34099"/>
    <cellStyle name="Normal 69 2 2 2 3" xfId="34100"/>
    <cellStyle name="Normal 69 2 2 2 4" xfId="34101"/>
    <cellStyle name="Normal 69 2 2 3" xfId="34102"/>
    <cellStyle name="Normal 69 2 2 3 2" xfId="34103"/>
    <cellStyle name="Normal 69 2 2 4" xfId="34104"/>
    <cellStyle name="Normal 69 2 2 5" xfId="34105"/>
    <cellStyle name="Normal 69 3" xfId="34106"/>
    <cellStyle name="Normal 69 3 2" xfId="34107"/>
    <cellStyle name="Normal 69 3 2 2" xfId="34108"/>
    <cellStyle name="Normal 69 3 2 2 2" xfId="34109"/>
    <cellStyle name="Normal 69 3 2 2 2 2" xfId="34110"/>
    <cellStyle name="Normal 69 3 2 2 3" xfId="34111"/>
    <cellStyle name="Normal 69 3 2 2 4" xfId="34112"/>
    <cellStyle name="Normal 69 3 2 3" xfId="34113"/>
    <cellStyle name="Normal 69 3 2 3 2" xfId="34114"/>
    <cellStyle name="Normal 69 3 2 4" xfId="34115"/>
    <cellStyle name="Normal 69 3 2 5" xfId="34116"/>
    <cellStyle name="Normal 69 4" xfId="34117"/>
    <cellStyle name="Normal 69 4 2" xfId="34118"/>
    <cellStyle name="Normal 69 4 2 2" xfId="34119"/>
    <cellStyle name="Normal 69 4 2 2 2" xfId="34120"/>
    <cellStyle name="Normal 69 4 2 3" xfId="34121"/>
    <cellStyle name="Normal 69 4 2 4" xfId="34122"/>
    <cellStyle name="Normal 69 4 3" xfId="34123"/>
    <cellStyle name="Normal 69 4 3 2" xfId="34124"/>
    <cellStyle name="Normal 69 4 4" xfId="34125"/>
    <cellStyle name="Normal 69 4 5" xfId="34126"/>
    <cellStyle name="Normal 7" xfId="164"/>
    <cellStyle name="Normal 7 10" xfId="34127"/>
    <cellStyle name="Normal 7 10 2" xfId="34128"/>
    <cellStyle name="Normal 7 10 2 2" xfId="34129"/>
    <cellStyle name="Normal 7 10 2 2 2" xfId="34130"/>
    <cellStyle name="Normal 7 10 2 2 2 2" xfId="34131"/>
    <cellStyle name="Normal 7 10 2 2 3" xfId="34132"/>
    <cellStyle name="Normal 7 10 2 2 4" xfId="34133"/>
    <cellStyle name="Normal 7 10 2 3" xfId="34134"/>
    <cellStyle name="Normal 7 10 2 3 2" xfId="34135"/>
    <cellStyle name="Normal 7 10 2 4" xfId="34136"/>
    <cellStyle name="Normal 7 10 2 5" xfId="34137"/>
    <cellStyle name="Normal 7 10 2 6" xfId="34138"/>
    <cellStyle name="Normal 7 11" xfId="34139"/>
    <cellStyle name="Normal 7 11 2" xfId="34140"/>
    <cellStyle name="Normal 7 11 2 2" xfId="34141"/>
    <cellStyle name="Normal 7 11 2 2 2" xfId="34142"/>
    <cellStyle name="Normal 7 11 2 2 2 2" xfId="34143"/>
    <cellStyle name="Normal 7 11 2 2 3" xfId="34144"/>
    <cellStyle name="Normal 7 11 2 2 4" xfId="34145"/>
    <cellStyle name="Normal 7 11 2 3" xfId="34146"/>
    <cellStyle name="Normal 7 11 2 3 2" xfId="34147"/>
    <cellStyle name="Normal 7 11 2 4" xfId="34148"/>
    <cellStyle name="Normal 7 11 2 5" xfId="34149"/>
    <cellStyle name="Normal 7 11 2 6" xfId="34150"/>
    <cellStyle name="Normal 7 12" xfId="34151"/>
    <cellStyle name="Normal 7 12 2" xfId="34152"/>
    <cellStyle name="Normal 7 12 2 2" xfId="34153"/>
    <cellStyle name="Normal 7 12 2 2 2" xfId="34154"/>
    <cellStyle name="Normal 7 12 2 2 2 2" xfId="34155"/>
    <cellStyle name="Normal 7 12 2 2 3" xfId="34156"/>
    <cellStyle name="Normal 7 12 2 2 4" xfId="34157"/>
    <cellStyle name="Normal 7 12 2 3" xfId="34158"/>
    <cellStyle name="Normal 7 12 2 3 2" xfId="34159"/>
    <cellStyle name="Normal 7 12 2 4" xfId="34160"/>
    <cellStyle name="Normal 7 12 2 5" xfId="34161"/>
    <cellStyle name="Normal 7 12 2 6" xfId="34162"/>
    <cellStyle name="Normal 7 13" xfId="34163"/>
    <cellStyle name="Normal 7 13 2" xfId="34164"/>
    <cellStyle name="Normal 7 13 2 2" xfId="34165"/>
    <cellStyle name="Normal 7 13 2 2 2" xfId="34166"/>
    <cellStyle name="Normal 7 13 2 2 2 2" xfId="34167"/>
    <cellStyle name="Normal 7 13 2 2 3" xfId="34168"/>
    <cellStyle name="Normal 7 13 2 2 4" xfId="34169"/>
    <cellStyle name="Normal 7 13 2 3" xfId="34170"/>
    <cellStyle name="Normal 7 13 2 3 2" xfId="34171"/>
    <cellStyle name="Normal 7 13 2 4" xfId="34172"/>
    <cellStyle name="Normal 7 13 2 5" xfId="34173"/>
    <cellStyle name="Normal 7 13 2 6" xfId="34174"/>
    <cellStyle name="Normal 7 14" xfId="34175"/>
    <cellStyle name="Normal 7 14 2" xfId="34176"/>
    <cellStyle name="Normal 7 14 2 2" xfId="34177"/>
    <cellStyle name="Normal 7 14 2 2 2" xfId="34178"/>
    <cellStyle name="Normal 7 14 2 2 2 2" xfId="34179"/>
    <cellStyle name="Normal 7 14 2 2 3" xfId="34180"/>
    <cellStyle name="Normal 7 14 2 2 4" xfId="34181"/>
    <cellStyle name="Normal 7 14 2 3" xfId="34182"/>
    <cellStyle name="Normal 7 14 2 3 2" xfId="34183"/>
    <cellStyle name="Normal 7 14 2 4" xfId="34184"/>
    <cellStyle name="Normal 7 14 2 5" xfId="34185"/>
    <cellStyle name="Normal 7 14 2 6" xfId="34186"/>
    <cellStyle name="Normal 7 15" xfId="34187"/>
    <cellStyle name="Normal 7 15 2" xfId="34188"/>
    <cellStyle name="Normal 7 15 2 2" xfId="34189"/>
    <cellStyle name="Normal 7 15 2 2 2" xfId="34190"/>
    <cellStyle name="Normal 7 15 2 3" xfId="34191"/>
    <cellStyle name="Normal 7 15 2 4" xfId="34192"/>
    <cellStyle name="Normal 7 15 3" xfId="34193"/>
    <cellStyle name="Normal 7 15 3 2" xfId="34194"/>
    <cellStyle name="Normal 7 15 4" xfId="34195"/>
    <cellStyle name="Normal 7 15 5" xfId="34196"/>
    <cellStyle name="Normal 7 15 6" xfId="34197"/>
    <cellStyle name="Normal 7 16" xfId="34198"/>
    <cellStyle name="Normal 7 2" xfId="165"/>
    <cellStyle name="Normal 7 2 2" xfId="263"/>
    <cellStyle name="Normal 7 2 2 2" xfId="34199"/>
    <cellStyle name="Normal 7 2 2 2 2" xfId="34200"/>
    <cellStyle name="Normal 7 2 2 2 2 2" xfId="34201"/>
    <cellStyle name="Normal 7 2 2 2 2 2 2" xfId="34202"/>
    <cellStyle name="Normal 7 2 2 2 2 2 2 2" xfId="34203"/>
    <cellStyle name="Normal 7 2 2 2 2 2 3" xfId="34204"/>
    <cellStyle name="Normal 7 2 2 2 2 2 3 2" xfId="34205"/>
    <cellStyle name="Normal 7 2 2 2 2 2 4" xfId="34206"/>
    <cellStyle name="Normal 7 2 2 2 2 2 5" xfId="34207"/>
    <cellStyle name="Normal 7 2 2 2 2 2 6" xfId="34208"/>
    <cellStyle name="Normal 7 2 2 2 2 3" xfId="34209"/>
    <cellStyle name="Normal 7 2 2 2 2 3 2" xfId="34210"/>
    <cellStyle name="Normal 7 2 2 2 2 4" xfId="34211"/>
    <cellStyle name="Normal 7 2 2 2 2 4 2" xfId="34212"/>
    <cellStyle name="Normal 7 2 2 2 2 5" xfId="34213"/>
    <cellStyle name="Normal 7 2 2 2 2 6" xfId="34214"/>
    <cellStyle name="Normal 7 2 2 2 2 7" xfId="34215"/>
    <cellStyle name="Normal 7 2 2 2 2 8" xfId="34216"/>
    <cellStyle name="Normal 7 2 2 2 3" xfId="34217"/>
    <cellStyle name="Normal 7 2 2 2 3 2" xfId="34218"/>
    <cellStyle name="Normal 7 2 2 2 3 3" xfId="34219"/>
    <cellStyle name="Normal 7 2 2 2 4" xfId="34220"/>
    <cellStyle name="Normal 7 2 2 2 4 2" xfId="34221"/>
    <cellStyle name="Normal 7 2 2 2 5" xfId="34222"/>
    <cellStyle name="Normal 7 2 2 3" xfId="2"/>
    <cellStyle name="Normal 7 2 2 3 2" xfId="34223"/>
    <cellStyle name="Normal 7 2 2 3 2 2" xfId="34224"/>
    <cellStyle name="Normal 7 2 2 3 2 2 2" xfId="34225"/>
    <cellStyle name="Normal 7 2 2 3 2 3" xfId="34226"/>
    <cellStyle name="Normal 7 2 2 3 2 3 2" xfId="34227"/>
    <cellStyle name="Normal 7 2 2 3 2 4" xfId="34228"/>
    <cellStyle name="Normal 7 2 2 3 2 5" xfId="34229"/>
    <cellStyle name="Normal 7 2 2 3 2 6" xfId="34230"/>
    <cellStyle name="Normal 7 2 2 3 3" xfId="34231"/>
    <cellStyle name="Normal 7 2 2 3 3 2" xfId="34232"/>
    <cellStyle name="Normal 7 2 2 3 4" xfId="34233"/>
    <cellStyle name="Normal 7 2 2 3 4 2" xfId="34234"/>
    <cellStyle name="Normal 7 2 2 3 5" xfId="34235"/>
    <cellStyle name="Normal 7 2 2 3 6" xfId="34236"/>
    <cellStyle name="Normal 7 2 2 3 7" xfId="34237"/>
    <cellStyle name="Normal 7 2 2 3 8" xfId="34238"/>
    <cellStyle name="Normal 7 2 2 4" xfId="34239"/>
    <cellStyle name="Normal 7 2 2 4 2" xfId="34240"/>
    <cellStyle name="Normal 7 2 2 4 3" xfId="34241"/>
    <cellStyle name="Normal 7 2 2 5" xfId="34242"/>
    <cellStyle name="Normal 7 2 2 5 2" xfId="34243"/>
    <cellStyle name="Normal 7 2 2 6" xfId="34244"/>
    <cellStyle name="Normal 7 2 3" xfId="34245"/>
    <cellStyle name="Normal 7 2 3 2" xfId="34246"/>
    <cellStyle name="Normal 7 2 3 2 2" xfId="34247"/>
    <cellStyle name="Normal 7 2 3 2 2 2" xfId="34248"/>
    <cellStyle name="Normal 7 2 3 2 2 2 2" xfId="34249"/>
    <cellStyle name="Normal 7 2 3 2 2 3" xfId="34250"/>
    <cellStyle name="Normal 7 2 3 2 2 3 2" xfId="34251"/>
    <cellStyle name="Normal 7 2 3 2 2 4" xfId="34252"/>
    <cellStyle name="Normal 7 2 3 2 2 5" xfId="34253"/>
    <cellStyle name="Normal 7 2 3 2 2 6" xfId="34254"/>
    <cellStyle name="Normal 7 2 3 2 3" xfId="34255"/>
    <cellStyle name="Normal 7 2 3 2 3 2" xfId="34256"/>
    <cellStyle name="Normal 7 2 3 2 4" xfId="34257"/>
    <cellStyle name="Normal 7 2 3 2 4 2" xfId="34258"/>
    <cellStyle name="Normal 7 2 3 2 5" xfId="34259"/>
    <cellStyle name="Normal 7 2 3 2 6" xfId="34260"/>
    <cellStyle name="Normal 7 2 3 2 7" xfId="34261"/>
    <cellStyle name="Normal 7 2 3 2 8" xfId="34262"/>
    <cellStyle name="Normal 7 2 3 3" xfId="34263"/>
    <cellStyle name="Normal 7 2 3 3 2" xfId="34264"/>
    <cellStyle name="Normal 7 2 3 3 3" xfId="34265"/>
    <cellStyle name="Normal 7 2 3 4" xfId="34266"/>
    <cellStyle name="Normal 7 2 3 4 2" xfId="34267"/>
    <cellStyle name="Normal 7 2 3 5" xfId="34268"/>
    <cellStyle name="Normal 7 2 4" xfId="34269"/>
    <cellStyle name="Normal 7 2 4 2" xfId="34270"/>
    <cellStyle name="Normal 7 2 4 2 2" xfId="34271"/>
    <cellStyle name="Normal 7 2 4 2 2 2" xfId="34272"/>
    <cellStyle name="Normal 7 2 4 2 3" xfId="34273"/>
    <cellStyle name="Normal 7 2 4 2 3 2" xfId="34274"/>
    <cellStyle name="Normal 7 2 4 2 4" xfId="34275"/>
    <cellStyle name="Normal 7 2 4 2 5" xfId="34276"/>
    <cellStyle name="Normal 7 2 4 2 6" xfId="34277"/>
    <cellStyle name="Normal 7 2 4 3" xfId="34278"/>
    <cellStyle name="Normal 7 2 4 3 2" xfId="34279"/>
    <cellStyle name="Normal 7 2 4 3 3" xfId="34280"/>
    <cellStyle name="Normal 7 2 4 4" xfId="34281"/>
    <cellStyle name="Normal 7 2 4 4 2" xfId="34282"/>
    <cellStyle name="Normal 7 2 4 4 3" xfId="34283"/>
    <cellStyle name="Normal 7 2 4 5" xfId="34284"/>
    <cellStyle name="Normal 7 2 4 6" xfId="34285"/>
    <cellStyle name="Normal 7 2 4 7" xfId="34286"/>
    <cellStyle name="Normal 7 2 5" xfId="34287"/>
    <cellStyle name="Normal 7 2 5 2" xfId="34288"/>
    <cellStyle name="Normal 7 2 5 2 2" xfId="34289"/>
    <cellStyle name="Normal 7 2 5 2 3" xfId="34290"/>
    <cellStyle name="Normal 7 2 5 3" xfId="34291"/>
    <cellStyle name="Normal 7 2 5 4" xfId="34292"/>
    <cellStyle name="Normal 7 2 5 5" xfId="34293"/>
    <cellStyle name="Normal 7 2 6" xfId="34294"/>
    <cellStyle name="Normal 7 2 6 2" xfId="34295"/>
    <cellStyle name="Normal 7 2 6 3" xfId="34296"/>
    <cellStyle name="Normal 7 2 6 4" xfId="34297"/>
    <cellStyle name="Normal 7 2 7" xfId="34298"/>
    <cellStyle name="Normal 7 2 7 2" xfId="34299"/>
    <cellStyle name="Normal 7 2 8" xfId="34300"/>
    <cellStyle name="Normal 7 3" xfId="264"/>
    <cellStyle name="Normal 7 3 2" xfId="34301"/>
    <cellStyle name="Normal 7 3 2 2" xfId="34302"/>
    <cellStyle name="Normal 7 3 2 2 2" xfId="34303"/>
    <cellStyle name="Normal 7 3 2 2 2 2" xfId="34304"/>
    <cellStyle name="Normal 7 3 2 2 2 2 2" xfId="34305"/>
    <cellStyle name="Normal 7 3 2 2 2 3" xfId="34306"/>
    <cellStyle name="Normal 7 3 2 2 2 3 2" xfId="34307"/>
    <cellStyle name="Normal 7 3 2 2 2 4" xfId="34308"/>
    <cellStyle name="Normal 7 3 2 2 2 5" xfId="34309"/>
    <cellStyle name="Normal 7 3 2 2 2 6" xfId="34310"/>
    <cellStyle name="Normal 7 3 2 2 3" xfId="34311"/>
    <cellStyle name="Normal 7 3 2 2 3 2" xfId="34312"/>
    <cellStyle name="Normal 7 3 2 2 4" xfId="34313"/>
    <cellStyle name="Normal 7 3 2 2 4 2" xfId="34314"/>
    <cellStyle name="Normal 7 3 2 2 5" xfId="34315"/>
    <cellStyle name="Normal 7 3 2 2 6" xfId="34316"/>
    <cellStyle name="Normal 7 3 2 2 7" xfId="34317"/>
    <cellStyle name="Normal 7 3 2 2 8" xfId="34318"/>
    <cellStyle name="Normal 7 3 2 3" xfId="34319"/>
    <cellStyle name="Normal 7 3 2 3 2" xfId="34320"/>
    <cellStyle name="Normal 7 3 2 3 3" xfId="34321"/>
    <cellStyle name="Normal 7 3 2 4" xfId="34322"/>
    <cellStyle name="Normal 7 3 2 4 2" xfId="34323"/>
    <cellStyle name="Normal 7 3 2 5" xfId="34324"/>
    <cellStyle name="Normal 7 3 3" xfId="34325"/>
    <cellStyle name="Normal 7 3 3 2" xfId="34326"/>
    <cellStyle name="Normal 7 3 3 2 2" xfId="34327"/>
    <cellStyle name="Normal 7 3 3 2 2 2" xfId="34328"/>
    <cellStyle name="Normal 7 3 3 2 3" xfId="34329"/>
    <cellStyle name="Normal 7 3 3 2 3 2" xfId="34330"/>
    <cellStyle name="Normal 7 3 3 2 4" xfId="34331"/>
    <cellStyle name="Normal 7 3 3 2 5" xfId="34332"/>
    <cellStyle name="Normal 7 3 3 2 6" xfId="34333"/>
    <cellStyle name="Normal 7 3 3 3" xfId="34334"/>
    <cellStyle name="Normal 7 3 3 3 2" xfId="34335"/>
    <cellStyle name="Normal 7 3 3 4" xfId="34336"/>
    <cellStyle name="Normal 7 3 3 4 2" xfId="34337"/>
    <cellStyle name="Normal 7 3 3 5" xfId="34338"/>
    <cellStyle name="Normal 7 3 3 6" xfId="34339"/>
    <cellStyle name="Normal 7 3 3 7" xfId="34340"/>
    <cellStyle name="Normal 7 3 3 8" xfId="34341"/>
    <cellStyle name="Normal 7 3 4" xfId="34342"/>
    <cellStyle name="Normal 7 3 4 2" xfId="34343"/>
    <cellStyle name="Normal 7 3 4 3" xfId="34344"/>
    <cellStyle name="Normal 7 3 5" xfId="34345"/>
    <cellStyle name="Normal 7 3 5 2" xfId="34346"/>
    <cellStyle name="Normal 7 3 6" xfId="34347"/>
    <cellStyle name="Normal 7 4" xfId="34348"/>
    <cellStyle name="Normal 7 4 2" xfId="34349"/>
    <cellStyle name="Normal 7 4 2 2" xfId="34350"/>
    <cellStyle name="Normal 7 4 2 2 2" xfId="34351"/>
    <cellStyle name="Normal 7 4 2 2 2 2" xfId="34352"/>
    <cellStyle name="Normal 7 4 2 2 3" xfId="34353"/>
    <cellStyle name="Normal 7 4 2 2 3 2" xfId="34354"/>
    <cellStyle name="Normal 7 4 2 2 4" xfId="34355"/>
    <cellStyle name="Normal 7 4 2 2 5" xfId="34356"/>
    <cellStyle name="Normal 7 4 2 2 6" xfId="34357"/>
    <cellStyle name="Normal 7 4 2 3" xfId="34358"/>
    <cellStyle name="Normal 7 4 2 3 2" xfId="34359"/>
    <cellStyle name="Normal 7 4 2 4" xfId="34360"/>
    <cellStyle name="Normal 7 4 2 4 2" xfId="34361"/>
    <cellStyle name="Normal 7 4 2 5" xfId="34362"/>
    <cellStyle name="Normal 7 4 2 6" xfId="34363"/>
    <cellStyle name="Normal 7 4 2 7" xfId="34364"/>
    <cellStyle name="Normal 7 4 2 8" xfId="34365"/>
    <cellStyle name="Normal 7 4 3" xfId="34366"/>
    <cellStyle name="Normal 7 4 3 2" xfId="34367"/>
    <cellStyle name="Normal 7 4 3 3" xfId="34368"/>
    <cellStyle name="Normal 7 4 4" xfId="34369"/>
    <cellStyle name="Normal 7 4 4 2" xfId="34370"/>
    <cellStyle name="Normal 7 4 5" xfId="34371"/>
    <cellStyle name="Normal 7 5" xfId="34372"/>
    <cellStyle name="Normal 7 5 2" xfId="34373"/>
    <cellStyle name="Normal 7 5 2 2" xfId="34374"/>
    <cellStyle name="Normal 7 5 2 2 2" xfId="34375"/>
    <cellStyle name="Normal 7 5 2 2 2 2" xfId="34376"/>
    <cellStyle name="Normal 7 5 2 2 3" xfId="34377"/>
    <cellStyle name="Normal 7 5 2 2 4" xfId="34378"/>
    <cellStyle name="Normal 7 5 2 3" xfId="34379"/>
    <cellStyle name="Normal 7 5 2 3 2" xfId="34380"/>
    <cellStyle name="Normal 7 5 2 4" xfId="34381"/>
    <cellStyle name="Normal 7 5 2 4 2" xfId="34382"/>
    <cellStyle name="Normal 7 5 2 5" xfId="34383"/>
    <cellStyle name="Normal 7 5 2 6" xfId="34384"/>
    <cellStyle name="Normal 7 5 2 7" xfId="34385"/>
    <cellStyle name="Normal 7 5 2 8" xfId="34386"/>
    <cellStyle name="Normal 7 5 3" xfId="34387"/>
    <cellStyle name="Normal 7 5 3 2" xfId="34388"/>
    <cellStyle name="Normal 7 5 4" xfId="34389"/>
    <cellStyle name="Normal 7 6" xfId="34390"/>
    <cellStyle name="Normal 7 6 2" xfId="34391"/>
    <cellStyle name="Normal 7 6 2 2" xfId="34392"/>
    <cellStyle name="Normal 7 6 2 2 2" xfId="34393"/>
    <cellStyle name="Normal 7 6 2 2 2 2" xfId="34394"/>
    <cellStyle name="Normal 7 6 2 2 3" xfId="34395"/>
    <cellStyle name="Normal 7 6 2 2 4" xfId="34396"/>
    <cellStyle name="Normal 7 6 2 3" xfId="34397"/>
    <cellStyle name="Normal 7 6 2 3 2" xfId="34398"/>
    <cellStyle name="Normal 7 6 2 4" xfId="34399"/>
    <cellStyle name="Normal 7 6 2 5" xfId="34400"/>
    <cellStyle name="Normal 7 6 2 6" xfId="34401"/>
    <cellStyle name="Normal 7 7" xfId="34402"/>
    <cellStyle name="Normal 7 7 2" xfId="34403"/>
    <cellStyle name="Normal 7 7 2 2" xfId="34404"/>
    <cellStyle name="Normal 7 7 2 2 2" xfId="34405"/>
    <cellStyle name="Normal 7 7 2 2 2 2" xfId="34406"/>
    <cellStyle name="Normal 7 7 2 2 3" xfId="34407"/>
    <cellStyle name="Normal 7 7 2 2 4" xfId="34408"/>
    <cellStyle name="Normal 7 7 2 3" xfId="34409"/>
    <cellStyle name="Normal 7 7 2 3 2" xfId="34410"/>
    <cellStyle name="Normal 7 7 2 4" xfId="34411"/>
    <cellStyle name="Normal 7 7 2 5" xfId="34412"/>
    <cellStyle name="Normal 7 7 2 6" xfId="34413"/>
    <cellStyle name="Normal 7 7 3" xfId="34414"/>
    <cellStyle name="Normal 7 7 3 2" xfId="34415"/>
    <cellStyle name="Normal 7 7 4" xfId="34416"/>
    <cellStyle name="Normal 7 8" xfId="34417"/>
    <cellStyle name="Normal 7 8 2" xfId="34418"/>
    <cellStyle name="Normal 7 8 2 2" xfId="34419"/>
    <cellStyle name="Normal 7 8 2 2 2" xfId="34420"/>
    <cellStyle name="Normal 7 8 2 2 2 2" xfId="34421"/>
    <cellStyle name="Normal 7 8 2 2 3" xfId="34422"/>
    <cellStyle name="Normal 7 8 2 2 4" xfId="34423"/>
    <cellStyle name="Normal 7 8 2 3" xfId="34424"/>
    <cellStyle name="Normal 7 8 2 3 2" xfId="34425"/>
    <cellStyle name="Normal 7 8 2 4" xfId="34426"/>
    <cellStyle name="Normal 7 8 2 5" xfId="34427"/>
    <cellStyle name="Normal 7 8 2 6" xfId="34428"/>
    <cellStyle name="Normal 7 8 3" xfId="34429"/>
    <cellStyle name="Normal 7 8 3 2" xfId="34430"/>
    <cellStyle name="Normal 7 8 4" xfId="34431"/>
    <cellStyle name="Normal 7 9" xfId="34432"/>
    <cellStyle name="Normal 7 9 2" xfId="34433"/>
    <cellStyle name="Normal 7 9 2 2" xfId="34434"/>
    <cellStyle name="Normal 7 9 2 2 2" xfId="34435"/>
    <cellStyle name="Normal 7 9 2 2 2 2" xfId="34436"/>
    <cellStyle name="Normal 7 9 2 2 3" xfId="34437"/>
    <cellStyle name="Normal 7 9 2 2 4" xfId="34438"/>
    <cellStyle name="Normal 7 9 2 3" xfId="34439"/>
    <cellStyle name="Normal 7 9 2 3 2" xfId="34440"/>
    <cellStyle name="Normal 7 9 2 4" xfId="34441"/>
    <cellStyle name="Normal 7 9 2 5" xfId="34442"/>
    <cellStyle name="Normal 7 9 2 6" xfId="34443"/>
    <cellStyle name="Normal 7_inv-en-1.5.0-02 trame_fiche-emissions" xfId="34444"/>
    <cellStyle name="Normal 70" xfId="34445"/>
    <cellStyle name="Normal 70 2" xfId="34446"/>
    <cellStyle name="Normal 70 2 2" xfId="34447"/>
    <cellStyle name="Normal 70 2 2 2" xfId="34448"/>
    <cellStyle name="Normal 70 2 2 2 2" xfId="34449"/>
    <cellStyle name="Normal 70 2 2 2 2 2" xfId="34450"/>
    <cellStyle name="Normal 70 2 2 2 3" xfId="34451"/>
    <cellStyle name="Normal 70 2 2 2 4" xfId="34452"/>
    <cellStyle name="Normal 70 2 2 3" xfId="34453"/>
    <cellStyle name="Normal 70 2 2 3 2" xfId="34454"/>
    <cellStyle name="Normal 70 2 2 3 3" xfId="34455"/>
    <cellStyle name="Normal 70 2 2 4" xfId="34456"/>
    <cellStyle name="Normal 70 2 2 4 2" xfId="34457"/>
    <cellStyle name="Normal 70 2 2 5" xfId="34458"/>
    <cellStyle name="Normal 70 3" xfId="34459"/>
    <cellStyle name="Normal 70 3 2" xfId="34460"/>
    <cellStyle name="Normal 70 3 2 2" xfId="34461"/>
    <cellStyle name="Normal 70 3 2 2 2" xfId="34462"/>
    <cellStyle name="Normal 70 3 2 2 2 2" xfId="34463"/>
    <cellStyle name="Normal 70 3 2 2 3" xfId="34464"/>
    <cellStyle name="Normal 70 3 2 2 4" xfId="34465"/>
    <cellStyle name="Normal 70 3 2 3" xfId="34466"/>
    <cellStyle name="Normal 70 3 2 3 2" xfId="34467"/>
    <cellStyle name="Normal 70 3 2 4" xfId="34468"/>
    <cellStyle name="Normal 70 3 2 5" xfId="34469"/>
    <cellStyle name="Normal 70 4" xfId="34470"/>
    <cellStyle name="Normal 70 4 2" xfId="34471"/>
    <cellStyle name="Normal 70 4 2 2" xfId="34472"/>
    <cellStyle name="Normal 70 4 2 2 2" xfId="34473"/>
    <cellStyle name="Normal 70 4 2 3" xfId="34474"/>
    <cellStyle name="Normal 70 4 2 4" xfId="34475"/>
    <cellStyle name="Normal 70 4 3" xfId="34476"/>
    <cellStyle name="Normal 70 4 3 2" xfId="34477"/>
    <cellStyle name="Normal 70 4 3 3" xfId="34478"/>
    <cellStyle name="Normal 70 4 4" xfId="34479"/>
    <cellStyle name="Normal 70 4 4 2" xfId="34480"/>
    <cellStyle name="Normal 70 4 5" xfId="34481"/>
    <cellStyle name="Normal 71" xfId="34482"/>
    <cellStyle name="Normal 71 2" xfId="34483"/>
    <cellStyle name="Normal 71 2 2" xfId="34484"/>
    <cellStyle name="Normal 71 2 2 2" xfId="34485"/>
    <cellStyle name="Normal 71 2 2 2 2" xfId="34486"/>
    <cellStyle name="Normal 71 2 2 2 2 2" xfId="34487"/>
    <cellStyle name="Normal 71 2 2 2 3" xfId="34488"/>
    <cellStyle name="Normal 71 2 2 2 4" xfId="34489"/>
    <cellStyle name="Normal 71 2 2 3" xfId="34490"/>
    <cellStyle name="Normal 71 2 2 3 2" xfId="34491"/>
    <cellStyle name="Normal 71 2 2 3 3" xfId="34492"/>
    <cellStyle name="Normal 71 2 2 4" xfId="34493"/>
    <cellStyle name="Normal 71 2 2 4 2" xfId="34494"/>
    <cellStyle name="Normal 71 2 2 5" xfId="34495"/>
    <cellStyle name="Normal 71 3" xfId="34496"/>
    <cellStyle name="Normal 71 3 2" xfId="34497"/>
    <cellStyle name="Normal 71 3 2 2" xfId="34498"/>
    <cellStyle name="Normal 71 3 2 2 2" xfId="34499"/>
    <cellStyle name="Normal 71 3 2 2 2 2" xfId="34500"/>
    <cellStyle name="Normal 71 3 2 2 3" xfId="34501"/>
    <cellStyle name="Normal 71 3 2 2 4" xfId="34502"/>
    <cellStyle name="Normal 71 3 2 3" xfId="34503"/>
    <cellStyle name="Normal 71 3 2 3 2" xfId="34504"/>
    <cellStyle name="Normal 71 3 2 4" xfId="34505"/>
    <cellStyle name="Normal 71 3 2 5" xfId="34506"/>
    <cellStyle name="Normal 71 3 2 6" xfId="34507"/>
    <cellStyle name="Normal 71 3 3" xfId="34508"/>
    <cellStyle name="Normal 71 3 4" xfId="34509"/>
    <cellStyle name="Normal 71 4" xfId="34510"/>
    <cellStyle name="Normal 71 4 2" xfId="34511"/>
    <cellStyle name="Normal 71 4 2 2" xfId="34512"/>
    <cellStyle name="Normal 71 4 2 3" xfId="34513"/>
    <cellStyle name="Normal 71 4 3" xfId="34514"/>
    <cellStyle name="Normal 71 4 3 2" xfId="34515"/>
    <cellStyle name="Normal 71 4 4" xfId="34516"/>
    <cellStyle name="Normal 71 4 5" xfId="34517"/>
    <cellStyle name="Normal 71 5" xfId="34518"/>
    <cellStyle name="Normal 71 5 2" xfId="34519"/>
    <cellStyle name="Normal 71 5 2 2" xfId="34520"/>
    <cellStyle name="Normal 71 5 3" xfId="34521"/>
    <cellStyle name="Normal 71 5 4" xfId="34522"/>
    <cellStyle name="Normal 71 6" xfId="34523"/>
    <cellStyle name="Normal 71 6 2" xfId="34524"/>
    <cellStyle name="Normal 71 6 3" xfId="34525"/>
    <cellStyle name="Normal 71 7" xfId="34526"/>
    <cellStyle name="Normal 71 8" xfId="34527"/>
    <cellStyle name="Normal 72" xfId="34528"/>
    <cellStyle name="Normal 72 2" xfId="34529"/>
    <cellStyle name="Normal 72 2 2" xfId="34530"/>
    <cellStyle name="Normal 72 2 2 2" xfId="34531"/>
    <cellStyle name="Normal 72 2 2 2 2" xfId="34532"/>
    <cellStyle name="Normal 72 2 2 2 2 2" xfId="34533"/>
    <cellStyle name="Normal 72 2 2 2 3" xfId="34534"/>
    <cellStyle name="Normal 72 2 2 2 4" xfId="34535"/>
    <cellStyle name="Normal 72 2 2 3" xfId="34536"/>
    <cellStyle name="Normal 72 2 2 3 2" xfId="34537"/>
    <cellStyle name="Normal 72 2 2 4" xfId="34538"/>
    <cellStyle name="Normal 72 2 2 5" xfId="34539"/>
    <cellStyle name="Normal 72 2 2 6" xfId="34540"/>
    <cellStyle name="Normal 72 2 3" xfId="34541"/>
    <cellStyle name="Normal 72 2 4" xfId="34542"/>
    <cellStyle name="Normal 72 3" xfId="34543"/>
    <cellStyle name="Normal 72 3 2" xfId="34544"/>
    <cellStyle name="Normal 72 3 2 2" xfId="34545"/>
    <cellStyle name="Normal 72 3 2 2 2" xfId="34546"/>
    <cellStyle name="Normal 72 3 2 2 2 2" xfId="34547"/>
    <cellStyle name="Normal 72 3 2 2 3" xfId="34548"/>
    <cellStyle name="Normal 72 3 2 2 4" xfId="34549"/>
    <cellStyle name="Normal 72 3 2 3" xfId="34550"/>
    <cellStyle name="Normal 72 3 2 3 2" xfId="34551"/>
    <cellStyle name="Normal 72 3 2 4" xfId="34552"/>
    <cellStyle name="Normal 72 3 2 5" xfId="34553"/>
    <cellStyle name="Normal 72 4" xfId="34554"/>
    <cellStyle name="Normal 72 4 2" xfId="34555"/>
    <cellStyle name="Normal 72 4 2 2" xfId="34556"/>
    <cellStyle name="Normal 72 4 3" xfId="34557"/>
    <cellStyle name="Normal 72 4 4" xfId="34558"/>
    <cellStyle name="Normal 72 5" xfId="34559"/>
    <cellStyle name="Normal 72 5 2" xfId="34560"/>
    <cellStyle name="Normal 72 5 2 2" xfId="34561"/>
    <cellStyle name="Normal 72 5 3" xfId="34562"/>
    <cellStyle name="Normal 72 5 4" xfId="34563"/>
    <cellStyle name="Normal 72 6" xfId="34564"/>
    <cellStyle name="Normal 72 6 2" xfId="34565"/>
    <cellStyle name="Normal 72 6 3" xfId="34566"/>
    <cellStyle name="Normal 72 7" xfId="34567"/>
    <cellStyle name="Normal 72 8" xfId="34568"/>
    <cellStyle name="Normal 72 9" xfId="34569"/>
    <cellStyle name="Normal 73" xfId="34570"/>
    <cellStyle name="Normal 73 2" xfId="34571"/>
    <cellStyle name="Normal 73 2 2" xfId="34572"/>
    <cellStyle name="Normal 73 2 2 2" xfId="34573"/>
    <cellStyle name="Normal 73 2 2 2 2" xfId="34574"/>
    <cellStyle name="Normal 73 2 2 2 2 2" xfId="34575"/>
    <cellStyle name="Normal 73 2 2 2 3" xfId="34576"/>
    <cellStyle name="Normal 73 2 2 2 4" xfId="34577"/>
    <cellStyle name="Normal 73 2 2 3" xfId="34578"/>
    <cellStyle name="Normal 73 2 2 3 2" xfId="34579"/>
    <cellStyle name="Normal 73 2 2 4" xfId="34580"/>
    <cellStyle name="Normal 73 2 2 5" xfId="34581"/>
    <cellStyle name="Normal 73 2 2 6" xfId="34582"/>
    <cellStyle name="Normal 73 2 3" xfId="34583"/>
    <cellStyle name="Normal 73 2 4" xfId="34584"/>
    <cellStyle name="Normal 73 3" xfId="34585"/>
    <cellStyle name="Normal 73 3 2" xfId="34586"/>
    <cellStyle name="Normal 73 3 2 2" xfId="34587"/>
    <cellStyle name="Normal 73 3 2 2 2" xfId="34588"/>
    <cellStyle name="Normal 73 3 2 2 2 2" xfId="34589"/>
    <cellStyle name="Normal 73 3 2 2 3" xfId="34590"/>
    <cellStyle name="Normal 73 3 2 2 4" xfId="34591"/>
    <cellStyle name="Normal 73 3 2 3" xfId="34592"/>
    <cellStyle name="Normal 73 3 2 3 2" xfId="34593"/>
    <cellStyle name="Normal 73 3 2 4" xfId="34594"/>
    <cellStyle name="Normal 73 3 2 5" xfId="34595"/>
    <cellStyle name="Normal 73 4" xfId="34596"/>
    <cellStyle name="Normal 73 4 2" xfId="34597"/>
    <cellStyle name="Normal 73 4 2 2" xfId="34598"/>
    <cellStyle name="Normal 73 4 3" xfId="34599"/>
    <cellStyle name="Normal 73 4 4" xfId="34600"/>
    <cellStyle name="Normal 73 5" xfId="34601"/>
    <cellStyle name="Normal 73 5 2" xfId="34602"/>
    <cellStyle name="Normal 73 5 2 2" xfId="34603"/>
    <cellStyle name="Normal 73 5 3" xfId="34604"/>
    <cellStyle name="Normal 73 5 4" xfId="34605"/>
    <cellStyle name="Normal 73 6" xfId="34606"/>
    <cellStyle name="Normal 73 6 2" xfId="34607"/>
    <cellStyle name="Normal 73 6 3" xfId="34608"/>
    <cellStyle name="Normal 73 7" xfId="34609"/>
    <cellStyle name="Normal 73 8" xfId="34610"/>
    <cellStyle name="Normal 73 9" xfId="34611"/>
    <cellStyle name="Normal 74" xfId="34612"/>
    <cellStyle name="Normal 74 2" xfId="34613"/>
    <cellStyle name="Normal 74 2 2" xfId="34614"/>
    <cellStyle name="Normal 74 2 2 2" xfId="34615"/>
    <cellStyle name="Normal 74 2 2 2 2" xfId="34616"/>
    <cellStyle name="Normal 74 2 2 2 2 2" xfId="34617"/>
    <cellStyle name="Normal 74 2 2 2 3" xfId="34618"/>
    <cellStyle name="Normal 74 2 2 2 4" xfId="34619"/>
    <cellStyle name="Normal 74 2 2 3" xfId="34620"/>
    <cellStyle name="Normal 74 2 2 3 2" xfId="34621"/>
    <cellStyle name="Normal 74 2 2 4" xfId="34622"/>
    <cellStyle name="Normal 74 2 2 5" xfId="34623"/>
    <cellStyle name="Normal 74 2 2 6" xfId="34624"/>
    <cellStyle name="Normal 74 3" xfId="34625"/>
    <cellStyle name="Normal 74 3 2" xfId="34626"/>
    <cellStyle name="Normal 74 3 2 2" xfId="34627"/>
    <cellStyle name="Normal 74 3 2 2 2" xfId="34628"/>
    <cellStyle name="Normal 74 3 2 2 2 2" xfId="34629"/>
    <cellStyle name="Normal 74 3 2 2 3" xfId="34630"/>
    <cellStyle name="Normal 74 3 2 2 4" xfId="34631"/>
    <cellStyle name="Normal 74 3 2 3" xfId="34632"/>
    <cellStyle name="Normal 74 3 2 3 2" xfId="34633"/>
    <cellStyle name="Normal 74 3 2 4" xfId="34634"/>
    <cellStyle name="Normal 74 3 2 5" xfId="34635"/>
    <cellStyle name="Normal 74 4" xfId="34636"/>
    <cellStyle name="Normal 74 4 2" xfId="34637"/>
    <cellStyle name="Normal 74 4 2 2" xfId="34638"/>
    <cellStyle name="Normal 74 4 2 2 2" xfId="34639"/>
    <cellStyle name="Normal 74 4 2 3" xfId="34640"/>
    <cellStyle name="Normal 74 4 2 4" xfId="34641"/>
    <cellStyle name="Normal 74 4 3" xfId="34642"/>
    <cellStyle name="Normal 74 4 3 2" xfId="34643"/>
    <cellStyle name="Normal 74 4 4" xfId="34644"/>
    <cellStyle name="Normal 74 4 5" xfId="34645"/>
    <cellStyle name="Normal 75" xfId="34646"/>
    <cellStyle name="Normal 75 2" xfId="34647"/>
    <cellStyle name="Normal 75 2 2" xfId="34648"/>
    <cellStyle name="Normal 75 2 2 2" xfId="34649"/>
    <cellStyle name="Normal 75 2 2 2 2" xfId="34650"/>
    <cellStyle name="Normal 75 2 2 2 2 2" xfId="34651"/>
    <cellStyle name="Normal 75 2 2 2 3" xfId="34652"/>
    <cellStyle name="Normal 75 2 2 2 4" xfId="34653"/>
    <cellStyle name="Normal 75 2 2 3" xfId="34654"/>
    <cellStyle name="Normal 75 2 2 3 2" xfId="34655"/>
    <cellStyle name="Normal 75 2 2 4" xfId="34656"/>
    <cellStyle name="Normal 75 2 2 5" xfId="34657"/>
    <cellStyle name="Normal 75 2 2 6" xfId="34658"/>
    <cellStyle name="Normal 75 3" xfId="34659"/>
    <cellStyle name="Normal 75 3 2" xfId="34660"/>
    <cellStyle name="Normal 75 3 2 2" xfId="34661"/>
    <cellStyle name="Normal 75 3 2 2 2" xfId="34662"/>
    <cellStyle name="Normal 75 3 2 2 2 2" xfId="34663"/>
    <cellStyle name="Normal 75 3 2 2 3" xfId="34664"/>
    <cellStyle name="Normal 75 3 2 2 4" xfId="34665"/>
    <cellStyle name="Normal 75 3 2 3" xfId="34666"/>
    <cellStyle name="Normal 75 3 2 3 2" xfId="34667"/>
    <cellStyle name="Normal 75 3 2 4" xfId="34668"/>
    <cellStyle name="Normal 75 3 2 5" xfId="34669"/>
    <cellStyle name="Normal 75 4" xfId="34670"/>
    <cellStyle name="Normal 75 4 2" xfId="34671"/>
    <cellStyle name="Normal 75 4 2 2" xfId="34672"/>
    <cellStyle name="Normal 75 4 2 2 2" xfId="34673"/>
    <cellStyle name="Normal 75 4 2 3" xfId="34674"/>
    <cellStyle name="Normal 75 4 2 4" xfId="34675"/>
    <cellStyle name="Normal 75 4 3" xfId="34676"/>
    <cellStyle name="Normal 75 4 3 2" xfId="34677"/>
    <cellStyle name="Normal 75 4 4" xfId="34678"/>
    <cellStyle name="Normal 75 4 5" xfId="34679"/>
    <cellStyle name="Normal 76" xfId="34680"/>
    <cellStyle name="Normal 76 2" xfId="34681"/>
    <cellStyle name="Normal 76 2 2" xfId="34682"/>
    <cellStyle name="Normal 76 2 2 2" xfId="34683"/>
    <cellStyle name="Normal 76 2 2 2 2" xfId="34684"/>
    <cellStyle name="Normal 76 2 2 2 2 2" xfId="34685"/>
    <cellStyle name="Normal 76 2 2 2 3" xfId="34686"/>
    <cellStyle name="Normal 76 2 2 2 4" xfId="34687"/>
    <cellStyle name="Normal 76 2 2 3" xfId="34688"/>
    <cellStyle name="Normal 76 2 2 3 2" xfId="34689"/>
    <cellStyle name="Normal 76 2 2 4" xfId="34690"/>
    <cellStyle name="Normal 76 2 2 5" xfId="34691"/>
    <cellStyle name="Normal 76 2 2 6" xfId="34692"/>
    <cellStyle name="Normal 76 3" xfId="34693"/>
    <cellStyle name="Normal 76 3 2" xfId="34694"/>
    <cellStyle name="Normal 76 3 2 2" xfId="34695"/>
    <cellStyle name="Normal 76 3 2 2 2" xfId="34696"/>
    <cellStyle name="Normal 76 3 2 2 2 2" xfId="34697"/>
    <cellStyle name="Normal 76 3 2 2 3" xfId="34698"/>
    <cellStyle name="Normal 76 3 2 2 4" xfId="34699"/>
    <cellStyle name="Normal 76 3 2 3" xfId="34700"/>
    <cellStyle name="Normal 76 3 2 3 2" xfId="34701"/>
    <cellStyle name="Normal 76 3 2 4" xfId="34702"/>
    <cellStyle name="Normal 76 3 2 5" xfId="34703"/>
    <cellStyle name="Normal 76 4" xfId="34704"/>
    <cellStyle name="Normal 76 4 2" xfId="34705"/>
    <cellStyle name="Normal 76 4 2 2" xfId="34706"/>
    <cellStyle name="Normal 76 4 2 2 2" xfId="34707"/>
    <cellStyle name="Normal 76 4 2 3" xfId="34708"/>
    <cellStyle name="Normal 76 4 2 4" xfId="34709"/>
    <cellStyle name="Normal 76 4 3" xfId="34710"/>
    <cellStyle name="Normal 76 4 3 2" xfId="34711"/>
    <cellStyle name="Normal 76 4 4" xfId="34712"/>
    <cellStyle name="Normal 76 4 5" xfId="34713"/>
    <cellStyle name="Normal 77" xfId="34714"/>
    <cellStyle name="Normal 77 2" xfId="34715"/>
    <cellStyle name="Normal 77 2 2" xfId="34716"/>
    <cellStyle name="Normal 77 2 2 2" xfId="34717"/>
    <cellStyle name="Normal 77 2 2 2 2" xfId="34718"/>
    <cellStyle name="Normal 77 2 2 2 2 2" xfId="34719"/>
    <cellStyle name="Normal 77 2 2 2 3" xfId="34720"/>
    <cellStyle name="Normal 77 2 2 2 4" xfId="34721"/>
    <cellStyle name="Normal 77 2 2 3" xfId="34722"/>
    <cellStyle name="Normal 77 2 2 3 2" xfId="34723"/>
    <cellStyle name="Normal 77 2 2 4" xfId="34724"/>
    <cellStyle name="Normal 77 2 2 5" xfId="34725"/>
    <cellStyle name="Normal 77 2 2 6" xfId="34726"/>
    <cellStyle name="Normal 77 3" xfId="34727"/>
    <cellStyle name="Normal 77 3 2" xfId="34728"/>
    <cellStyle name="Normal 77 3 2 2" xfId="34729"/>
    <cellStyle name="Normal 77 3 2 2 2" xfId="34730"/>
    <cellStyle name="Normal 77 3 2 2 2 2" xfId="34731"/>
    <cellStyle name="Normal 77 3 2 2 3" xfId="34732"/>
    <cellStyle name="Normal 77 3 2 2 4" xfId="34733"/>
    <cellStyle name="Normal 77 3 2 3" xfId="34734"/>
    <cellStyle name="Normal 77 3 2 3 2" xfId="34735"/>
    <cellStyle name="Normal 77 3 2 4" xfId="34736"/>
    <cellStyle name="Normal 77 3 2 5" xfId="34737"/>
    <cellStyle name="Normal 77 4" xfId="34738"/>
    <cellStyle name="Normal 77 4 2" xfId="34739"/>
    <cellStyle name="Normal 77 4 2 2" xfId="34740"/>
    <cellStyle name="Normal 77 4 2 2 2" xfId="34741"/>
    <cellStyle name="Normal 77 4 2 3" xfId="34742"/>
    <cellStyle name="Normal 77 4 2 4" xfId="34743"/>
    <cellStyle name="Normal 77 4 3" xfId="34744"/>
    <cellStyle name="Normal 77 4 3 2" xfId="34745"/>
    <cellStyle name="Normal 77 4 4" xfId="34746"/>
    <cellStyle name="Normal 77 4 5" xfId="34747"/>
    <cellStyle name="Normal 78" xfId="34748"/>
    <cellStyle name="Normal 78 2" xfId="34749"/>
    <cellStyle name="Normal 78 2 2" xfId="34750"/>
    <cellStyle name="Normal 78 2 2 2" xfId="34751"/>
    <cellStyle name="Normal 78 2 2 2 2" xfId="34752"/>
    <cellStyle name="Normal 78 2 2 2 2 2" xfId="34753"/>
    <cellStyle name="Normal 78 2 2 2 3" xfId="34754"/>
    <cellStyle name="Normal 78 2 2 2 4" xfId="34755"/>
    <cellStyle name="Normal 78 2 2 3" xfId="34756"/>
    <cellStyle name="Normal 78 2 2 3 2" xfId="34757"/>
    <cellStyle name="Normal 78 2 2 4" xfId="34758"/>
    <cellStyle name="Normal 78 2 2 5" xfId="34759"/>
    <cellStyle name="Normal 78 2 2 6" xfId="34760"/>
    <cellStyle name="Normal 78 3" xfId="34761"/>
    <cellStyle name="Normal 78 3 2" xfId="34762"/>
    <cellStyle name="Normal 78 3 2 2" xfId="34763"/>
    <cellStyle name="Normal 78 3 2 2 2" xfId="34764"/>
    <cellStyle name="Normal 78 3 2 2 2 2" xfId="34765"/>
    <cellStyle name="Normal 78 3 2 2 3" xfId="34766"/>
    <cellStyle name="Normal 78 3 2 2 4" xfId="34767"/>
    <cellStyle name="Normal 78 3 2 3" xfId="34768"/>
    <cellStyle name="Normal 78 3 2 3 2" xfId="34769"/>
    <cellStyle name="Normal 78 3 2 4" xfId="34770"/>
    <cellStyle name="Normal 78 3 2 5" xfId="34771"/>
    <cellStyle name="Normal 78 4" xfId="34772"/>
    <cellStyle name="Normal 78 4 2" xfId="34773"/>
    <cellStyle name="Normal 78 4 2 2" xfId="34774"/>
    <cellStyle name="Normal 78 4 2 2 2" xfId="34775"/>
    <cellStyle name="Normal 78 4 2 3" xfId="34776"/>
    <cellStyle name="Normal 78 4 2 4" xfId="34777"/>
    <cellStyle name="Normal 78 4 3" xfId="34778"/>
    <cellStyle name="Normal 78 4 3 2" xfId="34779"/>
    <cellStyle name="Normal 78 4 4" xfId="34780"/>
    <cellStyle name="Normal 78 4 5" xfId="34781"/>
    <cellStyle name="Normal 79" xfId="34782"/>
    <cellStyle name="Normal 79 2" xfId="34783"/>
    <cellStyle name="Normal 79 2 2" xfId="34784"/>
    <cellStyle name="Normal 79 2 2 2" xfId="34785"/>
    <cellStyle name="Normal 79 2 2 2 2" xfId="34786"/>
    <cellStyle name="Normal 79 2 2 2 2 2" xfId="34787"/>
    <cellStyle name="Normal 79 2 2 2 3" xfId="34788"/>
    <cellStyle name="Normal 79 2 2 2 4" xfId="34789"/>
    <cellStyle name="Normal 79 2 2 3" xfId="34790"/>
    <cellStyle name="Normal 79 2 2 3 2" xfId="34791"/>
    <cellStyle name="Normal 79 2 2 4" xfId="34792"/>
    <cellStyle name="Normal 79 2 2 5" xfId="34793"/>
    <cellStyle name="Normal 79 2 2 6" xfId="34794"/>
    <cellStyle name="Normal 79 3" xfId="34795"/>
    <cellStyle name="Normal 79 3 2" xfId="34796"/>
    <cellStyle name="Normal 79 3 2 2" xfId="34797"/>
    <cellStyle name="Normal 79 3 2 2 2" xfId="34798"/>
    <cellStyle name="Normal 79 3 2 2 2 2" xfId="34799"/>
    <cellStyle name="Normal 79 3 2 2 3" xfId="34800"/>
    <cellStyle name="Normal 79 3 2 2 4" xfId="34801"/>
    <cellStyle name="Normal 79 3 2 3" xfId="34802"/>
    <cellStyle name="Normal 79 3 2 3 2" xfId="34803"/>
    <cellStyle name="Normal 79 3 2 4" xfId="34804"/>
    <cellStyle name="Normal 79 3 2 5" xfId="34805"/>
    <cellStyle name="Normal 79 4" xfId="34806"/>
    <cellStyle name="Normal 79 4 2" xfId="34807"/>
    <cellStyle name="Normal 79 4 2 2" xfId="34808"/>
    <cellStyle name="Normal 79 4 2 2 2" xfId="34809"/>
    <cellStyle name="Normal 79 4 2 3" xfId="34810"/>
    <cellStyle name="Normal 79 4 2 4" xfId="34811"/>
    <cellStyle name="Normal 79 4 3" xfId="34812"/>
    <cellStyle name="Normal 79 4 3 2" xfId="34813"/>
    <cellStyle name="Normal 79 4 4" xfId="34814"/>
    <cellStyle name="Normal 79 4 5" xfId="34815"/>
    <cellStyle name="Normal 8" xfId="166"/>
    <cellStyle name="Normal 8 10" xfId="34816"/>
    <cellStyle name="Normal 8 10 2" xfId="34817"/>
    <cellStyle name="Normal 8 10 2 2" xfId="34818"/>
    <cellStyle name="Normal 8 10 2 2 2" xfId="34819"/>
    <cellStyle name="Normal 8 10 2 2 2 2" xfId="34820"/>
    <cellStyle name="Normal 8 10 2 2 3" xfId="34821"/>
    <cellStyle name="Normal 8 10 2 2 4" xfId="34822"/>
    <cellStyle name="Normal 8 10 2 3" xfId="34823"/>
    <cellStyle name="Normal 8 10 2 3 2" xfId="34824"/>
    <cellStyle name="Normal 8 10 2 4" xfId="34825"/>
    <cellStyle name="Normal 8 10 2 5" xfId="34826"/>
    <cellStyle name="Normal 8 10 2 6" xfId="34827"/>
    <cellStyle name="Normal 8 11" xfId="34828"/>
    <cellStyle name="Normal 8 11 2" xfId="34829"/>
    <cellStyle name="Normal 8 11 2 2" xfId="34830"/>
    <cellStyle name="Normal 8 11 2 2 2" xfId="34831"/>
    <cellStyle name="Normal 8 11 2 2 2 2" xfId="34832"/>
    <cellStyle name="Normal 8 11 2 2 3" xfId="34833"/>
    <cellStyle name="Normal 8 11 2 2 4" xfId="34834"/>
    <cellStyle name="Normal 8 11 2 3" xfId="34835"/>
    <cellStyle name="Normal 8 11 2 3 2" xfId="34836"/>
    <cellStyle name="Normal 8 11 2 4" xfId="34837"/>
    <cellStyle name="Normal 8 11 2 5" xfId="34838"/>
    <cellStyle name="Normal 8 11 2 6" xfId="34839"/>
    <cellStyle name="Normal 8 12" xfId="34840"/>
    <cellStyle name="Normal 8 12 2" xfId="34841"/>
    <cellStyle name="Normal 8 12 2 2" xfId="34842"/>
    <cellStyle name="Normal 8 12 2 2 2" xfId="34843"/>
    <cellStyle name="Normal 8 12 2 2 2 2" xfId="34844"/>
    <cellStyle name="Normal 8 12 2 2 3" xfId="34845"/>
    <cellStyle name="Normal 8 12 2 2 4" xfId="34846"/>
    <cellStyle name="Normal 8 12 2 3" xfId="34847"/>
    <cellStyle name="Normal 8 12 2 3 2" xfId="34848"/>
    <cellStyle name="Normal 8 12 2 4" xfId="34849"/>
    <cellStyle name="Normal 8 12 2 5" xfId="34850"/>
    <cellStyle name="Normal 8 12 2 6" xfId="34851"/>
    <cellStyle name="Normal 8 13" xfId="34852"/>
    <cellStyle name="Normal 8 13 2" xfId="34853"/>
    <cellStyle name="Normal 8 13 2 2" xfId="34854"/>
    <cellStyle name="Normal 8 13 2 2 2" xfId="34855"/>
    <cellStyle name="Normal 8 13 2 2 2 2" xfId="34856"/>
    <cellStyle name="Normal 8 13 2 2 3" xfId="34857"/>
    <cellStyle name="Normal 8 13 2 2 4" xfId="34858"/>
    <cellStyle name="Normal 8 13 2 3" xfId="34859"/>
    <cellStyle name="Normal 8 13 2 3 2" xfId="34860"/>
    <cellStyle name="Normal 8 13 2 4" xfId="34861"/>
    <cellStyle name="Normal 8 13 2 5" xfId="34862"/>
    <cellStyle name="Normal 8 13 2 6" xfId="34863"/>
    <cellStyle name="Normal 8 14" xfId="34864"/>
    <cellStyle name="Normal 8 14 2" xfId="34865"/>
    <cellStyle name="Normal 8 14 2 2" xfId="34866"/>
    <cellStyle name="Normal 8 14 2 2 2" xfId="34867"/>
    <cellStyle name="Normal 8 14 2 2 2 2" xfId="34868"/>
    <cellStyle name="Normal 8 14 2 2 3" xfId="34869"/>
    <cellStyle name="Normal 8 14 2 2 4" xfId="34870"/>
    <cellStyle name="Normal 8 14 2 3" xfId="34871"/>
    <cellStyle name="Normal 8 14 2 3 2" xfId="34872"/>
    <cellStyle name="Normal 8 14 2 4" xfId="34873"/>
    <cellStyle name="Normal 8 14 2 5" xfId="34874"/>
    <cellStyle name="Normal 8 14 2 6" xfId="34875"/>
    <cellStyle name="Normal 8 15" xfId="34876"/>
    <cellStyle name="Normal 8 15 2" xfId="34877"/>
    <cellStyle name="Normal 8 15 2 2" xfId="34878"/>
    <cellStyle name="Normal 8 15 2 2 2" xfId="34879"/>
    <cellStyle name="Normal 8 15 2 3" xfId="34880"/>
    <cellStyle name="Normal 8 15 2 4" xfId="34881"/>
    <cellStyle name="Normal 8 15 3" xfId="34882"/>
    <cellStyle name="Normal 8 15 3 2" xfId="34883"/>
    <cellStyle name="Normal 8 15 4" xfId="34884"/>
    <cellStyle name="Normal 8 15 5" xfId="34885"/>
    <cellStyle name="Normal 8 15 6" xfId="34886"/>
    <cellStyle name="Normal 8 16" xfId="34887"/>
    <cellStyle name="Normal 8 2" xfId="167"/>
    <cellStyle name="Normal 8 2 2" xfId="265"/>
    <cellStyle name="Normal 8 2 2 2" xfId="34888"/>
    <cellStyle name="Normal 8 2 2 2 2" xfId="34889"/>
    <cellStyle name="Normal 8 2 2 2 2 2" xfId="34890"/>
    <cellStyle name="Normal 8 2 2 2 2 2 2" xfId="34891"/>
    <cellStyle name="Normal 8 2 2 2 2 2 2 2" xfId="34892"/>
    <cellStyle name="Normal 8 2 2 2 2 2 3" xfId="34893"/>
    <cellStyle name="Normal 8 2 2 2 2 2 4" xfId="34894"/>
    <cellStyle name="Normal 8 2 2 2 2 3" xfId="34895"/>
    <cellStyle name="Normal 8 2 2 2 2 3 2" xfId="34896"/>
    <cellStyle name="Normal 8 2 2 2 2 4" xfId="34897"/>
    <cellStyle name="Normal 8 2 2 2 2 5" xfId="34898"/>
    <cellStyle name="Normal 8 2 2 2 2 6" xfId="34899"/>
    <cellStyle name="Normal 8 2 2 3" xfId="34900"/>
    <cellStyle name="Normal 8 2 2 3 2" xfId="34901"/>
    <cellStyle name="Normal 8 2 2 3 2 2" xfId="34902"/>
    <cellStyle name="Normal 8 2 2 3 2 2 2" xfId="34903"/>
    <cellStyle name="Normal 8 2 2 3 2 3" xfId="34904"/>
    <cellStyle name="Normal 8 2 2 3 2 4" xfId="34905"/>
    <cellStyle name="Normal 8 2 2 3 3" xfId="34906"/>
    <cellStyle name="Normal 8 2 2 3 3 2" xfId="34907"/>
    <cellStyle name="Normal 8 2 2 3 4" xfId="34908"/>
    <cellStyle name="Normal 8 2 2 3 5" xfId="34909"/>
    <cellStyle name="Normal 8 2 2 3 6" xfId="34910"/>
    <cellStyle name="Normal 8 2 3" xfId="34911"/>
    <cellStyle name="Normal 8 2 3 2" xfId="34912"/>
    <cellStyle name="Normal 8 2 3 2 2" xfId="34913"/>
    <cellStyle name="Normal 8 2 3 2 2 2" xfId="34914"/>
    <cellStyle name="Normal 8 2 3 2 2 2 2" xfId="34915"/>
    <cellStyle name="Normal 8 2 3 2 2 3" xfId="34916"/>
    <cellStyle name="Normal 8 2 3 2 2 4" xfId="34917"/>
    <cellStyle name="Normal 8 2 3 2 3" xfId="34918"/>
    <cellStyle name="Normal 8 2 3 2 3 2" xfId="34919"/>
    <cellStyle name="Normal 8 2 3 2 4" xfId="34920"/>
    <cellStyle name="Normal 8 2 3 2 5" xfId="34921"/>
    <cellStyle name="Normal 8 2 3 2 6" xfId="34922"/>
    <cellStyle name="Normal 8 2 4" xfId="34923"/>
    <cellStyle name="Normal 8 2 4 2" xfId="34924"/>
    <cellStyle name="Normal 8 2 4 2 2" xfId="34925"/>
    <cellStyle name="Normal 8 2 4 2 2 2" xfId="34926"/>
    <cellStyle name="Normal 8 2 4 2 3" xfId="34927"/>
    <cellStyle name="Normal 8 2 4 2 4" xfId="34928"/>
    <cellStyle name="Normal 8 2 4 3" xfId="34929"/>
    <cellStyle name="Normal 8 2 4 3 2" xfId="34930"/>
    <cellStyle name="Normal 8 2 4 3 3" xfId="34931"/>
    <cellStyle name="Normal 8 2 4 4" xfId="34932"/>
    <cellStyle name="Normal 8 2 4 4 2" xfId="34933"/>
    <cellStyle name="Normal 8 2 4 5" xfId="34934"/>
    <cellStyle name="Normal 8 2 5" xfId="34935"/>
    <cellStyle name="Normal 8 2 6" xfId="34936"/>
    <cellStyle name="Normal 8 3" xfId="266"/>
    <cellStyle name="Normal 8 3 2" xfId="34937"/>
    <cellStyle name="Normal 8 3 2 2" xfId="34938"/>
    <cellStyle name="Normal 8 3 2 2 2" xfId="34939"/>
    <cellStyle name="Normal 8 3 2 2 2 2" xfId="34940"/>
    <cellStyle name="Normal 8 3 2 2 2 2 2" xfId="34941"/>
    <cellStyle name="Normal 8 3 2 2 2 3" xfId="34942"/>
    <cellStyle name="Normal 8 3 2 2 2 4" xfId="34943"/>
    <cellStyle name="Normal 8 3 2 2 3" xfId="34944"/>
    <cellStyle name="Normal 8 3 2 2 3 2" xfId="34945"/>
    <cellStyle name="Normal 8 3 2 2 4" xfId="34946"/>
    <cellStyle name="Normal 8 3 2 2 5" xfId="34947"/>
    <cellStyle name="Normal 8 3 2 2 6" xfId="34948"/>
    <cellStyle name="Normal 8 3 3" xfId="34949"/>
    <cellStyle name="Normal 8 3 3 2" xfId="34950"/>
    <cellStyle name="Normal 8 3 3 2 2" xfId="34951"/>
    <cellStyle name="Normal 8 3 3 2 2 2" xfId="34952"/>
    <cellStyle name="Normal 8 3 3 2 3" xfId="34953"/>
    <cellStyle name="Normal 8 3 3 2 4" xfId="34954"/>
    <cellStyle name="Normal 8 3 3 3" xfId="34955"/>
    <cellStyle name="Normal 8 3 3 3 2" xfId="34956"/>
    <cellStyle name="Normal 8 3 3 4" xfId="34957"/>
    <cellStyle name="Normal 8 3 3 5" xfId="34958"/>
    <cellStyle name="Normal 8 3 3 6" xfId="34959"/>
    <cellStyle name="Normal 8 3 4" xfId="34960"/>
    <cellStyle name="Normal 8 4" xfId="34961"/>
    <cellStyle name="Normal 8 4 2" xfId="34962"/>
    <cellStyle name="Normal 8 4 2 2" xfId="34963"/>
    <cellStyle name="Normal 8 4 2 2 2" xfId="34964"/>
    <cellStyle name="Normal 8 4 2 2 2 2" xfId="34965"/>
    <cellStyle name="Normal 8 4 2 2 3" xfId="34966"/>
    <cellStyle name="Normal 8 4 2 2 4" xfId="34967"/>
    <cellStyle name="Normal 8 4 2 3" xfId="34968"/>
    <cellStyle name="Normal 8 4 2 3 2" xfId="34969"/>
    <cellStyle name="Normal 8 4 2 4" xfId="34970"/>
    <cellStyle name="Normal 8 4 2 5" xfId="34971"/>
    <cellStyle name="Normal 8 4 2 6" xfId="34972"/>
    <cellStyle name="Normal 8 5" xfId="34973"/>
    <cellStyle name="Normal 8 5 2" xfId="34974"/>
    <cellStyle name="Normal 8 5 2 2" xfId="34975"/>
    <cellStyle name="Normal 8 5 2 2 2" xfId="34976"/>
    <cellStyle name="Normal 8 5 2 2 2 2" xfId="34977"/>
    <cellStyle name="Normal 8 5 2 2 3" xfId="34978"/>
    <cellStyle name="Normal 8 5 2 2 4" xfId="34979"/>
    <cellStyle name="Normal 8 5 2 3" xfId="34980"/>
    <cellStyle name="Normal 8 5 2 3 2" xfId="34981"/>
    <cellStyle name="Normal 8 5 2 4" xfId="34982"/>
    <cellStyle name="Normal 8 5 2 5" xfId="34983"/>
    <cellStyle name="Normal 8 5 2 6" xfId="34984"/>
    <cellStyle name="Normal 8 6" xfId="34985"/>
    <cellStyle name="Normal 8 6 2" xfId="34986"/>
    <cellStyle name="Normal 8 6 2 2" xfId="34987"/>
    <cellStyle name="Normal 8 6 2 2 2" xfId="34988"/>
    <cellStyle name="Normal 8 6 2 2 2 2" xfId="34989"/>
    <cellStyle name="Normal 8 6 2 2 3" xfId="34990"/>
    <cellStyle name="Normal 8 6 2 2 4" xfId="34991"/>
    <cellStyle name="Normal 8 6 2 3" xfId="34992"/>
    <cellStyle name="Normal 8 6 2 3 2" xfId="34993"/>
    <cellStyle name="Normal 8 6 2 4" xfId="34994"/>
    <cellStyle name="Normal 8 6 2 5" xfId="34995"/>
    <cellStyle name="Normal 8 6 2 6" xfId="34996"/>
    <cellStyle name="Normal 8 7" xfId="34997"/>
    <cellStyle name="Normal 8 7 2" xfId="34998"/>
    <cellStyle name="Normal 8 7 2 2" xfId="34999"/>
    <cellStyle name="Normal 8 7 2 2 2" xfId="35000"/>
    <cellStyle name="Normal 8 7 2 2 2 2" xfId="35001"/>
    <cellStyle name="Normal 8 7 2 2 3" xfId="35002"/>
    <cellStyle name="Normal 8 7 2 2 4" xfId="35003"/>
    <cellStyle name="Normal 8 7 2 3" xfId="35004"/>
    <cellStyle name="Normal 8 7 2 3 2" xfId="35005"/>
    <cellStyle name="Normal 8 7 2 4" xfId="35006"/>
    <cellStyle name="Normal 8 7 2 5" xfId="35007"/>
    <cellStyle name="Normal 8 7 2 6" xfId="35008"/>
    <cellStyle name="Normal 8 8" xfId="35009"/>
    <cellStyle name="Normal 8 8 2" xfId="35010"/>
    <cellStyle name="Normal 8 8 2 2" xfId="35011"/>
    <cellStyle name="Normal 8 8 2 2 2" xfId="35012"/>
    <cellStyle name="Normal 8 8 2 2 2 2" xfId="35013"/>
    <cellStyle name="Normal 8 8 2 2 3" xfId="35014"/>
    <cellStyle name="Normal 8 8 2 2 4" xfId="35015"/>
    <cellStyle name="Normal 8 8 2 3" xfId="35016"/>
    <cellStyle name="Normal 8 8 2 3 2" xfId="35017"/>
    <cellStyle name="Normal 8 8 2 4" xfId="35018"/>
    <cellStyle name="Normal 8 8 2 5" xfId="35019"/>
    <cellStyle name="Normal 8 8 2 6" xfId="35020"/>
    <cellStyle name="Normal 8 9" xfId="35021"/>
    <cellStyle name="Normal 8 9 2" xfId="35022"/>
    <cellStyle name="Normal 8 9 2 2" xfId="35023"/>
    <cellStyle name="Normal 8 9 2 2 2" xfId="35024"/>
    <cellStyle name="Normal 8 9 2 2 2 2" xfId="35025"/>
    <cellStyle name="Normal 8 9 2 2 3" xfId="35026"/>
    <cellStyle name="Normal 8 9 2 2 4" xfId="35027"/>
    <cellStyle name="Normal 8 9 2 3" xfId="35028"/>
    <cellStyle name="Normal 8 9 2 3 2" xfId="35029"/>
    <cellStyle name="Normal 8 9 2 4" xfId="35030"/>
    <cellStyle name="Normal 8 9 2 5" xfId="35031"/>
    <cellStyle name="Normal 8 9 2 6" xfId="35032"/>
    <cellStyle name="Normal 8_inv-en-1.5.0-02 trame_fiche-emissions" xfId="35033"/>
    <cellStyle name="Normal 80" xfId="35034"/>
    <cellStyle name="Normal 80 2" xfId="35035"/>
    <cellStyle name="Normal 80 2 2" xfId="35036"/>
    <cellStyle name="Normal 80 2 2 2" xfId="35037"/>
    <cellStyle name="Normal 80 2 2 2 2" xfId="35038"/>
    <cellStyle name="Normal 80 2 2 2 2 2" xfId="35039"/>
    <cellStyle name="Normal 80 2 2 2 3" xfId="35040"/>
    <cellStyle name="Normal 80 2 2 2 4" xfId="35041"/>
    <cellStyle name="Normal 80 2 2 3" xfId="35042"/>
    <cellStyle name="Normal 80 2 2 3 2" xfId="35043"/>
    <cellStyle name="Normal 80 2 2 4" xfId="35044"/>
    <cellStyle name="Normal 80 2 2 5" xfId="35045"/>
    <cellStyle name="Normal 80 2 2 6" xfId="35046"/>
    <cellStyle name="Normal 80 3" xfId="35047"/>
    <cellStyle name="Normal 80 3 2" xfId="35048"/>
    <cellStyle name="Normal 80 3 2 2" xfId="35049"/>
    <cellStyle name="Normal 80 3 2 2 2" xfId="35050"/>
    <cellStyle name="Normal 80 3 2 2 2 2" xfId="35051"/>
    <cellStyle name="Normal 80 3 2 2 3" xfId="35052"/>
    <cellStyle name="Normal 80 3 2 2 4" xfId="35053"/>
    <cellStyle name="Normal 80 3 2 3" xfId="35054"/>
    <cellStyle name="Normal 80 3 2 3 2" xfId="35055"/>
    <cellStyle name="Normal 80 3 2 4" xfId="35056"/>
    <cellStyle name="Normal 80 3 2 5" xfId="35057"/>
    <cellStyle name="Normal 80 4" xfId="35058"/>
    <cellStyle name="Normal 80 4 2" xfId="35059"/>
    <cellStyle name="Normal 80 4 2 2" xfId="35060"/>
    <cellStyle name="Normal 80 4 2 2 2" xfId="35061"/>
    <cellStyle name="Normal 80 4 2 3" xfId="35062"/>
    <cellStyle name="Normal 80 4 2 4" xfId="35063"/>
    <cellStyle name="Normal 80 4 3" xfId="35064"/>
    <cellStyle name="Normal 80 4 3 2" xfId="35065"/>
    <cellStyle name="Normal 80 4 4" xfId="35066"/>
    <cellStyle name="Normal 80 4 5" xfId="35067"/>
    <cellStyle name="Normal 81" xfId="35068"/>
    <cellStyle name="Normal 81 2" xfId="35069"/>
    <cellStyle name="Normal 81 2 2" xfId="35070"/>
    <cellStyle name="Normal 81 2 2 2" xfId="35071"/>
    <cellStyle name="Normal 81 2 2 2 2" xfId="35072"/>
    <cellStyle name="Normal 81 2 2 2 2 2" xfId="35073"/>
    <cellStyle name="Normal 81 2 2 2 3" xfId="35074"/>
    <cellStyle name="Normal 81 2 2 2 4" xfId="35075"/>
    <cellStyle name="Normal 81 2 2 3" xfId="35076"/>
    <cellStyle name="Normal 81 2 2 3 2" xfId="35077"/>
    <cellStyle name="Normal 81 2 2 4" xfId="35078"/>
    <cellStyle name="Normal 81 2 2 5" xfId="35079"/>
    <cellStyle name="Normal 81 2 2 6" xfId="35080"/>
    <cellStyle name="Normal 81 3" xfId="35081"/>
    <cellStyle name="Normal 81 3 2" xfId="35082"/>
    <cellStyle name="Normal 81 3 2 2" xfId="35083"/>
    <cellStyle name="Normal 81 3 2 2 2" xfId="35084"/>
    <cellStyle name="Normal 81 3 2 2 2 2" xfId="35085"/>
    <cellStyle name="Normal 81 3 2 2 3" xfId="35086"/>
    <cellStyle name="Normal 81 3 2 2 4" xfId="35087"/>
    <cellStyle name="Normal 81 3 2 3" xfId="35088"/>
    <cellStyle name="Normal 81 3 2 3 2" xfId="35089"/>
    <cellStyle name="Normal 81 3 2 4" xfId="35090"/>
    <cellStyle name="Normal 81 3 2 5" xfId="35091"/>
    <cellStyle name="Normal 81 4" xfId="35092"/>
    <cellStyle name="Normal 81 4 2" xfId="35093"/>
    <cellStyle name="Normal 81 4 2 2" xfId="35094"/>
    <cellStyle name="Normal 81 4 2 2 2" xfId="35095"/>
    <cellStyle name="Normal 81 4 2 3" xfId="35096"/>
    <cellStyle name="Normal 81 4 2 4" xfId="35097"/>
    <cellStyle name="Normal 81 4 3" xfId="35098"/>
    <cellStyle name="Normal 81 4 3 2" xfId="35099"/>
    <cellStyle name="Normal 81 4 4" xfId="35100"/>
    <cellStyle name="Normal 81 4 5" xfId="35101"/>
    <cellStyle name="Normal 82" xfId="35102"/>
    <cellStyle name="Normal 82 2" xfId="35103"/>
    <cellStyle name="Normal 82 2 2" xfId="35104"/>
    <cellStyle name="Normal 82 2 2 2" xfId="35105"/>
    <cellStyle name="Normal 82 2 2 2 2" xfId="35106"/>
    <cellStyle name="Normal 82 2 2 2 2 2" xfId="35107"/>
    <cellStyle name="Normal 82 2 2 2 3" xfId="35108"/>
    <cellStyle name="Normal 82 2 2 2 4" xfId="35109"/>
    <cellStyle name="Normal 82 2 2 3" xfId="35110"/>
    <cellStyle name="Normal 82 2 2 3 2" xfId="35111"/>
    <cellStyle name="Normal 82 2 2 4" xfId="35112"/>
    <cellStyle name="Normal 82 2 2 5" xfId="35113"/>
    <cellStyle name="Normal 82 2 2 6" xfId="35114"/>
    <cellStyle name="Normal 82 3" xfId="35115"/>
    <cellStyle name="Normal 82 3 2" xfId="35116"/>
    <cellStyle name="Normal 82 3 2 2" xfId="35117"/>
    <cellStyle name="Normal 82 3 2 2 2" xfId="35118"/>
    <cellStyle name="Normal 82 3 2 2 2 2" xfId="35119"/>
    <cellStyle name="Normal 82 3 2 2 3" xfId="35120"/>
    <cellStyle name="Normal 82 3 2 2 4" xfId="35121"/>
    <cellStyle name="Normal 82 3 2 3" xfId="35122"/>
    <cellStyle name="Normal 82 3 2 3 2" xfId="35123"/>
    <cellStyle name="Normal 82 3 2 4" xfId="35124"/>
    <cellStyle name="Normal 82 3 2 5" xfId="35125"/>
    <cellStyle name="Normal 82 4" xfId="35126"/>
    <cellStyle name="Normal 82 4 2" xfId="35127"/>
    <cellStyle name="Normal 82 4 2 2" xfId="35128"/>
    <cellStyle name="Normal 82 4 2 2 2" xfId="35129"/>
    <cellStyle name="Normal 82 4 2 3" xfId="35130"/>
    <cellStyle name="Normal 82 4 2 4" xfId="35131"/>
    <cellStyle name="Normal 82 4 3" xfId="35132"/>
    <cellStyle name="Normal 82 4 3 2" xfId="35133"/>
    <cellStyle name="Normal 82 4 4" xfId="35134"/>
    <cellStyle name="Normal 82 4 5" xfId="35135"/>
    <cellStyle name="Normal 83" xfId="35136"/>
    <cellStyle name="Normal 83 2" xfId="35137"/>
    <cellStyle name="Normal 83 2 2" xfId="35138"/>
    <cellStyle name="Normal 83 2 2 2" xfId="35139"/>
    <cellStyle name="Normal 83 2 2 2 2" xfId="35140"/>
    <cellStyle name="Normal 83 2 2 2 2 2" xfId="35141"/>
    <cellStyle name="Normal 83 2 2 2 3" xfId="35142"/>
    <cellStyle name="Normal 83 2 2 2 4" xfId="35143"/>
    <cellStyle name="Normal 83 2 2 3" xfId="35144"/>
    <cellStyle name="Normal 83 2 2 3 2" xfId="35145"/>
    <cellStyle name="Normal 83 2 2 4" xfId="35146"/>
    <cellStyle name="Normal 83 2 2 5" xfId="35147"/>
    <cellStyle name="Normal 83 2 2 6" xfId="35148"/>
    <cellStyle name="Normal 83 3" xfId="35149"/>
    <cellStyle name="Normal 83 3 2" xfId="35150"/>
    <cellStyle name="Normal 83 3 2 2" xfId="35151"/>
    <cellStyle name="Normal 83 3 2 2 2" xfId="35152"/>
    <cellStyle name="Normal 83 3 2 2 2 2" xfId="35153"/>
    <cellStyle name="Normal 83 3 2 2 3" xfId="35154"/>
    <cellStyle name="Normal 83 3 2 2 4" xfId="35155"/>
    <cellStyle name="Normal 83 3 2 3" xfId="35156"/>
    <cellStyle name="Normal 83 3 2 3 2" xfId="35157"/>
    <cellStyle name="Normal 83 3 2 4" xfId="35158"/>
    <cellStyle name="Normal 83 3 2 5" xfId="35159"/>
    <cellStyle name="Normal 83 4" xfId="35160"/>
    <cellStyle name="Normal 83 4 2" xfId="35161"/>
    <cellStyle name="Normal 83 4 2 2" xfId="35162"/>
    <cellStyle name="Normal 83 4 2 2 2" xfId="35163"/>
    <cellStyle name="Normal 83 4 2 3" xfId="35164"/>
    <cellStyle name="Normal 83 4 2 4" xfId="35165"/>
    <cellStyle name="Normal 83 4 3" xfId="35166"/>
    <cellStyle name="Normal 83 4 3 2" xfId="35167"/>
    <cellStyle name="Normal 83 4 4" xfId="35168"/>
    <cellStyle name="Normal 83 4 5" xfId="35169"/>
    <cellStyle name="Normal 84" xfId="35170"/>
    <cellStyle name="Normal 84 2" xfId="35171"/>
    <cellStyle name="Normal 84 2 2" xfId="35172"/>
    <cellStyle name="Normal 84 2 2 2" xfId="35173"/>
    <cellStyle name="Normal 84 2 2 2 2" xfId="35174"/>
    <cellStyle name="Normal 84 2 2 2 2 2" xfId="35175"/>
    <cellStyle name="Normal 84 2 2 2 3" xfId="35176"/>
    <cellStyle name="Normal 84 2 2 2 4" xfId="35177"/>
    <cellStyle name="Normal 84 2 2 3" xfId="35178"/>
    <cellStyle name="Normal 84 2 2 3 2" xfId="35179"/>
    <cellStyle name="Normal 84 2 2 4" xfId="35180"/>
    <cellStyle name="Normal 84 2 2 5" xfId="35181"/>
    <cellStyle name="Normal 84 2 2 6" xfId="35182"/>
    <cellStyle name="Normal 84 3" xfId="35183"/>
    <cellStyle name="Normal 84 3 2" xfId="35184"/>
    <cellStyle name="Normal 84 3 2 2" xfId="35185"/>
    <cellStyle name="Normal 84 3 2 2 2" xfId="35186"/>
    <cellStyle name="Normal 84 3 2 2 2 2" xfId="35187"/>
    <cellStyle name="Normal 84 3 2 2 3" xfId="35188"/>
    <cellStyle name="Normal 84 3 2 2 4" xfId="35189"/>
    <cellStyle name="Normal 84 3 2 3" xfId="35190"/>
    <cellStyle name="Normal 84 3 2 3 2" xfId="35191"/>
    <cellStyle name="Normal 84 3 2 4" xfId="35192"/>
    <cellStyle name="Normal 84 3 2 5" xfId="35193"/>
    <cellStyle name="Normal 84 4" xfId="35194"/>
    <cellStyle name="Normal 84 4 2" xfId="35195"/>
    <cellStyle name="Normal 84 4 2 2" xfId="35196"/>
    <cellStyle name="Normal 84 4 2 2 2" xfId="35197"/>
    <cellStyle name="Normal 84 4 2 3" xfId="35198"/>
    <cellStyle name="Normal 84 4 2 4" xfId="35199"/>
    <cellStyle name="Normal 84 4 3" xfId="35200"/>
    <cellStyle name="Normal 84 4 3 2" xfId="35201"/>
    <cellStyle name="Normal 84 4 4" xfId="35202"/>
    <cellStyle name="Normal 84 4 5" xfId="35203"/>
    <cellStyle name="Normal 85" xfId="35204"/>
    <cellStyle name="Normal 85 2" xfId="35205"/>
    <cellStyle name="Normal 85 2 2" xfId="35206"/>
    <cellStyle name="Normal 85 2 2 2" xfId="35207"/>
    <cellStyle name="Normal 85 2 2 2 2" xfId="35208"/>
    <cellStyle name="Normal 85 2 2 2 2 2" xfId="35209"/>
    <cellStyle name="Normal 85 2 2 2 3" xfId="35210"/>
    <cellStyle name="Normal 85 2 2 2 4" xfId="35211"/>
    <cellStyle name="Normal 85 2 2 3" xfId="35212"/>
    <cellStyle name="Normal 85 2 2 3 2" xfId="35213"/>
    <cellStyle name="Normal 85 2 2 4" xfId="35214"/>
    <cellStyle name="Normal 85 2 2 5" xfId="35215"/>
    <cellStyle name="Normal 85 2 2 6" xfId="35216"/>
    <cellStyle name="Normal 85 3" xfId="35217"/>
    <cellStyle name="Normal 85 3 2" xfId="35218"/>
    <cellStyle name="Normal 85 3 2 2" xfId="35219"/>
    <cellStyle name="Normal 85 3 2 2 2" xfId="35220"/>
    <cellStyle name="Normal 85 3 2 3" xfId="35221"/>
    <cellStyle name="Normal 85 3 2 4" xfId="35222"/>
    <cellStyle name="Normal 85 3 3" xfId="35223"/>
    <cellStyle name="Normal 85 3 3 2" xfId="35224"/>
    <cellStyle name="Normal 85 3 3 3" xfId="35225"/>
    <cellStyle name="Normal 85 3 4" xfId="35226"/>
    <cellStyle name="Normal 85 3 5" xfId="35227"/>
    <cellStyle name="Normal 86" xfId="35228"/>
    <cellStyle name="Normal 86 2" xfId="35229"/>
    <cellStyle name="Normal 86 2 2" xfId="35230"/>
    <cellStyle name="Normal 86 2 2 2" xfId="35231"/>
    <cellStyle name="Normal 86 2 2 2 2" xfId="35232"/>
    <cellStyle name="Normal 86 2 2 2 2 2" xfId="35233"/>
    <cellStyle name="Normal 86 2 2 2 3" xfId="35234"/>
    <cellStyle name="Normal 86 2 2 2 4" xfId="35235"/>
    <cellStyle name="Normal 86 2 2 3" xfId="35236"/>
    <cellStyle name="Normal 86 2 2 3 2" xfId="35237"/>
    <cellStyle name="Normal 86 2 2 4" xfId="35238"/>
    <cellStyle name="Normal 86 2 2 5" xfId="35239"/>
    <cellStyle name="Normal 86 2 2 6" xfId="35240"/>
    <cellStyle name="Normal 86 3" xfId="35241"/>
    <cellStyle name="Normal 86 3 2" xfId="35242"/>
    <cellStyle name="Normal 86 3 2 2" xfId="35243"/>
    <cellStyle name="Normal 86 3 2 2 2" xfId="35244"/>
    <cellStyle name="Normal 86 3 2 3" xfId="35245"/>
    <cellStyle name="Normal 86 3 2 4" xfId="35246"/>
    <cellStyle name="Normal 86 3 3" xfId="35247"/>
    <cellStyle name="Normal 86 3 3 2" xfId="35248"/>
    <cellStyle name="Normal 86 3 3 3" xfId="35249"/>
    <cellStyle name="Normal 86 3 4" xfId="35250"/>
    <cellStyle name="Normal 86 3 5" xfId="35251"/>
    <cellStyle name="Normal 87" xfId="35252"/>
    <cellStyle name="Normal 87 2" xfId="35253"/>
    <cellStyle name="Normal 87 2 2" xfId="35254"/>
    <cellStyle name="Normal 87 2 2 2" xfId="35255"/>
    <cellStyle name="Normal 87 2 2 2 2" xfId="35256"/>
    <cellStyle name="Normal 87 2 2 2 2 2" xfId="35257"/>
    <cellStyle name="Normal 87 2 2 2 3" xfId="35258"/>
    <cellStyle name="Normal 87 2 2 2 4" xfId="35259"/>
    <cellStyle name="Normal 87 2 2 3" xfId="35260"/>
    <cellStyle name="Normal 87 2 2 3 2" xfId="35261"/>
    <cellStyle name="Normal 87 2 2 4" xfId="35262"/>
    <cellStyle name="Normal 87 2 2 5" xfId="35263"/>
    <cellStyle name="Normal 87 2 2 6" xfId="35264"/>
    <cellStyle name="Normal 87 2 3" xfId="35265"/>
    <cellStyle name="Normal 87 2 4" xfId="35266"/>
    <cellStyle name="Normal 87 2 5" xfId="35267"/>
    <cellStyle name="Normal 87 2 6" xfId="35268"/>
    <cellStyle name="Normal 87 3" xfId="35269"/>
    <cellStyle name="Normal 87 3 2" xfId="35270"/>
    <cellStyle name="Normal 87 3 2 2" xfId="35271"/>
    <cellStyle name="Normal 87 3 2 2 2" xfId="35272"/>
    <cellStyle name="Normal 87 3 2 3" xfId="35273"/>
    <cellStyle name="Normal 87 3 2 4" xfId="35274"/>
    <cellStyle name="Normal 87 3 3" xfId="35275"/>
    <cellStyle name="Normal 87 3 3 2" xfId="35276"/>
    <cellStyle name="Normal 87 3 3 3" xfId="35277"/>
    <cellStyle name="Normal 87 3 4" xfId="35278"/>
    <cellStyle name="Normal 87 3 4 2" xfId="35279"/>
    <cellStyle name="Normal 87 3 5" xfId="35280"/>
    <cellStyle name="Normal 87 4" xfId="35281"/>
    <cellStyle name="Normal 87 5" xfId="35282"/>
    <cellStyle name="Normal 87 6" xfId="35283"/>
    <cellStyle name="Normal 87 7" xfId="35284"/>
    <cellStyle name="Normal 87 8" xfId="35285"/>
    <cellStyle name="Normal 87 9" xfId="35286"/>
    <cellStyle name="Normal 88" xfId="35287"/>
    <cellStyle name="Normal 88 10" xfId="35288"/>
    <cellStyle name="Normal 88 2" xfId="35289"/>
    <cellStyle name="Normal 88 2 2" xfId="35290"/>
    <cellStyle name="Normal 88 2 2 2" xfId="35291"/>
    <cellStyle name="Normal 88 2 2 2 2" xfId="35292"/>
    <cellStyle name="Normal 88 2 2 2 2 2" xfId="35293"/>
    <cellStyle name="Normal 88 2 2 2 3" xfId="35294"/>
    <cellStyle name="Normal 88 2 2 2 4" xfId="35295"/>
    <cellStyle name="Normal 88 2 2 3" xfId="35296"/>
    <cellStyle name="Normal 88 2 2 3 2" xfId="35297"/>
    <cellStyle name="Normal 88 2 2 4" xfId="35298"/>
    <cellStyle name="Normal 88 2 2 5" xfId="35299"/>
    <cellStyle name="Normal 88 2 2 6" xfId="35300"/>
    <cellStyle name="Normal 88 2 3" xfId="35301"/>
    <cellStyle name="Normal 88 3" xfId="35302"/>
    <cellStyle name="Normal 88 3 2" xfId="35303"/>
    <cellStyle name="Normal 88 3 2 2" xfId="35304"/>
    <cellStyle name="Normal 88 3 2 2 2" xfId="35305"/>
    <cellStyle name="Normal 88 3 2 3" xfId="35306"/>
    <cellStyle name="Normal 88 3 2 4" xfId="35307"/>
    <cellStyle name="Normal 88 3 2 5" xfId="35308"/>
    <cellStyle name="Normal 88 3 3" xfId="35309"/>
    <cellStyle name="Normal 88 3 3 2" xfId="35310"/>
    <cellStyle name="Normal 88 3 3 3" xfId="35311"/>
    <cellStyle name="Normal 88 3 4" xfId="35312"/>
    <cellStyle name="Normal 88 3 5" xfId="35313"/>
    <cellStyle name="Normal 88 4" xfId="35314"/>
    <cellStyle name="Normal 88 5" xfId="35315"/>
    <cellStyle name="Normal 88 6" xfId="35316"/>
    <cellStyle name="Normal 88 7" xfId="35317"/>
    <cellStyle name="Normal 88 8" xfId="35318"/>
    <cellStyle name="Normal 88 9" xfId="35319"/>
    <cellStyle name="Normal 89" xfId="35320"/>
    <cellStyle name="Normal 89 2" xfId="35321"/>
    <cellStyle name="Normal 89 2 2" xfId="35322"/>
    <cellStyle name="Normal 89 2 2 2" xfId="35323"/>
    <cellStyle name="Normal 89 2 2 2 2" xfId="35324"/>
    <cellStyle name="Normal 89 2 2 2 2 2" xfId="35325"/>
    <cellStyle name="Normal 89 2 2 2 3" xfId="35326"/>
    <cellStyle name="Normal 89 2 2 2 4" xfId="35327"/>
    <cellStyle name="Normal 89 2 2 3" xfId="35328"/>
    <cellStyle name="Normal 89 2 2 3 2" xfId="35329"/>
    <cellStyle name="Normal 89 2 2 4" xfId="35330"/>
    <cellStyle name="Normal 89 2 2 5" xfId="35331"/>
    <cellStyle name="Normal 89 2 2 6" xfId="35332"/>
    <cellStyle name="Normal 89 2 3" xfId="35333"/>
    <cellStyle name="Normal 89 2 3 2" xfId="35334"/>
    <cellStyle name="Normal 89 2 4" xfId="35335"/>
    <cellStyle name="Normal 89 2 5" xfId="35336"/>
    <cellStyle name="Normal 89 2 6" xfId="35337"/>
    <cellStyle name="Normal 89 3" xfId="35338"/>
    <cellStyle name="Normal 89 3 2" xfId="35339"/>
    <cellStyle name="Normal 89 3 2 2" xfId="35340"/>
    <cellStyle name="Normal 89 3 2 2 2" xfId="35341"/>
    <cellStyle name="Normal 89 3 2 3" xfId="35342"/>
    <cellStyle name="Normal 89 3 2 4" xfId="35343"/>
    <cellStyle name="Normal 89 3 2 5" xfId="35344"/>
    <cellStyle name="Normal 89 3 3" xfId="35345"/>
    <cellStyle name="Normal 89 3 3 2" xfId="35346"/>
    <cellStyle name="Normal 89 3 3 3" xfId="35347"/>
    <cellStyle name="Normal 89 3 4" xfId="35348"/>
    <cellStyle name="Normal 89 3 5" xfId="35349"/>
    <cellStyle name="Normal 89 4" xfId="35350"/>
    <cellStyle name="Normal 89 5" xfId="35351"/>
    <cellStyle name="Normal 9" xfId="168"/>
    <cellStyle name="Normal 9 10" xfId="35352"/>
    <cellStyle name="Normal 9 10 2" xfId="35353"/>
    <cellStyle name="Normal 9 10 2 2" xfId="35354"/>
    <cellStyle name="Normal 9 10 2 2 2" xfId="35355"/>
    <cellStyle name="Normal 9 10 2 2 2 2" xfId="35356"/>
    <cellStyle name="Normal 9 10 2 2 3" xfId="35357"/>
    <cellStyle name="Normal 9 10 2 2 4" xfId="35358"/>
    <cellStyle name="Normal 9 10 2 3" xfId="35359"/>
    <cellStyle name="Normal 9 10 2 3 2" xfId="35360"/>
    <cellStyle name="Normal 9 10 2 4" xfId="35361"/>
    <cellStyle name="Normal 9 10 2 5" xfId="35362"/>
    <cellStyle name="Normal 9 10 2 6" xfId="35363"/>
    <cellStyle name="Normal 9 10 3" xfId="35364"/>
    <cellStyle name="Normal 9 10 3 2" xfId="35365"/>
    <cellStyle name="Normal 9 11" xfId="35366"/>
    <cellStyle name="Normal 9 11 2" xfId="35367"/>
    <cellStyle name="Normal 9 11 2 2" xfId="35368"/>
    <cellStyle name="Normal 9 11 2 2 2" xfId="35369"/>
    <cellStyle name="Normal 9 11 2 2 2 2" xfId="35370"/>
    <cellStyle name="Normal 9 11 2 2 3" xfId="35371"/>
    <cellStyle name="Normal 9 11 2 2 4" xfId="35372"/>
    <cellStyle name="Normal 9 11 2 3" xfId="35373"/>
    <cellStyle name="Normal 9 11 2 3 2" xfId="35374"/>
    <cellStyle name="Normal 9 11 2 4" xfId="35375"/>
    <cellStyle name="Normal 9 11 2 5" xfId="35376"/>
    <cellStyle name="Normal 9 11 2 6" xfId="35377"/>
    <cellStyle name="Normal 9 11 3" xfId="35378"/>
    <cellStyle name="Normal 9 11 3 2" xfId="35379"/>
    <cellStyle name="Normal 9 12" xfId="35380"/>
    <cellStyle name="Normal 9 12 2" xfId="35381"/>
    <cellStyle name="Normal 9 12 2 2" xfId="35382"/>
    <cellStyle name="Normal 9 12 2 2 2" xfId="35383"/>
    <cellStyle name="Normal 9 12 2 2 2 2" xfId="35384"/>
    <cellStyle name="Normal 9 12 2 2 3" xfId="35385"/>
    <cellStyle name="Normal 9 12 2 2 4" xfId="35386"/>
    <cellStyle name="Normal 9 12 2 3" xfId="35387"/>
    <cellStyle name="Normal 9 12 2 3 2" xfId="35388"/>
    <cellStyle name="Normal 9 12 2 4" xfId="35389"/>
    <cellStyle name="Normal 9 12 2 5" xfId="35390"/>
    <cellStyle name="Normal 9 12 2 6" xfId="35391"/>
    <cellStyle name="Normal 9 12 3" xfId="35392"/>
    <cellStyle name="Normal 9 12 3 2" xfId="35393"/>
    <cellStyle name="Normal 9 13" xfId="35394"/>
    <cellStyle name="Normal 9 13 2" xfId="35395"/>
    <cellStyle name="Normal 9 13 2 2" xfId="35396"/>
    <cellStyle name="Normal 9 13 2 2 2" xfId="35397"/>
    <cellStyle name="Normal 9 13 2 2 2 2" xfId="35398"/>
    <cellStyle name="Normal 9 13 2 2 3" xfId="35399"/>
    <cellStyle name="Normal 9 13 2 2 4" xfId="35400"/>
    <cellStyle name="Normal 9 13 2 3" xfId="35401"/>
    <cellStyle name="Normal 9 13 2 3 2" xfId="35402"/>
    <cellStyle name="Normal 9 13 2 4" xfId="35403"/>
    <cellStyle name="Normal 9 13 2 5" xfId="35404"/>
    <cellStyle name="Normal 9 13 2 6" xfId="35405"/>
    <cellStyle name="Normal 9 13 3" xfId="35406"/>
    <cellStyle name="Normal 9 14" xfId="35407"/>
    <cellStyle name="Normal 9 14 2" xfId="35408"/>
    <cellStyle name="Normal 9 14 2 2" xfId="35409"/>
    <cellStyle name="Normal 9 14 2 2 2" xfId="35410"/>
    <cellStyle name="Normal 9 14 2 3" xfId="35411"/>
    <cellStyle name="Normal 9 14 2 4" xfId="35412"/>
    <cellStyle name="Normal 9 14 3" xfId="35413"/>
    <cellStyle name="Normal 9 14 3 2" xfId="35414"/>
    <cellStyle name="Normal 9 14 3 3" xfId="35415"/>
    <cellStyle name="Normal 9 14 4" xfId="35416"/>
    <cellStyle name="Normal 9 14 5" xfId="35417"/>
    <cellStyle name="Normal 9 14 6" xfId="35418"/>
    <cellStyle name="Normal 9 15" xfId="35419"/>
    <cellStyle name="Normal 9 2" xfId="169"/>
    <cellStyle name="Normal 9 2 2" xfId="35420"/>
    <cellStyle name="Normal 9 2 2 2" xfId="35421"/>
    <cellStyle name="Normal 9 2 2 2 2" xfId="35422"/>
    <cellStyle name="Normal 9 2 2 2 2 2" xfId="35423"/>
    <cellStyle name="Normal 9 2 2 2 2 2 2" xfId="35424"/>
    <cellStyle name="Normal 9 2 2 2 2 3" xfId="35425"/>
    <cellStyle name="Normal 9 2 2 2 2 4" xfId="35426"/>
    <cellStyle name="Normal 9 2 2 2 2 5" xfId="35427"/>
    <cellStyle name="Normal 9 2 2 2 3" xfId="35428"/>
    <cellStyle name="Normal 9 2 2 2 3 2" xfId="35429"/>
    <cellStyle name="Normal 9 2 2 2 3 3" xfId="35430"/>
    <cellStyle name="Normal 9 2 2 2 4" xfId="35431"/>
    <cellStyle name="Normal 9 2 2 2 5" xfId="35432"/>
    <cellStyle name="Normal 9 2 2 3" xfId="35433"/>
    <cellStyle name="Normal 9 2 2 3 2" xfId="35434"/>
    <cellStyle name="Normal 9 2 2 3 3" xfId="35435"/>
    <cellStyle name="Normal 9 2 2 4" xfId="35436"/>
    <cellStyle name="Normal 9 2 2 5" xfId="35437"/>
    <cellStyle name="Normal 9 2 3" xfId="35438"/>
    <cellStyle name="Normal 9 2 3 2" xfId="35439"/>
    <cellStyle name="Normal 9 2 3 2 2" xfId="35440"/>
    <cellStyle name="Normal 9 2 3 2 2 2" xfId="35441"/>
    <cellStyle name="Normal 9 2 3 2 2 2 2" xfId="35442"/>
    <cellStyle name="Normal 9 2 3 2 2 3" xfId="35443"/>
    <cellStyle name="Normal 9 2 3 2 2 4" xfId="35444"/>
    <cellStyle name="Normal 9 2 3 2 3" xfId="35445"/>
    <cellStyle name="Normal 9 2 3 2 3 2" xfId="35446"/>
    <cellStyle name="Normal 9 2 3 2 4" xfId="35447"/>
    <cellStyle name="Normal 9 2 3 2 5" xfId="35448"/>
    <cellStyle name="Normal 9 2 3 2 6" xfId="35449"/>
    <cellStyle name="Normal 9 2 3 3" xfId="35450"/>
    <cellStyle name="Normal 9 2 3 4" xfId="35451"/>
    <cellStyle name="Normal 9 2 4" xfId="35452"/>
    <cellStyle name="Normal 9 2 4 2" xfId="35453"/>
    <cellStyle name="Normal 9 2 4 2 2" xfId="35454"/>
    <cellStyle name="Normal 9 2 4 2 2 2" xfId="35455"/>
    <cellStyle name="Normal 9 2 4 2 3" xfId="35456"/>
    <cellStyle name="Normal 9 2 4 2 4" xfId="35457"/>
    <cellStyle name="Normal 9 2 4 2 5" xfId="35458"/>
    <cellStyle name="Normal 9 2 4 3" xfId="35459"/>
    <cellStyle name="Normal 9 2 4 3 2" xfId="35460"/>
    <cellStyle name="Normal 9 2 4 3 3" xfId="35461"/>
    <cellStyle name="Normal 9 2 4 4" xfId="35462"/>
    <cellStyle name="Normal 9 2 4 5" xfId="35463"/>
    <cellStyle name="Normal 9 2 5" xfId="35464"/>
    <cellStyle name="Normal 9 2 5 2" xfId="35465"/>
    <cellStyle name="Normal 9 2 5 3" xfId="35466"/>
    <cellStyle name="Normal 9 2 6" xfId="35467"/>
    <cellStyle name="Normal 9 2 6 2" xfId="35468"/>
    <cellStyle name="Normal 9 3" xfId="35469"/>
    <cellStyle name="Normal 9 3 2" xfId="35470"/>
    <cellStyle name="Normal 9 3 2 2" xfId="35471"/>
    <cellStyle name="Normal 9 3 2 2 2" xfId="35472"/>
    <cellStyle name="Normal 9 3 2 2 2 2" xfId="35473"/>
    <cellStyle name="Normal 9 3 2 2 2 2 2" xfId="35474"/>
    <cellStyle name="Normal 9 3 2 2 2 3" xfId="35475"/>
    <cellStyle name="Normal 9 3 2 2 2 4" xfId="35476"/>
    <cellStyle name="Normal 9 3 2 2 3" xfId="35477"/>
    <cellStyle name="Normal 9 3 2 2 3 2" xfId="35478"/>
    <cellStyle name="Normal 9 3 2 2 4" xfId="35479"/>
    <cellStyle name="Normal 9 3 2 2 5" xfId="35480"/>
    <cellStyle name="Normal 9 3 2 3" xfId="35481"/>
    <cellStyle name="Normal 9 3 3" xfId="35482"/>
    <cellStyle name="Normal 9 3 3 2" xfId="35483"/>
    <cellStyle name="Normal 9 3 3 2 2" xfId="35484"/>
    <cellStyle name="Normal 9 3 3 2 2 2" xfId="35485"/>
    <cellStyle name="Normal 9 3 3 2 3" xfId="35486"/>
    <cellStyle name="Normal 9 3 3 2 4" xfId="35487"/>
    <cellStyle name="Normal 9 3 3 3" xfId="35488"/>
    <cellStyle name="Normal 9 3 3 3 2" xfId="35489"/>
    <cellStyle name="Normal 9 3 3 4" xfId="35490"/>
    <cellStyle name="Normal 9 3 3 5" xfId="35491"/>
    <cellStyle name="Normal 9 3 3 6" xfId="35492"/>
    <cellStyle name="Normal 9 3 4" xfId="35493"/>
    <cellStyle name="Normal 9 3 4 2" xfId="35494"/>
    <cellStyle name="Normal 9 3 4 3" xfId="35495"/>
    <cellStyle name="Normal 9 3 5" xfId="35496"/>
    <cellStyle name="Normal 9 4" xfId="35497"/>
    <cellStyle name="Normal 9 4 2" xfId="35498"/>
    <cellStyle name="Normal 9 4 2 2" xfId="35499"/>
    <cellStyle name="Normal 9 4 2 2 2" xfId="35500"/>
    <cellStyle name="Normal 9 4 2 2 2 2" xfId="35501"/>
    <cellStyle name="Normal 9 4 2 2 2 2 2" xfId="35502"/>
    <cellStyle name="Normal 9 4 2 2 2 3" xfId="35503"/>
    <cellStyle name="Normal 9 4 2 2 2 4" xfId="35504"/>
    <cellStyle name="Normal 9 4 2 2 3" xfId="35505"/>
    <cellStyle name="Normal 9 4 2 2 3 2" xfId="35506"/>
    <cellStyle name="Normal 9 4 2 2 4" xfId="35507"/>
    <cellStyle name="Normal 9 4 2 2 5" xfId="35508"/>
    <cellStyle name="Normal 9 4 2 3" xfId="35509"/>
    <cellStyle name="Normal 9 4 3" xfId="35510"/>
    <cellStyle name="Normal 9 4 3 2" xfId="35511"/>
    <cellStyle name="Normal 9 4 3 2 2" xfId="35512"/>
    <cellStyle name="Normal 9 4 3 2 2 2" xfId="35513"/>
    <cellStyle name="Normal 9 4 3 2 3" xfId="35514"/>
    <cellStyle name="Normal 9 4 3 2 4" xfId="35515"/>
    <cellStyle name="Normal 9 4 3 3" xfId="35516"/>
    <cellStyle name="Normal 9 4 3 3 2" xfId="35517"/>
    <cellStyle name="Normal 9 4 3 4" xfId="35518"/>
    <cellStyle name="Normal 9 4 3 5" xfId="35519"/>
    <cellStyle name="Normal 9 4 3 6" xfId="35520"/>
    <cellStyle name="Normal 9 4 4" xfId="35521"/>
    <cellStyle name="Normal 9 5" xfId="35522"/>
    <cellStyle name="Normal 9 5 2" xfId="35523"/>
    <cellStyle name="Normal 9 5 2 2" xfId="35524"/>
    <cellStyle name="Normal 9 5 2 2 2" xfId="35525"/>
    <cellStyle name="Normal 9 5 2 2 2 2" xfId="35526"/>
    <cellStyle name="Normal 9 5 2 2 3" xfId="35527"/>
    <cellStyle name="Normal 9 5 2 2 4" xfId="35528"/>
    <cellStyle name="Normal 9 5 2 3" xfId="35529"/>
    <cellStyle name="Normal 9 5 2 3 2" xfId="35530"/>
    <cellStyle name="Normal 9 5 2 4" xfId="35531"/>
    <cellStyle name="Normal 9 5 2 5" xfId="35532"/>
    <cellStyle name="Normal 9 5 2 6" xfId="35533"/>
    <cellStyle name="Normal 9 5 3" xfId="35534"/>
    <cellStyle name="Normal 9 5 3 2" xfId="35535"/>
    <cellStyle name="Normal 9 5 4" xfId="35536"/>
    <cellStyle name="Normal 9 6" xfId="35537"/>
    <cellStyle name="Normal 9 6 2" xfId="35538"/>
    <cellStyle name="Normal 9 6 2 2" xfId="35539"/>
    <cellStyle name="Normal 9 6 2 2 2" xfId="35540"/>
    <cellStyle name="Normal 9 6 2 2 2 2" xfId="35541"/>
    <cellStyle name="Normal 9 6 2 2 3" xfId="35542"/>
    <cellStyle name="Normal 9 6 2 2 4" xfId="35543"/>
    <cellStyle name="Normal 9 6 2 3" xfId="35544"/>
    <cellStyle name="Normal 9 6 2 3 2" xfId="35545"/>
    <cellStyle name="Normal 9 6 2 4" xfId="35546"/>
    <cellStyle name="Normal 9 6 2 5" xfId="35547"/>
    <cellStyle name="Normal 9 6 2 6" xfId="35548"/>
    <cellStyle name="Normal 9 6 3" xfId="35549"/>
    <cellStyle name="Normal 9 6 3 2" xfId="35550"/>
    <cellStyle name="Normal 9 6 4" xfId="35551"/>
    <cellStyle name="Normal 9 7" xfId="35552"/>
    <cellStyle name="Normal 9 7 2" xfId="35553"/>
    <cellStyle name="Normal 9 7 2 2" xfId="35554"/>
    <cellStyle name="Normal 9 7 2 2 2" xfId="35555"/>
    <cellStyle name="Normal 9 7 2 2 2 2" xfId="35556"/>
    <cellStyle name="Normal 9 7 2 2 3" xfId="35557"/>
    <cellStyle name="Normal 9 7 2 2 4" xfId="35558"/>
    <cellStyle name="Normal 9 7 2 3" xfId="35559"/>
    <cellStyle name="Normal 9 7 2 3 2" xfId="35560"/>
    <cellStyle name="Normal 9 7 2 4" xfId="35561"/>
    <cellStyle name="Normal 9 7 2 5" xfId="35562"/>
    <cellStyle name="Normal 9 7 2 6" xfId="35563"/>
    <cellStyle name="Normal 9 7 3" xfId="35564"/>
    <cellStyle name="Normal 9 7 3 2" xfId="35565"/>
    <cellStyle name="Normal 9 8" xfId="35566"/>
    <cellStyle name="Normal 9 8 2" xfId="35567"/>
    <cellStyle name="Normal 9 8 2 2" xfId="35568"/>
    <cellStyle name="Normal 9 8 2 2 2" xfId="35569"/>
    <cellStyle name="Normal 9 8 2 2 2 2" xfId="35570"/>
    <cellStyle name="Normal 9 8 2 2 3" xfId="35571"/>
    <cellStyle name="Normal 9 8 2 2 4" xfId="35572"/>
    <cellStyle name="Normal 9 8 2 3" xfId="35573"/>
    <cellStyle name="Normal 9 8 2 3 2" xfId="35574"/>
    <cellStyle name="Normal 9 8 2 4" xfId="35575"/>
    <cellStyle name="Normal 9 8 2 5" xfId="35576"/>
    <cellStyle name="Normal 9 8 2 6" xfId="35577"/>
    <cellStyle name="Normal 9 8 3" xfId="35578"/>
    <cellStyle name="Normal 9 8 3 2" xfId="35579"/>
    <cellStyle name="Normal 9 9" xfId="35580"/>
    <cellStyle name="Normal 9 9 2" xfId="35581"/>
    <cellStyle name="Normal 9 9 2 2" xfId="35582"/>
    <cellStyle name="Normal 9 9 2 2 2" xfId="35583"/>
    <cellStyle name="Normal 9 9 2 2 2 2" xfId="35584"/>
    <cellStyle name="Normal 9 9 2 2 3" xfId="35585"/>
    <cellStyle name="Normal 9 9 2 2 4" xfId="35586"/>
    <cellStyle name="Normal 9 9 2 3" xfId="35587"/>
    <cellStyle name="Normal 9 9 2 3 2" xfId="35588"/>
    <cellStyle name="Normal 9 9 2 4" xfId="35589"/>
    <cellStyle name="Normal 9 9 2 5" xfId="35590"/>
    <cellStyle name="Normal 9 9 2 6" xfId="35591"/>
    <cellStyle name="Normal 9 9 3" xfId="35592"/>
    <cellStyle name="Normal 9 9 3 2" xfId="35593"/>
    <cellStyle name="Normal 9_inv-en-1.5.0-02 trame_fiche-emissions" xfId="35594"/>
    <cellStyle name="Normal 90" xfId="35595"/>
    <cellStyle name="Normal 90 2" xfId="35596"/>
    <cellStyle name="Normal 90 2 2" xfId="35597"/>
    <cellStyle name="Normal 90 2 2 2" xfId="35598"/>
    <cellStyle name="Normal 90 2 2 2 2" xfId="35599"/>
    <cellStyle name="Normal 90 2 2 2 2 2" xfId="35600"/>
    <cellStyle name="Normal 90 2 2 2 3" xfId="35601"/>
    <cellStyle name="Normal 90 2 2 2 4" xfId="35602"/>
    <cellStyle name="Normal 90 2 2 3" xfId="35603"/>
    <cellStyle name="Normal 90 2 2 3 2" xfId="35604"/>
    <cellStyle name="Normal 90 2 2 4" xfId="35605"/>
    <cellStyle name="Normal 90 2 2 5" xfId="35606"/>
    <cellStyle name="Normal 90 2 2 6" xfId="35607"/>
    <cellStyle name="Normal 90 2 3" xfId="35608"/>
    <cellStyle name="Normal 90 2 3 2" xfId="35609"/>
    <cellStyle name="Normal 90 2 4" xfId="35610"/>
    <cellStyle name="Normal 90 3" xfId="35611"/>
    <cellStyle name="Normal 90 3 2" xfId="35612"/>
    <cellStyle name="Normal 90 3 2 2" xfId="35613"/>
    <cellStyle name="Normal 90 3 2 2 2" xfId="35614"/>
    <cellStyle name="Normal 90 3 2 3" xfId="35615"/>
    <cellStyle name="Normal 90 3 2 4" xfId="35616"/>
    <cellStyle name="Normal 90 3 2 5" xfId="35617"/>
    <cellStyle name="Normal 90 3 3" xfId="35618"/>
    <cellStyle name="Normal 90 3 3 2" xfId="35619"/>
    <cellStyle name="Normal 90 3 3 3" xfId="35620"/>
    <cellStyle name="Normal 90 3 3 4" xfId="35621"/>
    <cellStyle name="Normal 90 3 4" xfId="35622"/>
    <cellStyle name="Normal 90 3 4 2" xfId="35623"/>
    <cellStyle name="Normal 90 3 5" xfId="35624"/>
    <cellStyle name="Normal 90 4" xfId="35625"/>
    <cellStyle name="Normal 90 4 2" xfId="35626"/>
    <cellStyle name="Normal 90 5" xfId="35627"/>
    <cellStyle name="Normal 90 5 2" xfId="35628"/>
    <cellStyle name="Normal 90 5 2 2" xfId="35629"/>
    <cellStyle name="Normal 91" xfId="35630"/>
    <cellStyle name="Normal 91 2" xfId="35631"/>
    <cellStyle name="Normal 91 2 2" xfId="35632"/>
    <cellStyle name="Normal 91 2 2 2" xfId="35633"/>
    <cellStyle name="Normal 91 2 2 3" xfId="35634"/>
    <cellStyle name="Normal 91 2 3" xfId="35635"/>
    <cellStyle name="Normal 91 2 3 2" xfId="35636"/>
    <cellStyle name="Normal 91 2 4" xfId="35637"/>
    <cellStyle name="Normal 91 3" xfId="35638"/>
    <cellStyle name="Normal 91 3 2" xfId="35639"/>
    <cellStyle name="Normal 91 3 2 2" xfId="35640"/>
    <cellStyle name="Normal 91 3 2 3" xfId="35641"/>
    <cellStyle name="Normal 91 3 2 4" xfId="35642"/>
    <cellStyle name="Normal 91 3 3" xfId="35643"/>
    <cellStyle name="Normal 91 3 4" xfId="35644"/>
    <cellStyle name="Normal 91 4" xfId="35645"/>
    <cellStyle name="Normal 91 4 2" xfId="35646"/>
    <cellStyle name="Normal 91 4 3" xfId="35647"/>
    <cellStyle name="Normal 91 5" xfId="35648"/>
    <cellStyle name="Normal 91 5 2" xfId="35649"/>
    <cellStyle name="Normal 91 6" xfId="35650"/>
    <cellStyle name="Normal 91 7" xfId="35651"/>
    <cellStyle name="Normal 92" xfId="35652"/>
    <cellStyle name="Normal 92 2" xfId="35653"/>
    <cellStyle name="Normal 92 2 2" xfId="35654"/>
    <cellStyle name="Normal 92 2 2 2" xfId="35655"/>
    <cellStyle name="Normal 92 2 2 2 2" xfId="35656"/>
    <cellStyle name="Normal 92 2 2 2 2 2" xfId="35657"/>
    <cellStyle name="Normal 92 2 2 2 3" xfId="35658"/>
    <cellStyle name="Normal 92 2 2 2 4" xfId="35659"/>
    <cellStyle name="Normal 92 2 2 3" xfId="35660"/>
    <cellStyle name="Normal 92 2 2 3 2" xfId="35661"/>
    <cellStyle name="Normal 92 2 2 4" xfId="35662"/>
    <cellStyle name="Normal 92 2 2 5" xfId="35663"/>
    <cellStyle name="Normal 92 2 2 6" xfId="35664"/>
    <cellStyle name="Normal 92 2 3" xfId="35665"/>
    <cellStyle name="Normal 92 3" xfId="35666"/>
    <cellStyle name="Normal 92 3 2" xfId="35667"/>
    <cellStyle name="Normal 92 3 2 2" xfId="35668"/>
    <cellStyle name="Normal 92 3 2 2 2" xfId="35669"/>
    <cellStyle name="Normal 92 3 2 3" xfId="35670"/>
    <cellStyle name="Normal 92 3 2 4" xfId="35671"/>
    <cellStyle name="Normal 92 3 2 5" xfId="35672"/>
    <cellStyle name="Normal 92 3 3" xfId="35673"/>
    <cellStyle name="Normal 92 3 3 2" xfId="35674"/>
    <cellStyle name="Normal 92 3 3 3" xfId="35675"/>
    <cellStyle name="Normal 92 3 3 4" xfId="35676"/>
    <cellStyle name="Normal 92 3 4" xfId="35677"/>
    <cellStyle name="Normal 92 3 5" xfId="35678"/>
    <cellStyle name="Normal 92 4" xfId="35679"/>
    <cellStyle name="Normal 92 4 2" xfId="35680"/>
    <cellStyle name="Normal 92 5" xfId="35681"/>
    <cellStyle name="Normal 92 5 2" xfId="35682"/>
    <cellStyle name="Normal 92 5 2 2" xfId="35683"/>
    <cellStyle name="Normal 92 6" xfId="35684"/>
    <cellStyle name="Normal 93" xfId="35685"/>
    <cellStyle name="Normal 93 2" xfId="35686"/>
    <cellStyle name="Normal 93 2 2" xfId="35687"/>
    <cellStyle name="Normal 93 2 2 2" xfId="35688"/>
    <cellStyle name="Normal 93 2 2 2 2" xfId="35689"/>
    <cellStyle name="Normal 93 2 2 2 2 2" xfId="35690"/>
    <cellStyle name="Normal 93 2 2 2 3" xfId="35691"/>
    <cellStyle name="Normal 93 2 2 2 4" xfId="35692"/>
    <cellStyle name="Normal 93 2 2 3" xfId="35693"/>
    <cellStyle name="Normal 93 2 2 3 2" xfId="35694"/>
    <cellStyle name="Normal 93 2 2 4" xfId="35695"/>
    <cellStyle name="Normal 93 2 2 5" xfId="35696"/>
    <cellStyle name="Normal 93 2 2 6" xfId="35697"/>
    <cellStyle name="Normal 93 2 3" xfId="35698"/>
    <cellStyle name="Normal 93 3" xfId="35699"/>
    <cellStyle name="Normal 93 3 2" xfId="35700"/>
    <cellStyle name="Normal 93 3 2 2" xfId="35701"/>
    <cellStyle name="Normal 93 3 2 2 2" xfId="35702"/>
    <cellStyle name="Normal 93 3 2 3" xfId="35703"/>
    <cellStyle name="Normal 93 3 2 4" xfId="35704"/>
    <cellStyle name="Normal 93 3 2 5" xfId="35705"/>
    <cellStyle name="Normal 93 3 3" xfId="35706"/>
    <cellStyle name="Normal 93 3 3 2" xfId="35707"/>
    <cellStyle name="Normal 93 3 3 3" xfId="35708"/>
    <cellStyle name="Normal 93 3 3 4" xfId="35709"/>
    <cellStyle name="Normal 93 3 4" xfId="35710"/>
    <cellStyle name="Normal 93 3 5" xfId="35711"/>
    <cellStyle name="Normal 93 4" xfId="35712"/>
    <cellStyle name="Normal 93 4 2" xfId="35713"/>
    <cellStyle name="Normal 93 5" xfId="35714"/>
    <cellStyle name="Normal 93 5 2" xfId="35715"/>
    <cellStyle name="Normal 93 5 2 2" xfId="35716"/>
    <cellStyle name="Normal 93 6" xfId="35717"/>
    <cellStyle name="Normal 94" xfId="35718"/>
    <cellStyle name="Normal 94 10" xfId="35719"/>
    <cellStyle name="Normal 94 11" xfId="35720"/>
    <cellStyle name="Normal 94 12" xfId="35721"/>
    <cellStyle name="Normal 94 2" xfId="35722"/>
    <cellStyle name="Normal 94 2 10" xfId="35723"/>
    <cellStyle name="Normal 94 2 11" xfId="35724"/>
    <cellStyle name="Normal 94 2 2" xfId="35725"/>
    <cellStyle name="Normal 94 2 2 10" xfId="35726"/>
    <cellStyle name="Normal 94 2 2 2" xfId="35727"/>
    <cellStyle name="Normal 94 2 2 2 2" xfId="35728"/>
    <cellStyle name="Normal 94 2 2 2 2 2" xfId="35729"/>
    <cellStyle name="Normal 94 2 2 2 2 3" xfId="35730"/>
    <cellStyle name="Normal 94 2 2 2 2 4" xfId="35731"/>
    <cellStyle name="Normal 94 2 2 2 3" xfId="35732"/>
    <cellStyle name="Normal 94 2 2 2 3 2" xfId="35733"/>
    <cellStyle name="Normal 94 2 2 2 4" xfId="35734"/>
    <cellStyle name="Normal 94 2 2 2 5" xfId="35735"/>
    <cellStyle name="Normal 94 2 2 2 6" xfId="35736"/>
    <cellStyle name="Normal 94 2 2 2 7" xfId="35737"/>
    <cellStyle name="Normal 94 2 2 2 8" xfId="35738"/>
    <cellStyle name="Normal 94 2 2 2 9" xfId="35739"/>
    <cellStyle name="Normal 94 2 2 3" xfId="35740"/>
    <cellStyle name="Normal 94 2 2 3 2" xfId="35741"/>
    <cellStyle name="Normal 94 2 2 3 3" xfId="35742"/>
    <cellStyle name="Normal 94 2 2 3 4" xfId="35743"/>
    <cellStyle name="Normal 94 2 2 4" xfId="35744"/>
    <cellStyle name="Normal 94 2 2 4 2" xfId="35745"/>
    <cellStyle name="Normal 94 2 2 4 3" xfId="35746"/>
    <cellStyle name="Normal 94 2 2 5" xfId="35747"/>
    <cellStyle name="Normal 94 2 2 5 2" xfId="35748"/>
    <cellStyle name="Normal 94 2 2 6" xfId="35749"/>
    <cellStyle name="Normal 94 2 2 7" xfId="35750"/>
    <cellStyle name="Normal 94 2 2 8" xfId="35751"/>
    <cellStyle name="Normal 94 2 2 9" xfId="35752"/>
    <cellStyle name="Normal 94 2 3" xfId="35753"/>
    <cellStyle name="Normal 94 2 3 2" xfId="35754"/>
    <cellStyle name="Normal 94 2 3 2 2" xfId="35755"/>
    <cellStyle name="Normal 94 2 3 3" xfId="35756"/>
    <cellStyle name="Normal 94 2 3 3 2" xfId="35757"/>
    <cellStyle name="Normal 94 2 3 4" xfId="35758"/>
    <cellStyle name="Normal 94 2 3 4 2" xfId="35759"/>
    <cellStyle name="Normal 94 2 3 5" xfId="35760"/>
    <cellStyle name="Normal 94 2 3 6" xfId="35761"/>
    <cellStyle name="Normal 94 2 3 7" xfId="35762"/>
    <cellStyle name="Normal 94 2 3 8" xfId="35763"/>
    <cellStyle name="Normal 94 2 3 9" xfId="35764"/>
    <cellStyle name="Normal 94 2 4" xfId="35765"/>
    <cellStyle name="Normal 94 2 4 2" xfId="35766"/>
    <cellStyle name="Normal 94 2 4 3" xfId="35767"/>
    <cellStyle name="Normal 94 2 5" xfId="35768"/>
    <cellStyle name="Normal 94 2 5 2" xfId="35769"/>
    <cellStyle name="Normal 94 2 6" xfId="35770"/>
    <cellStyle name="Normal 94 2 7" xfId="35771"/>
    <cellStyle name="Normal 94 2 8" xfId="35772"/>
    <cellStyle name="Normal 94 2 9" xfId="35773"/>
    <cellStyle name="Normal 94 3" xfId="35774"/>
    <cellStyle name="Normal 94 3 10" xfId="35775"/>
    <cellStyle name="Normal 94 3 2" xfId="35776"/>
    <cellStyle name="Normal 94 3 2 2" xfId="35777"/>
    <cellStyle name="Normal 94 3 2 2 2" xfId="35778"/>
    <cellStyle name="Normal 94 3 2 2 3" xfId="35779"/>
    <cellStyle name="Normal 94 3 2 2 4" xfId="35780"/>
    <cellStyle name="Normal 94 3 2 3" xfId="35781"/>
    <cellStyle name="Normal 94 3 2 3 2" xfId="35782"/>
    <cellStyle name="Normal 94 3 2 4" xfId="35783"/>
    <cellStyle name="Normal 94 3 2 5" xfId="35784"/>
    <cellStyle name="Normal 94 3 2 6" xfId="35785"/>
    <cellStyle name="Normal 94 3 2 7" xfId="35786"/>
    <cellStyle name="Normal 94 3 2 8" xfId="35787"/>
    <cellStyle name="Normal 94 3 2 9" xfId="35788"/>
    <cellStyle name="Normal 94 3 3" xfId="35789"/>
    <cellStyle name="Normal 94 3 3 2" xfId="35790"/>
    <cellStyle name="Normal 94 3 3 3" xfId="35791"/>
    <cellStyle name="Normal 94 3 3 4" xfId="35792"/>
    <cellStyle name="Normal 94 3 4" xfId="35793"/>
    <cellStyle name="Normal 94 3 4 2" xfId="35794"/>
    <cellStyle name="Normal 94 3 4 3" xfId="35795"/>
    <cellStyle name="Normal 94 3 5" xfId="35796"/>
    <cellStyle name="Normal 94 3 5 2" xfId="35797"/>
    <cellStyle name="Normal 94 3 6" xfId="35798"/>
    <cellStyle name="Normal 94 3 7" xfId="35799"/>
    <cellStyle name="Normal 94 3 8" xfId="35800"/>
    <cellStyle name="Normal 94 3 9" xfId="35801"/>
    <cellStyle name="Normal 94 4" xfId="35802"/>
    <cellStyle name="Normal 94 4 2" xfId="35803"/>
    <cellStyle name="Normal 94 4 2 2" xfId="35804"/>
    <cellStyle name="Normal 94 4 3" xfId="35805"/>
    <cellStyle name="Normal 94 4 3 2" xfId="35806"/>
    <cellStyle name="Normal 94 4 4" xfId="35807"/>
    <cellStyle name="Normal 94 4 4 2" xfId="35808"/>
    <cellStyle name="Normal 94 4 5" xfId="35809"/>
    <cellStyle name="Normal 94 4 6" xfId="35810"/>
    <cellStyle name="Normal 94 4 7" xfId="35811"/>
    <cellStyle name="Normal 94 4 8" xfId="35812"/>
    <cellStyle name="Normal 94 4 9" xfId="35813"/>
    <cellStyle name="Normal 94 5" xfId="35814"/>
    <cellStyle name="Normal 94 5 2" xfId="35815"/>
    <cellStyle name="Normal 94 5 2 2" xfId="35816"/>
    <cellStyle name="Normal 94 5 3" xfId="35817"/>
    <cellStyle name="Normal 94 6" xfId="35818"/>
    <cellStyle name="Normal 94 6 2" xfId="35819"/>
    <cellStyle name="Normal 94 6 2 2" xfId="35820"/>
    <cellStyle name="Normal 94 6 3" xfId="35821"/>
    <cellStyle name="Normal 94 7" xfId="35822"/>
    <cellStyle name="Normal 94 7 2" xfId="35823"/>
    <cellStyle name="Normal 94 8" xfId="35824"/>
    <cellStyle name="Normal 94 9" xfId="35825"/>
    <cellStyle name="Normal 95" xfId="35826"/>
    <cellStyle name="Normal 95 2" xfId="35827"/>
    <cellStyle name="Normal 95 2 2" xfId="35828"/>
    <cellStyle name="Normal 95 2 2 2" xfId="35829"/>
    <cellStyle name="Normal 95 2 2 2 2" xfId="35830"/>
    <cellStyle name="Normal 95 2 2 2 2 2" xfId="35831"/>
    <cellStyle name="Normal 95 2 2 2 3" xfId="35832"/>
    <cellStyle name="Normal 95 2 2 2 4" xfId="35833"/>
    <cellStyle name="Normal 95 2 2 3" xfId="35834"/>
    <cellStyle name="Normal 95 2 2 3 2" xfId="35835"/>
    <cellStyle name="Normal 95 2 2 4" xfId="35836"/>
    <cellStyle name="Normal 95 2 2 5" xfId="35837"/>
    <cellStyle name="Normal 95 2 2 6" xfId="35838"/>
    <cellStyle name="Normal 95 2 3" xfId="35839"/>
    <cellStyle name="Normal 95 3" xfId="35840"/>
    <cellStyle name="Normal 95 3 2" xfId="35841"/>
    <cellStyle name="Normal 95 3 2 2" xfId="35842"/>
    <cellStyle name="Normal 95 3 2 2 2" xfId="35843"/>
    <cellStyle name="Normal 95 3 2 3" xfId="35844"/>
    <cellStyle name="Normal 95 3 2 4" xfId="35845"/>
    <cellStyle name="Normal 95 3 2 5" xfId="35846"/>
    <cellStyle name="Normal 95 3 3" xfId="35847"/>
    <cellStyle name="Normal 95 3 3 2" xfId="35848"/>
    <cellStyle name="Normal 95 3 3 3" xfId="35849"/>
    <cellStyle name="Normal 95 3 4" xfId="35850"/>
    <cellStyle name="Normal 95 3 5" xfId="35851"/>
    <cellStyle name="Normal 95 4" xfId="35852"/>
    <cellStyle name="Normal 95 4 2" xfId="35853"/>
    <cellStyle name="Normal 95 5" xfId="35854"/>
    <cellStyle name="Normal 96" xfId="35855"/>
    <cellStyle name="Normal 96 10" xfId="35856"/>
    <cellStyle name="Normal 96 2" xfId="35857"/>
    <cellStyle name="Normal 96 2 2" xfId="35858"/>
    <cellStyle name="Normal 96 2 2 2" xfId="35859"/>
    <cellStyle name="Normal 96 2 2 2 2" xfId="35860"/>
    <cellStyle name="Normal 96 2 2 2 2 2" xfId="35861"/>
    <cellStyle name="Normal 96 2 2 2 3" xfId="35862"/>
    <cellStyle name="Normal 96 2 2 2 4" xfId="35863"/>
    <cellStyle name="Normal 96 2 2 3" xfId="35864"/>
    <cellStyle name="Normal 96 2 2 3 2" xfId="35865"/>
    <cellStyle name="Normal 96 2 2 4" xfId="35866"/>
    <cellStyle name="Normal 96 2 2 5" xfId="35867"/>
    <cellStyle name="Normal 96 2 2 6" xfId="35868"/>
    <cellStyle name="Normal 96 2 3" xfId="35869"/>
    <cellStyle name="Normal 96 3" xfId="35870"/>
    <cellStyle name="Normal 96 3 2" xfId="35871"/>
    <cellStyle name="Normal 96 3 2 2" xfId="35872"/>
    <cellStyle name="Normal 96 3 2 2 2" xfId="35873"/>
    <cellStyle name="Normal 96 3 2 3" xfId="35874"/>
    <cellStyle name="Normal 96 3 2 4" xfId="35875"/>
    <cellStyle name="Normal 96 3 3" xfId="35876"/>
    <cellStyle name="Normal 96 3 3 2" xfId="35877"/>
    <cellStyle name="Normal 96 3 4" xfId="35878"/>
    <cellStyle name="Normal 96 3 5" xfId="35879"/>
    <cellStyle name="Normal 96 3 6" xfId="35880"/>
    <cellStyle name="Normal 96 4" xfId="35881"/>
    <cellStyle name="Normal 96 4 2" xfId="35882"/>
    <cellStyle name="Normal 96 5" xfId="35883"/>
    <cellStyle name="Normal 96 6" xfId="35884"/>
    <cellStyle name="Normal 96 7" xfId="35885"/>
    <cellStyle name="Normal 96 8" xfId="35886"/>
    <cellStyle name="Normal 96 9" xfId="35887"/>
    <cellStyle name="Normal 97" xfId="35888"/>
    <cellStyle name="Normal 97 2" xfId="35889"/>
    <cellStyle name="Normal 97 2 2" xfId="35890"/>
    <cellStyle name="Normal 97 2 2 2" xfId="35891"/>
    <cellStyle name="Normal 97 2 2 2 2" xfId="35892"/>
    <cellStyle name="Normal 97 2 2 2 2 2" xfId="35893"/>
    <cellStyle name="Normal 97 2 2 2 3" xfId="35894"/>
    <cellStyle name="Normal 97 2 2 2 4" xfId="35895"/>
    <cellStyle name="Normal 97 2 2 3" xfId="35896"/>
    <cellStyle name="Normal 97 2 2 3 2" xfId="35897"/>
    <cellStyle name="Normal 97 2 2 4" xfId="35898"/>
    <cellStyle name="Normal 97 2 2 5" xfId="35899"/>
    <cellStyle name="Normal 97 2 2 6" xfId="35900"/>
    <cellStyle name="Normal 97 2 3" xfId="35901"/>
    <cellStyle name="Normal 97 3" xfId="35902"/>
    <cellStyle name="Normal 97 3 2" xfId="35903"/>
    <cellStyle name="Normal 97 3 2 2" xfId="35904"/>
    <cellStyle name="Normal 97 3 2 2 2" xfId="35905"/>
    <cellStyle name="Normal 97 3 2 3" xfId="35906"/>
    <cellStyle name="Normal 97 3 2 4" xfId="35907"/>
    <cellStyle name="Normal 97 3 3" xfId="35908"/>
    <cellStyle name="Normal 97 3 3 2" xfId="35909"/>
    <cellStyle name="Normal 97 3 4" xfId="35910"/>
    <cellStyle name="Normal 97 3 5" xfId="35911"/>
    <cellStyle name="Normal 97 3 6" xfId="35912"/>
    <cellStyle name="Normal 97 4" xfId="35913"/>
    <cellStyle name="Normal 98" xfId="35914"/>
    <cellStyle name="Normal 98 2" xfId="35915"/>
    <cellStyle name="Normal 98 2 2" xfId="35916"/>
    <cellStyle name="Normal 98 2 2 2" xfId="35917"/>
    <cellStyle name="Normal 98 2 2 2 2" xfId="35918"/>
    <cellStyle name="Normal 98 2 2 2 2 2" xfId="35919"/>
    <cellStyle name="Normal 98 2 2 2 3" xfId="35920"/>
    <cellStyle name="Normal 98 2 2 2 4" xfId="35921"/>
    <cellStyle name="Normal 98 2 2 3" xfId="35922"/>
    <cellStyle name="Normal 98 2 2 3 2" xfId="35923"/>
    <cellStyle name="Normal 98 2 2 4" xfId="35924"/>
    <cellStyle name="Normal 98 2 2 5" xfId="35925"/>
    <cellStyle name="Normal 98 2 2 6" xfId="35926"/>
    <cellStyle name="Normal 98 2 3" xfId="35927"/>
    <cellStyle name="Normal 98 3" xfId="35928"/>
    <cellStyle name="Normal 98 3 2" xfId="35929"/>
    <cellStyle name="Normal 98 3 2 2" xfId="35930"/>
    <cellStyle name="Normal 98 3 2 2 2" xfId="35931"/>
    <cellStyle name="Normal 98 3 2 3" xfId="35932"/>
    <cellStyle name="Normal 98 3 2 4" xfId="35933"/>
    <cellStyle name="Normal 98 3 3" xfId="35934"/>
    <cellStyle name="Normal 98 3 3 2" xfId="35935"/>
    <cellStyle name="Normal 98 3 4" xfId="35936"/>
    <cellStyle name="Normal 98 3 5" xfId="35937"/>
    <cellStyle name="Normal 98 3 6" xfId="35938"/>
    <cellStyle name="Normal 98 4" xfId="35939"/>
    <cellStyle name="Normal 99" xfId="35940"/>
    <cellStyle name="Normal 99 2" xfId="35941"/>
    <cellStyle name="Normal 99 2 2" xfId="35942"/>
    <cellStyle name="Normal 99 2 2 2" xfId="35943"/>
    <cellStyle name="Normal 99 2 2 2 2" xfId="35944"/>
    <cellStyle name="Normal 99 2 2 2 2 2" xfId="35945"/>
    <cellStyle name="Normal 99 2 2 2 3" xfId="35946"/>
    <cellStyle name="Normal 99 2 2 2 4" xfId="35947"/>
    <cellStyle name="Normal 99 2 2 3" xfId="35948"/>
    <cellStyle name="Normal 99 2 2 3 2" xfId="35949"/>
    <cellStyle name="Normal 99 2 2 4" xfId="35950"/>
    <cellStyle name="Normal 99 2 2 5" xfId="35951"/>
    <cellStyle name="Normal 99 2 2 6" xfId="35952"/>
    <cellStyle name="Normal 99 2 3" xfId="35953"/>
    <cellStyle name="Normal 99 3" xfId="35954"/>
    <cellStyle name="Normal 99 3 2" xfId="35955"/>
    <cellStyle name="Normal 99 3 2 2" xfId="35956"/>
    <cellStyle name="Normal 99 3 2 2 2" xfId="35957"/>
    <cellStyle name="Normal 99 3 2 3" xfId="35958"/>
    <cellStyle name="Normal 99 3 2 4" xfId="35959"/>
    <cellStyle name="Normal 99 3 3" xfId="35960"/>
    <cellStyle name="Normal 99 3 3 2" xfId="35961"/>
    <cellStyle name="Normal 99 3 4" xfId="35962"/>
    <cellStyle name="Normal 99 3 5" xfId="35963"/>
    <cellStyle name="Normal 99 3 6" xfId="35964"/>
    <cellStyle name="Normal 99 4" xfId="35965"/>
    <cellStyle name="Normal GHG Numbers (0.00)" xfId="170"/>
    <cellStyle name="Normal GHG Numbers (0.00) 2" xfId="35966"/>
    <cellStyle name="Normal GHG Numbers (0.00) 2 2" xfId="35967"/>
    <cellStyle name="Normal GHG Numbers (0.00) 2 2 2" xfId="35968"/>
    <cellStyle name="Normal GHG Numbers (0.00) 2 2 2 2" xfId="35969"/>
    <cellStyle name="Normal GHG Numbers (0.00) 2 2 2 2 2" xfId="35970"/>
    <cellStyle name="Normal GHG Numbers (0.00) 2 2 2 3" xfId="35971"/>
    <cellStyle name="Normal GHG Numbers (0.00) 2 2 2 4" xfId="35972"/>
    <cellStyle name="Normal GHG Numbers (0.00) 2 2 3" xfId="35973"/>
    <cellStyle name="Normal GHG Numbers (0.00) 2 2 3 2" xfId="35974"/>
    <cellStyle name="Normal GHG Numbers (0.00) 2 2 4" xfId="35975"/>
    <cellStyle name="Normal GHG Numbers (0.00) 2 2 5" xfId="35976"/>
    <cellStyle name="Normal GHG Numbers (0.00) 2 2 6" xfId="35977"/>
    <cellStyle name="Normal GHG Numbers (0.00) 2 2 7" xfId="35978"/>
    <cellStyle name="Normal GHG Numbers (0.00) 2 3" xfId="35979"/>
    <cellStyle name="Normal GHG Numbers (0.00) 3" xfId="35980"/>
    <cellStyle name="Normal GHG Numbers (0.00) 3 2" xfId="35981"/>
    <cellStyle name="Normal GHG Numbers (0.00) 3 2 2" xfId="35982"/>
    <cellStyle name="Normal GHG Numbers (0.00) 3 2 2 2" xfId="35983"/>
    <cellStyle name="Normal GHG Numbers (0.00) 3 2 2 2 2" xfId="35984"/>
    <cellStyle name="Normal GHG Numbers (0.00) 3 2 2 2 3" xfId="35985"/>
    <cellStyle name="Normal GHG Numbers (0.00) 3 2 2 3" xfId="35986"/>
    <cellStyle name="Normal GHG Numbers (0.00) 3 2 2 4" xfId="35987"/>
    <cellStyle name="Normal GHG Numbers (0.00) 3 2 2 5" xfId="35988"/>
    <cellStyle name="Normal GHG Numbers (0.00) 3 2 3" xfId="35989"/>
    <cellStyle name="Normal GHG Numbers (0.00) 3 2 3 2" xfId="35990"/>
    <cellStyle name="Normal GHG Numbers (0.00) 3 2 4" xfId="35991"/>
    <cellStyle name="Normal GHG Numbers (0.00) 3 2 5" xfId="35992"/>
    <cellStyle name="Normal GHG Numbers (0.00) 3 2 6" xfId="35993"/>
    <cellStyle name="Normal GHG Numbers (0.00) 3 3" xfId="35994"/>
    <cellStyle name="Normal GHG Numbers (0.00) 3 3 2" xfId="35995"/>
    <cellStyle name="Normal GHG Numbers (0.00) 3 3 2 2" xfId="35996"/>
    <cellStyle name="Normal GHG Numbers (0.00) 3 3 3" xfId="35997"/>
    <cellStyle name="Normal GHG Numbers (0.00) 3 3 3 2" xfId="35998"/>
    <cellStyle name="Normal GHG Numbers (0.00) 3 3 4" xfId="35999"/>
    <cellStyle name="Normal GHG Numbers (0.00) 3 3 4 2" xfId="36000"/>
    <cellStyle name="Normal GHG Numbers (0.00) 3 3 5" xfId="36001"/>
    <cellStyle name="Normal GHG Numbers (0.00) 3 4" xfId="36002"/>
    <cellStyle name="Normal GHG Numbers (0.00) 4" xfId="36003"/>
    <cellStyle name="Normal GHG Numbers (0.00) 4 2" xfId="36004"/>
    <cellStyle name="Normal GHG Numbers (0.00) 4 2 2" xfId="36005"/>
    <cellStyle name="Normal GHG Numbers (0.00) 4 2 2 2" xfId="36006"/>
    <cellStyle name="Normal GHG Numbers (0.00) 4 2 3" xfId="36007"/>
    <cellStyle name="Normal GHG Numbers (0.00) 4 2 4" xfId="36008"/>
    <cellStyle name="Normal GHG Numbers (0.00) 4 3" xfId="36009"/>
    <cellStyle name="Normal GHG Numbers (0.00) 4 3 2" xfId="36010"/>
    <cellStyle name="Normal GHG Numbers (0.00) 4 4" xfId="36011"/>
    <cellStyle name="Normal GHG Numbers (0.00) 4 5" xfId="36012"/>
    <cellStyle name="Normal GHG Numbers (0.00) 5" xfId="36013"/>
    <cellStyle name="Normal GHG Textfiels Bold" xfId="171"/>
    <cellStyle name="Normal GHG Textfiels Bold 2" xfId="36014"/>
    <cellStyle name="Normal GHG Textfiels Bold 2 2" xfId="36015"/>
    <cellStyle name="Normal GHG Textfiels Bold 2 2 2" xfId="36016"/>
    <cellStyle name="Normal GHG Textfiels Bold 2 2 2 2" xfId="36017"/>
    <cellStyle name="Normal GHG Textfiels Bold 2 2 2 2 2" xfId="36018"/>
    <cellStyle name="Normal GHG Textfiels Bold 2 2 2 3" xfId="36019"/>
    <cellStyle name="Normal GHG Textfiels Bold 2 2 2 4" xfId="36020"/>
    <cellStyle name="Normal GHG Textfiels Bold 2 2 3" xfId="36021"/>
    <cellStyle name="Normal GHG Textfiels Bold 2 2 3 2" xfId="36022"/>
    <cellStyle name="Normal GHG Textfiels Bold 2 2 4" xfId="36023"/>
    <cellStyle name="Normal GHG Textfiels Bold 2 2 5" xfId="36024"/>
    <cellStyle name="Normal GHG Textfiels Bold 2 2 6" xfId="36025"/>
    <cellStyle name="Normal GHG Textfiels Bold 2 2 7" xfId="36026"/>
    <cellStyle name="Normal GHG Textfiels Bold 3" xfId="36027"/>
    <cellStyle name="Normal GHG Textfiels Bold 3 2" xfId="36028"/>
    <cellStyle name="Normal GHG Textfiels Bold 3 2 2" xfId="36029"/>
    <cellStyle name="Normal GHG Textfiels Bold 3 2 2 2" xfId="36030"/>
    <cellStyle name="Normal GHG Textfiels Bold 3 2 2 3" xfId="36031"/>
    <cellStyle name="Normal GHG Textfiels Bold 3 2 2 4" xfId="36032"/>
    <cellStyle name="Normal GHG Textfiels Bold 3 2 3" xfId="36033"/>
    <cellStyle name="Normal GHG Textfiels Bold 3 2 4" xfId="36034"/>
    <cellStyle name="Normal GHG Textfiels Bold 3 2 5" xfId="36035"/>
    <cellStyle name="Normal GHG Textfiels Bold 3 3" xfId="36036"/>
    <cellStyle name="Normal GHG Textfiels Bold 3 3 2" xfId="36037"/>
    <cellStyle name="Normal GHG Textfiels Bold 3 3 2 2" xfId="36038"/>
    <cellStyle name="Normal GHG Textfiels Bold 3 3 3" xfId="36039"/>
    <cellStyle name="Normal GHG Textfiels Bold 3 3 3 2" xfId="36040"/>
    <cellStyle name="Normal GHG Textfiels Bold 3 3 4" xfId="36041"/>
    <cellStyle name="Normal GHG Textfiels Bold 3 3 4 2" xfId="36042"/>
    <cellStyle name="Normal GHG Textfiels Bold 3 3 5" xfId="36043"/>
    <cellStyle name="Normal GHG Textfiels Bold 3 3 6" xfId="36044"/>
    <cellStyle name="Normal GHG Textfiels Bold 3 3 7" xfId="36045"/>
    <cellStyle name="Normal GHG Textfiels Bold 3 4" xfId="36046"/>
    <cellStyle name="Normal GHG Textfiels Bold 3 5" xfId="36047"/>
    <cellStyle name="Normal GHG Textfiels Bold 3 6" xfId="36048"/>
    <cellStyle name="Normal GHG Textfiels Bold 4" xfId="36049"/>
    <cellStyle name="Normal GHG Textfiels Bold 5" xfId="36050"/>
    <cellStyle name="Normal GHG whole table" xfId="172"/>
    <cellStyle name="Normal GHG whole table 2" xfId="36051"/>
    <cellStyle name="Normal GHG whole table 2 2" xfId="36052"/>
    <cellStyle name="Normal GHG whole table 2 2 2" xfId="36053"/>
    <cellStyle name="Normal GHG whole table 2 2 2 2" xfId="36054"/>
    <cellStyle name="Normal GHG whole table 2 2 2 3" xfId="36055"/>
    <cellStyle name="Normal GHG whole table 2 2 3" xfId="36056"/>
    <cellStyle name="Normal GHG whole table 2 2 4" xfId="36057"/>
    <cellStyle name="Normal GHG whole table 2 2 5" xfId="36058"/>
    <cellStyle name="Normal GHG whole table 2 2 6" xfId="36059"/>
    <cellStyle name="Normal GHG whole table 2 3" xfId="36060"/>
    <cellStyle name="Normal GHG whole table 2 3 2" xfId="36061"/>
    <cellStyle name="Normal GHG whole table 2 3 3" xfId="36062"/>
    <cellStyle name="Normal GHG whole table 2 4" xfId="36063"/>
    <cellStyle name="Normal GHG whole table 2 5" xfId="36064"/>
    <cellStyle name="Normal GHG whole table 2 6" xfId="36065"/>
    <cellStyle name="Normal GHG whole table 3" xfId="36066"/>
    <cellStyle name="Normal GHG whole table 3 2" xfId="36067"/>
    <cellStyle name="Normal GHG whole table 3 2 2" xfId="36068"/>
    <cellStyle name="Normal GHG whole table 3 3" xfId="36069"/>
    <cellStyle name="Normal GHG whole table 3 3 2" xfId="36070"/>
    <cellStyle name="Normal GHG whole table 3 4" xfId="36071"/>
    <cellStyle name="Normal GHG whole table 3 4 2" xfId="36072"/>
    <cellStyle name="Normal GHG whole table 3 5" xfId="36073"/>
    <cellStyle name="Normal GHG whole table 3 6" xfId="36074"/>
    <cellStyle name="Normal GHG-Shade" xfId="173"/>
    <cellStyle name="Normal GHG-Shade 10" xfId="36075"/>
    <cellStyle name="Normal GHG-Shade 10 2" xfId="36076"/>
    <cellStyle name="Normal GHG-Shade 10 2 2" xfId="36077"/>
    <cellStyle name="Normal GHG-Shade 10 2 2 2" xfId="36078"/>
    <cellStyle name="Normal GHG-Shade 10 2 2 2 2" xfId="36079"/>
    <cellStyle name="Normal GHG-Shade 10 2 2 3" xfId="36080"/>
    <cellStyle name="Normal GHG-Shade 10 2 2 4" xfId="36081"/>
    <cellStyle name="Normal GHG-Shade 10 2 3" xfId="36082"/>
    <cellStyle name="Normal GHG-Shade 10 2 3 2" xfId="36083"/>
    <cellStyle name="Normal GHG-Shade 10 2 4" xfId="36084"/>
    <cellStyle name="Normal GHG-Shade 10 2 5" xfId="36085"/>
    <cellStyle name="Normal GHG-Shade 10 2 6" xfId="36086"/>
    <cellStyle name="Normal GHG-Shade 10 3" xfId="36087"/>
    <cellStyle name="Normal GHG-Shade 10 3 2" xfId="36088"/>
    <cellStyle name="Normal GHG-Shade 11" xfId="36089"/>
    <cellStyle name="Normal GHG-Shade 11 2" xfId="36090"/>
    <cellStyle name="Normal GHG-Shade 11 2 2" xfId="36091"/>
    <cellStyle name="Normal GHG-Shade 11 2 2 2" xfId="36092"/>
    <cellStyle name="Normal GHG-Shade 11 2 2 2 2" xfId="36093"/>
    <cellStyle name="Normal GHG-Shade 11 2 2 3" xfId="36094"/>
    <cellStyle name="Normal GHG-Shade 11 2 2 4" xfId="36095"/>
    <cellStyle name="Normal GHG-Shade 11 2 3" xfId="36096"/>
    <cellStyle name="Normal GHG-Shade 11 2 3 2" xfId="36097"/>
    <cellStyle name="Normal GHG-Shade 11 2 4" xfId="36098"/>
    <cellStyle name="Normal GHG-Shade 11 2 5" xfId="36099"/>
    <cellStyle name="Normal GHG-Shade 11 2 6" xfId="36100"/>
    <cellStyle name="Normal GHG-Shade 11 3" xfId="36101"/>
    <cellStyle name="Normal GHG-Shade 11 3 2" xfId="36102"/>
    <cellStyle name="Normal GHG-Shade 12" xfId="36103"/>
    <cellStyle name="Normal GHG-Shade 12 2" xfId="36104"/>
    <cellStyle name="Normal GHG-Shade 12 2 2" xfId="36105"/>
    <cellStyle name="Normal GHG-Shade 12 2 2 2" xfId="36106"/>
    <cellStyle name="Normal GHG-Shade 12 2 2 2 2" xfId="36107"/>
    <cellStyle name="Normal GHG-Shade 12 2 2 3" xfId="36108"/>
    <cellStyle name="Normal GHG-Shade 12 2 2 4" xfId="36109"/>
    <cellStyle name="Normal GHG-Shade 12 2 3" xfId="36110"/>
    <cellStyle name="Normal GHG-Shade 12 2 3 2" xfId="36111"/>
    <cellStyle name="Normal GHG-Shade 12 2 4" xfId="36112"/>
    <cellStyle name="Normal GHG-Shade 12 2 5" xfId="36113"/>
    <cellStyle name="Normal GHG-Shade 12 2 6" xfId="36114"/>
    <cellStyle name="Normal GHG-Shade 12 3" xfId="36115"/>
    <cellStyle name="Normal GHG-Shade 12 3 2" xfId="36116"/>
    <cellStyle name="Normal GHG-Shade 13" xfId="36117"/>
    <cellStyle name="Normal GHG-Shade 13 2" xfId="36118"/>
    <cellStyle name="Normal GHG-Shade 13 2 2" xfId="36119"/>
    <cellStyle name="Normal GHG-Shade 13 2 2 2" xfId="36120"/>
    <cellStyle name="Normal GHG-Shade 13 2 2 2 2" xfId="36121"/>
    <cellStyle name="Normal GHG-Shade 13 2 2 3" xfId="36122"/>
    <cellStyle name="Normal GHG-Shade 13 2 2 4" xfId="36123"/>
    <cellStyle name="Normal GHG-Shade 13 2 3" xfId="36124"/>
    <cellStyle name="Normal GHG-Shade 13 2 3 2" xfId="36125"/>
    <cellStyle name="Normal GHG-Shade 13 2 4" xfId="36126"/>
    <cellStyle name="Normal GHG-Shade 13 2 5" xfId="36127"/>
    <cellStyle name="Normal GHG-Shade 13 2 6" xfId="36128"/>
    <cellStyle name="Normal GHG-Shade 13 3" xfId="36129"/>
    <cellStyle name="Normal GHG-Shade 13 3 2" xfId="36130"/>
    <cellStyle name="Normal GHG-Shade 14" xfId="36131"/>
    <cellStyle name="Normal GHG-Shade 14 2" xfId="36132"/>
    <cellStyle name="Normal GHG-Shade 14 2 2" xfId="36133"/>
    <cellStyle name="Normal GHG-Shade 14 2 2 2" xfId="36134"/>
    <cellStyle name="Normal GHG-Shade 14 2 2 2 2" xfId="36135"/>
    <cellStyle name="Normal GHG-Shade 14 2 2 3" xfId="36136"/>
    <cellStyle name="Normal GHG-Shade 14 2 2 4" xfId="36137"/>
    <cellStyle name="Normal GHG-Shade 14 2 3" xfId="36138"/>
    <cellStyle name="Normal GHG-Shade 14 2 3 2" xfId="36139"/>
    <cellStyle name="Normal GHG-Shade 14 2 4" xfId="36140"/>
    <cellStyle name="Normal GHG-Shade 14 2 5" xfId="36141"/>
    <cellStyle name="Normal GHG-Shade 14 2 6" xfId="36142"/>
    <cellStyle name="Normal GHG-Shade 14 3" xfId="36143"/>
    <cellStyle name="Normal GHG-Shade 14 3 2" xfId="36144"/>
    <cellStyle name="Normal GHG-Shade 15" xfId="36145"/>
    <cellStyle name="Normal GHG-Shade 15 2" xfId="36146"/>
    <cellStyle name="Normal GHG-Shade 15 2 2" xfId="36147"/>
    <cellStyle name="Normal GHG-Shade 15 2 2 2" xfId="36148"/>
    <cellStyle name="Normal GHG-Shade 15 2 2 2 2" xfId="36149"/>
    <cellStyle name="Normal GHG-Shade 15 2 2 3" xfId="36150"/>
    <cellStyle name="Normal GHG-Shade 15 2 2 4" xfId="36151"/>
    <cellStyle name="Normal GHG-Shade 15 2 3" xfId="36152"/>
    <cellStyle name="Normal GHG-Shade 15 2 3 2" xfId="36153"/>
    <cellStyle name="Normal GHG-Shade 15 2 4" xfId="36154"/>
    <cellStyle name="Normal GHG-Shade 15 2 5" xfId="36155"/>
    <cellStyle name="Normal GHG-Shade 15 2 6" xfId="36156"/>
    <cellStyle name="Normal GHG-Shade 15 3" xfId="36157"/>
    <cellStyle name="Normal GHG-Shade 15 3 2" xfId="36158"/>
    <cellStyle name="Normal GHG-Shade 16" xfId="36159"/>
    <cellStyle name="Normal GHG-Shade 16 2" xfId="36160"/>
    <cellStyle name="Normal GHG-Shade 16 2 2" xfId="36161"/>
    <cellStyle name="Normal GHG-Shade 16 2 2 2" xfId="36162"/>
    <cellStyle name="Normal GHG-Shade 16 2 3" xfId="36163"/>
    <cellStyle name="Normal GHG-Shade 16 2 4" xfId="36164"/>
    <cellStyle name="Normal GHG-Shade 16 2 5" xfId="36165"/>
    <cellStyle name="Normal GHG-Shade 16 3" xfId="36166"/>
    <cellStyle name="Normal GHG-Shade 16 3 2" xfId="36167"/>
    <cellStyle name="Normal GHG-Shade 16 3 3" xfId="36168"/>
    <cellStyle name="Normal GHG-Shade 16 3 4" xfId="36169"/>
    <cellStyle name="Normal GHG-Shade 16 4" xfId="36170"/>
    <cellStyle name="Normal GHG-Shade 16 5" xfId="36171"/>
    <cellStyle name="Normal GHG-Shade 17" xfId="36172"/>
    <cellStyle name="Normal GHG-Shade 17 2" xfId="36173"/>
    <cellStyle name="Normal GHG-Shade 18" xfId="36174"/>
    <cellStyle name="Normal GHG-Shade 18 2" xfId="36175"/>
    <cellStyle name="Normal GHG-Shade 19" xfId="267"/>
    <cellStyle name="Normal GHG-Shade 2" xfId="36176"/>
    <cellStyle name="Normal GHG-Shade 2 2" xfId="36177"/>
    <cellStyle name="Normal GHG-Shade 2 2 2" xfId="36178"/>
    <cellStyle name="Normal GHG-Shade 2 2 2 2" xfId="36179"/>
    <cellStyle name="Normal GHG-Shade 2 2 2 2 2" xfId="36180"/>
    <cellStyle name="Normal GHG-Shade 2 2 2 2 2 2" xfId="36181"/>
    <cellStyle name="Normal GHG-Shade 2 2 2 2 3" xfId="36182"/>
    <cellStyle name="Normal GHG-Shade 2 2 2 2 4" xfId="36183"/>
    <cellStyle name="Normal GHG-Shade 2 2 2 3" xfId="36184"/>
    <cellStyle name="Normal GHG-Shade 2 2 2 3 2" xfId="36185"/>
    <cellStyle name="Normal GHG-Shade 2 2 2 3 3" xfId="36186"/>
    <cellStyle name="Normal GHG-Shade 2 2 2 4" xfId="36187"/>
    <cellStyle name="Normal GHG-Shade 2 2 2 5" xfId="36188"/>
    <cellStyle name="Normal GHG-Shade 2 2 2 6" xfId="36189"/>
    <cellStyle name="Normal GHG-Shade 2 2 3" xfId="36190"/>
    <cellStyle name="Normal GHG-Shade 2 2 4" xfId="36191"/>
    <cellStyle name="Normal GHG-Shade 2 2 5" xfId="36192"/>
    <cellStyle name="Normal GHG-Shade 2 3" xfId="36193"/>
    <cellStyle name="Normal GHG-Shade 2 3 2" xfId="36194"/>
    <cellStyle name="Normal GHG-Shade 2 3 2 2" xfId="36195"/>
    <cellStyle name="Normal GHG-Shade 2 3 2 2 2" xfId="36196"/>
    <cellStyle name="Normal GHG-Shade 2 3 2 2 2 2" xfId="36197"/>
    <cellStyle name="Normal GHG-Shade 2 3 2 2 3" xfId="36198"/>
    <cellStyle name="Normal GHG-Shade 2 3 2 2 4" xfId="36199"/>
    <cellStyle name="Normal GHG-Shade 2 3 2 3" xfId="36200"/>
    <cellStyle name="Normal GHG-Shade 2 3 2 3 2" xfId="36201"/>
    <cellStyle name="Normal GHG-Shade 2 3 2 4" xfId="36202"/>
    <cellStyle name="Normal GHG-Shade 2 3 2 5" xfId="36203"/>
    <cellStyle name="Normal GHG-Shade 2 3 2 6" xfId="36204"/>
    <cellStyle name="Normal GHG-Shade 2 3 3" xfId="36205"/>
    <cellStyle name="Normal GHG-Shade 2 3 3 2" xfId="36206"/>
    <cellStyle name="Normal GHG-Shade 2 4" xfId="36207"/>
    <cellStyle name="Normal GHG-Shade 2 4 2" xfId="36208"/>
    <cellStyle name="Normal GHG-Shade 2 4 2 2" xfId="36209"/>
    <cellStyle name="Normal GHG-Shade 2 4 2 2 2" xfId="36210"/>
    <cellStyle name="Normal GHG-Shade 2 4 2 3" xfId="36211"/>
    <cellStyle name="Normal GHG-Shade 2 4 2 4" xfId="36212"/>
    <cellStyle name="Normal GHG-Shade 2 4 3" xfId="36213"/>
    <cellStyle name="Normal GHG-Shade 2 4 3 2" xfId="36214"/>
    <cellStyle name="Normal GHG-Shade 2 4 4" xfId="36215"/>
    <cellStyle name="Normal GHG-Shade 2 4 5" xfId="36216"/>
    <cellStyle name="Normal GHG-Shade 2 4 6" xfId="36217"/>
    <cellStyle name="Normal GHG-Shade 2 5" xfId="36218"/>
    <cellStyle name="Normal GHG-Shade 2 6" xfId="36219"/>
    <cellStyle name="Normal GHG-Shade 2 6 2" xfId="36220"/>
    <cellStyle name="Normal GHG-Shade 2 7" xfId="36221"/>
    <cellStyle name="Normal GHG-Shade 3" xfId="36222"/>
    <cellStyle name="Normal GHG-Shade 3 2" xfId="36223"/>
    <cellStyle name="Normal GHG-Shade 3 2 2" xfId="36224"/>
    <cellStyle name="Normal GHG-Shade 3 2 2 2" xfId="36225"/>
    <cellStyle name="Normal GHG-Shade 3 2 2 2 2" xfId="36226"/>
    <cellStyle name="Normal GHG-Shade 3 2 2 2 2 2" xfId="36227"/>
    <cellStyle name="Normal GHG-Shade 3 2 2 2 3" xfId="36228"/>
    <cellStyle name="Normal GHG-Shade 3 2 2 2 4" xfId="36229"/>
    <cellStyle name="Normal GHG-Shade 3 2 2 3" xfId="36230"/>
    <cellStyle name="Normal GHG-Shade 3 2 2 3 2" xfId="36231"/>
    <cellStyle name="Normal GHG-Shade 3 2 2 4" xfId="36232"/>
    <cellStyle name="Normal GHG-Shade 3 2 2 5" xfId="36233"/>
    <cellStyle name="Normal GHG-Shade 3 2 3" xfId="36234"/>
    <cellStyle name="Normal GHG-Shade 3 2 4" xfId="36235"/>
    <cellStyle name="Normal GHG-Shade 3 3" xfId="36236"/>
    <cellStyle name="Normal GHG-Shade 3 3 2" xfId="36237"/>
    <cellStyle name="Normal GHG-Shade 3 3 2 2" xfId="36238"/>
    <cellStyle name="Normal GHG-Shade 3 3 2 2 2" xfId="36239"/>
    <cellStyle name="Normal GHG-Shade 3 3 2 3" xfId="36240"/>
    <cellStyle name="Normal GHG-Shade 3 3 2 4" xfId="36241"/>
    <cellStyle name="Normal GHG-Shade 3 3 3" xfId="36242"/>
    <cellStyle name="Normal GHG-Shade 3 3 3 2" xfId="36243"/>
    <cellStyle name="Normal GHG-Shade 3 3 4" xfId="36244"/>
    <cellStyle name="Normal GHG-Shade 3 3 5" xfId="36245"/>
    <cellStyle name="Normal GHG-Shade 3 3 6" xfId="36246"/>
    <cellStyle name="Normal GHG-Shade 3 4" xfId="36247"/>
    <cellStyle name="Normal GHG-Shade 3 5" xfId="36248"/>
    <cellStyle name="Normal GHG-Shade 4" xfId="36249"/>
    <cellStyle name="Normal GHG-Shade 4 2" xfId="36250"/>
    <cellStyle name="Normal GHG-Shade 4 2 2" xfId="36251"/>
    <cellStyle name="Normal GHG-Shade 4 2 2 2" xfId="36252"/>
    <cellStyle name="Normal GHG-Shade 4 2 2 2 2" xfId="36253"/>
    <cellStyle name="Normal GHG-Shade 4 2 2 3" xfId="36254"/>
    <cellStyle name="Normal GHG-Shade 4 2 2 4" xfId="36255"/>
    <cellStyle name="Normal GHG-Shade 4 2 3" xfId="36256"/>
    <cellStyle name="Normal GHG-Shade 4 2 3 2" xfId="36257"/>
    <cellStyle name="Normal GHG-Shade 4 2 4" xfId="36258"/>
    <cellStyle name="Normal GHG-Shade 4 2 5" xfId="36259"/>
    <cellStyle name="Normal GHG-Shade 4 2 6" xfId="36260"/>
    <cellStyle name="Normal GHG-Shade 4 2 7" xfId="36261"/>
    <cellStyle name="Normal GHG-Shade 4 3" xfId="36262"/>
    <cellStyle name="Normal GHG-Shade 4 3 2" xfId="36263"/>
    <cellStyle name="Normal GHG-Shade 4 3 3" xfId="36264"/>
    <cellStyle name="Normal GHG-Shade 5" xfId="36265"/>
    <cellStyle name="Normal GHG-Shade 5 2" xfId="36266"/>
    <cellStyle name="Normal GHG-Shade 5 2 2" xfId="36267"/>
    <cellStyle name="Normal GHG-Shade 5 2 2 2" xfId="36268"/>
    <cellStyle name="Normal GHG-Shade 5 2 2 2 2" xfId="36269"/>
    <cellStyle name="Normal GHG-Shade 5 2 2 2 2 2" xfId="36270"/>
    <cellStyle name="Normal GHG-Shade 5 2 2 2 3" xfId="36271"/>
    <cellStyle name="Normal GHG-Shade 5 2 2 2 4" xfId="36272"/>
    <cellStyle name="Normal GHG-Shade 5 2 2 3" xfId="36273"/>
    <cellStyle name="Normal GHG-Shade 5 2 2 3 2" xfId="36274"/>
    <cellStyle name="Normal GHG-Shade 5 2 2 4" xfId="36275"/>
    <cellStyle name="Normal GHG-Shade 5 2 2 5" xfId="36276"/>
    <cellStyle name="Normal GHG-Shade 5 2 3" xfId="36277"/>
    <cellStyle name="Normal GHG-Shade 5 3" xfId="36278"/>
    <cellStyle name="Normal GHG-Shade 5 3 2" xfId="36279"/>
    <cellStyle name="Normal GHG-Shade 5 3 2 2" xfId="36280"/>
    <cellStyle name="Normal GHG-Shade 5 3 2 2 2" xfId="36281"/>
    <cellStyle name="Normal GHG-Shade 5 3 2 3" xfId="36282"/>
    <cellStyle name="Normal GHG-Shade 5 3 2 4" xfId="36283"/>
    <cellStyle name="Normal GHG-Shade 5 3 3" xfId="36284"/>
    <cellStyle name="Normal GHG-Shade 5 3 3 2" xfId="36285"/>
    <cellStyle name="Normal GHG-Shade 5 3 4" xfId="36286"/>
    <cellStyle name="Normal GHG-Shade 5 3 5" xfId="36287"/>
    <cellStyle name="Normal GHG-Shade 5 3 6" xfId="36288"/>
    <cellStyle name="Normal GHG-Shade 5 4" xfId="36289"/>
    <cellStyle name="Normal GHG-Shade 6" xfId="36290"/>
    <cellStyle name="Normal GHG-Shade 6 2" xfId="36291"/>
    <cellStyle name="Normal GHG-Shade 6 2 2" xfId="36292"/>
    <cellStyle name="Normal GHG-Shade 6 2 2 2" xfId="36293"/>
    <cellStyle name="Normal GHG-Shade 6 2 2 2 2" xfId="36294"/>
    <cellStyle name="Normal GHG-Shade 6 2 2 3" xfId="36295"/>
    <cellStyle name="Normal GHG-Shade 6 2 2 4" xfId="36296"/>
    <cellStyle name="Normal GHG-Shade 6 2 3" xfId="36297"/>
    <cellStyle name="Normal GHG-Shade 6 2 3 2" xfId="36298"/>
    <cellStyle name="Normal GHG-Shade 6 2 4" xfId="36299"/>
    <cellStyle name="Normal GHG-Shade 6 2 5" xfId="36300"/>
    <cellStyle name="Normal GHG-Shade 6 2 6" xfId="36301"/>
    <cellStyle name="Normal GHG-Shade 6 3" xfId="36302"/>
    <cellStyle name="Normal GHG-Shade 6 3 2" xfId="36303"/>
    <cellStyle name="Normal GHG-Shade 7" xfId="36304"/>
    <cellStyle name="Normal GHG-Shade 7 2" xfId="36305"/>
    <cellStyle name="Normal GHG-Shade 7 2 2" xfId="36306"/>
    <cellStyle name="Normal GHG-Shade 7 2 2 2" xfId="36307"/>
    <cellStyle name="Normal GHG-Shade 7 2 2 2 2" xfId="36308"/>
    <cellStyle name="Normal GHG-Shade 7 2 2 3" xfId="36309"/>
    <cellStyle name="Normal GHG-Shade 7 2 2 4" xfId="36310"/>
    <cellStyle name="Normal GHG-Shade 7 2 3" xfId="36311"/>
    <cellStyle name="Normal GHG-Shade 7 2 3 2" xfId="36312"/>
    <cellStyle name="Normal GHG-Shade 7 2 4" xfId="36313"/>
    <cellStyle name="Normal GHG-Shade 7 2 5" xfId="36314"/>
    <cellStyle name="Normal GHG-Shade 7 2 6" xfId="36315"/>
    <cellStyle name="Normal GHG-Shade 7 3" xfId="36316"/>
    <cellStyle name="Normal GHG-Shade 7 3 2" xfId="36317"/>
    <cellStyle name="Normal GHG-Shade 8" xfId="36318"/>
    <cellStyle name="Normal GHG-Shade 8 2" xfId="36319"/>
    <cellStyle name="Normal GHG-Shade 8 2 2" xfId="36320"/>
    <cellStyle name="Normal GHG-Shade 8 2 2 2" xfId="36321"/>
    <cellStyle name="Normal GHG-Shade 8 2 2 2 2" xfId="36322"/>
    <cellStyle name="Normal GHG-Shade 8 2 2 3" xfId="36323"/>
    <cellStyle name="Normal GHG-Shade 8 2 2 4" xfId="36324"/>
    <cellStyle name="Normal GHG-Shade 8 2 3" xfId="36325"/>
    <cellStyle name="Normal GHG-Shade 8 2 3 2" xfId="36326"/>
    <cellStyle name="Normal GHG-Shade 8 2 4" xfId="36327"/>
    <cellStyle name="Normal GHG-Shade 8 2 5" xfId="36328"/>
    <cellStyle name="Normal GHG-Shade 8 2 6" xfId="36329"/>
    <cellStyle name="Normal GHG-Shade 8 3" xfId="36330"/>
    <cellStyle name="Normal GHG-Shade 8 3 2" xfId="36331"/>
    <cellStyle name="Normal GHG-Shade 9" xfId="36332"/>
    <cellStyle name="Normal GHG-Shade 9 2" xfId="36333"/>
    <cellStyle name="Normal GHG-Shade 9 2 2" xfId="36334"/>
    <cellStyle name="Normal GHG-Shade 9 2 2 2" xfId="36335"/>
    <cellStyle name="Normal GHG-Shade 9 2 2 2 2" xfId="36336"/>
    <cellStyle name="Normal GHG-Shade 9 2 2 3" xfId="36337"/>
    <cellStyle name="Normal GHG-Shade 9 2 2 4" xfId="36338"/>
    <cellStyle name="Normal GHG-Shade 9 2 3" xfId="36339"/>
    <cellStyle name="Normal GHG-Shade 9 2 3 2" xfId="36340"/>
    <cellStyle name="Normal GHG-Shade 9 2 4" xfId="36341"/>
    <cellStyle name="Normal GHG-Shade 9 2 5" xfId="36342"/>
    <cellStyle name="Normal GHG-Shade 9 2 6" xfId="36343"/>
    <cellStyle name="Normal GHG-Shade 9 3" xfId="36344"/>
    <cellStyle name="Normal GHG-Shade 9 3 2" xfId="36345"/>
    <cellStyle name="Normal GHG-Shade_AT CO2 (2)" xfId="36346"/>
    <cellStyle name="Normál_CRFReport-template" xfId="36347"/>
    <cellStyle name="Normale" xfId="36348"/>
    <cellStyle name="Normale 2" xfId="268"/>
    <cellStyle name="Normale 2 2" xfId="36349"/>
    <cellStyle name="Normale 2 2 2" xfId="36350"/>
    <cellStyle name="Normale 2 2 2 2" xfId="36351"/>
    <cellStyle name="Normale 2 2 2 2 2" xfId="36352"/>
    <cellStyle name="Normale 2 2 2 3" xfId="36353"/>
    <cellStyle name="Normale 2 2 2 4" xfId="36354"/>
    <cellStyle name="Normale 2 2 3" xfId="36355"/>
    <cellStyle name="Normale 2 2 3 2" xfId="36356"/>
    <cellStyle name="Normale 2 2 4" xfId="36357"/>
    <cellStyle name="Normale 2 2 5" xfId="36358"/>
    <cellStyle name="Normale 2 3" xfId="36359"/>
    <cellStyle name="Normale 3" xfId="36360"/>
    <cellStyle name="Normale 3 2" xfId="36361"/>
    <cellStyle name="Normale 3 2 2" xfId="36362"/>
    <cellStyle name="Normale 3 2 2 2" xfId="36363"/>
    <cellStyle name="Normale 3 2 3" xfId="36364"/>
    <cellStyle name="Normale 3 2 4" xfId="36365"/>
    <cellStyle name="Normale 3 3" xfId="36366"/>
    <cellStyle name="Normale 3 3 2" xfId="36367"/>
    <cellStyle name="Normale 3 4" xfId="36368"/>
    <cellStyle name="Normale 3 5" xfId="36369"/>
    <cellStyle name="Normale 3 6" xfId="36370"/>
    <cellStyle name="Normale 4" xfId="36371"/>
    <cellStyle name="Normale_CRFReport-template" xfId="36372"/>
    <cellStyle name="normálne_CRFReport-template" xfId="36373"/>
    <cellStyle name="normální_CRFReport-template" xfId="36374"/>
    <cellStyle name="Normalny 2" xfId="36375"/>
    <cellStyle name="Normalny 2 2" xfId="36376"/>
    <cellStyle name="Normalny 2 2 2" xfId="36377"/>
    <cellStyle name="Normalny 2 2 2 2" xfId="36378"/>
    <cellStyle name="Normalny 2 2 2 2 2" xfId="36379"/>
    <cellStyle name="Normalny 2 2 2 3" xfId="36380"/>
    <cellStyle name="Normalny 2 2 2 4" xfId="36381"/>
    <cellStyle name="Normalny 2 2 3" xfId="36382"/>
    <cellStyle name="Normalny 2 2 3 2" xfId="36383"/>
    <cellStyle name="Normalny 2 2 4" xfId="36384"/>
    <cellStyle name="Normalny 2 2 5" xfId="36385"/>
    <cellStyle name="Normalny 3" xfId="36386"/>
    <cellStyle name="Normalny 3 2" xfId="36387"/>
    <cellStyle name="Normalny 3 2 2" xfId="36388"/>
    <cellStyle name="Normalny 3 2 2 2" xfId="36389"/>
    <cellStyle name="Normalny 3 2 2 2 2" xfId="36390"/>
    <cellStyle name="Normalny 3 2 2 3" xfId="36391"/>
    <cellStyle name="Normalny 3 2 2 4" xfId="36392"/>
    <cellStyle name="Normalny 3 2 3" xfId="36393"/>
    <cellStyle name="Normalny 3 2 3 2" xfId="36394"/>
    <cellStyle name="Normalny 3 2 4" xfId="36395"/>
    <cellStyle name="Normalny 3 2 5" xfId="36396"/>
    <cellStyle name="Normalny_CRFReport-template" xfId="36397"/>
    <cellStyle name="Nota" xfId="36398"/>
    <cellStyle name="Nota 2" xfId="36399"/>
    <cellStyle name="Nota 2 2" xfId="36400"/>
    <cellStyle name="Nota 2 2 2" xfId="36401"/>
    <cellStyle name="Nota 2 2 2 2" xfId="36402"/>
    <cellStyle name="Nota 2 2 2 2 2" xfId="36403"/>
    <cellStyle name="Nota 2 2 2 3" xfId="36404"/>
    <cellStyle name="Nota 2 2 2 4" xfId="36405"/>
    <cellStyle name="Nota 2 2 3" xfId="36406"/>
    <cellStyle name="Nota 2 2 3 2" xfId="36407"/>
    <cellStyle name="Nota 2 2 4" xfId="36408"/>
    <cellStyle name="Nota 2 2 5" xfId="36409"/>
    <cellStyle name="Nota 2 3" xfId="36410"/>
    <cellStyle name="Nota 3" xfId="36411"/>
    <cellStyle name="Nota 3 2" xfId="36412"/>
    <cellStyle name="Nota 3 2 2" xfId="36413"/>
    <cellStyle name="Nota 3 2 2 2" xfId="36414"/>
    <cellStyle name="Nota 3 2 3" xfId="36415"/>
    <cellStyle name="Nota 3 2 4" xfId="36416"/>
    <cellStyle name="Nota 3 3" xfId="36417"/>
    <cellStyle name="Nota 3 3 2" xfId="36418"/>
    <cellStyle name="Nota 3 4" xfId="36419"/>
    <cellStyle name="Nota 3 5" xfId="36420"/>
    <cellStyle name="Nota 4" xfId="36421"/>
    <cellStyle name="Note 1" xfId="48099"/>
    <cellStyle name="Note 2" xfId="36423"/>
    <cellStyle name="Note 2 2" xfId="36424"/>
    <cellStyle name="Note 2 2 2" xfId="36425"/>
    <cellStyle name="Note 2 2 2 2" xfId="36426"/>
    <cellStyle name="Note 2 2 2 3" xfId="36427"/>
    <cellStyle name="Note 2 2 3" xfId="36428"/>
    <cellStyle name="Note 2 2 4" xfId="36429"/>
    <cellStyle name="Note 2 2 5" xfId="36430"/>
    <cellStyle name="Note 2 2 6" xfId="36431"/>
    <cellStyle name="Note 2 3" xfId="36432"/>
    <cellStyle name="Note 2 3 2" xfId="36433"/>
    <cellStyle name="Note 2 3 3" xfId="36434"/>
    <cellStyle name="Note 2 3 4" xfId="36435"/>
    <cellStyle name="Note 2 3 5" xfId="36436"/>
    <cellStyle name="Note 2 4" xfId="36437"/>
    <cellStyle name="Note 2 4 2" xfId="36438"/>
    <cellStyle name="Note 2 4 3" xfId="36439"/>
    <cellStyle name="Note 2 5" xfId="36440"/>
    <cellStyle name="Note 2 6" xfId="36441"/>
    <cellStyle name="Note 2 7" xfId="36442"/>
    <cellStyle name="Note 2 8" xfId="36443"/>
    <cellStyle name="Note 2 9" xfId="36444"/>
    <cellStyle name="Note 3" xfId="36445"/>
    <cellStyle name="Note 3 2" xfId="36446"/>
    <cellStyle name="Note 3 2 2" xfId="36447"/>
    <cellStyle name="Note 3 2 3" xfId="36448"/>
    <cellStyle name="Note 3 3" xfId="36449"/>
    <cellStyle name="Note 3 3 2" xfId="36450"/>
    <cellStyle name="Note 3 3 3" xfId="36451"/>
    <cellStyle name="Note 3 4" xfId="36452"/>
    <cellStyle name="Note 3 4 2" xfId="36453"/>
    <cellStyle name="Note 3 4 3" xfId="36454"/>
    <cellStyle name="Note 3 5" xfId="36455"/>
    <cellStyle name="Note 3 6" xfId="36456"/>
    <cellStyle name="Note 3 7" xfId="36457"/>
    <cellStyle name="Note 4" xfId="36458"/>
    <cellStyle name="Note 5" xfId="36422"/>
    <cellStyle name="Notiz" xfId="36459"/>
    <cellStyle name="Notiz 2" xfId="36460"/>
    <cellStyle name="Notiz 2 2" xfId="36461"/>
    <cellStyle name="Notiz 2 2 2" xfId="36462"/>
    <cellStyle name="Notiz 2 2 2 2" xfId="36463"/>
    <cellStyle name="Notiz 2 2 2 2 2" xfId="36464"/>
    <cellStyle name="Notiz 2 2 2 2 2 2" xfId="36465"/>
    <cellStyle name="Notiz 2 2 2 2 3" xfId="36466"/>
    <cellStyle name="Notiz 2 2 2 2 4" xfId="36467"/>
    <cellStyle name="Notiz 2 2 2 3" xfId="36468"/>
    <cellStyle name="Notiz 2 2 2 3 2" xfId="36469"/>
    <cellStyle name="Notiz 2 2 2 4" xfId="36470"/>
    <cellStyle name="Notiz 2 2 2 5" xfId="36471"/>
    <cellStyle name="Notiz 2 3" xfId="36472"/>
    <cellStyle name="Notiz 2 3 2" xfId="36473"/>
    <cellStyle name="Notiz 2 3 2 2" xfId="36474"/>
    <cellStyle name="Notiz 2 3 2 2 2" xfId="36475"/>
    <cellStyle name="Notiz 2 3 2 3" xfId="36476"/>
    <cellStyle name="Notiz 2 3 2 4" xfId="36477"/>
    <cellStyle name="Notiz 2 3 3" xfId="36478"/>
    <cellStyle name="Notiz 2 3 3 2" xfId="36479"/>
    <cellStyle name="Notiz 2 3 4" xfId="36480"/>
    <cellStyle name="Notiz 2 3 5" xfId="36481"/>
    <cellStyle name="Notiz 2 3 6" xfId="36482"/>
    <cellStyle name="Notiz 2 4" xfId="36483"/>
    <cellStyle name="Notiz 3" xfId="36484"/>
    <cellStyle name="Notiz 3 2" xfId="36485"/>
    <cellStyle name="Notiz 3 2 2" xfId="36486"/>
    <cellStyle name="Notiz 3 2 2 2" xfId="36487"/>
    <cellStyle name="Notiz 3 2 2 2 2" xfId="36488"/>
    <cellStyle name="Notiz 3 2 2 2 2 2" xfId="36489"/>
    <cellStyle name="Notiz 3 2 2 2 3" xfId="36490"/>
    <cellStyle name="Notiz 3 2 2 2 4" xfId="36491"/>
    <cellStyle name="Notiz 3 2 2 3" xfId="36492"/>
    <cellStyle name="Notiz 3 2 2 3 2" xfId="36493"/>
    <cellStyle name="Notiz 3 2 2 4" xfId="36494"/>
    <cellStyle name="Notiz 3 2 2 5" xfId="36495"/>
    <cellStyle name="Notiz 3 3" xfId="36496"/>
    <cellStyle name="Notiz 3 3 2" xfId="36497"/>
    <cellStyle name="Notiz 3 3 2 2" xfId="36498"/>
    <cellStyle name="Notiz 3 3 2 2 2" xfId="36499"/>
    <cellStyle name="Notiz 3 3 2 3" xfId="36500"/>
    <cellStyle name="Notiz 3 3 2 4" xfId="36501"/>
    <cellStyle name="Notiz 3 3 3" xfId="36502"/>
    <cellStyle name="Notiz 3 3 3 2" xfId="36503"/>
    <cellStyle name="Notiz 3 3 4" xfId="36504"/>
    <cellStyle name="Notiz 3 3 5" xfId="36505"/>
    <cellStyle name="Notiz 3 3 6" xfId="36506"/>
    <cellStyle name="Notiz 3 4" xfId="36507"/>
    <cellStyle name="Notiz 4" xfId="36508"/>
    <cellStyle name="Notiz 4 2" xfId="36509"/>
    <cellStyle name="Notiz 4 2 2" xfId="36510"/>
    <cellStyle name="Notiz 4 2 2 2" xfId="36511"/>
    <cellStyle name="Notiz 4 2 2 2 2" xfId="36512"/>
    <cellStyle name="Notiz 4 2 2 2 2 2" xfId="36513"/>
    <cellStyle name="Notiz 4 2 2 2 3" xfId="36514"/>
    <cellStyle name="Notiz 4 2 2 2 4" xfId="36515"/>
    <cellStyle name="Notiz 4 2 2 3" xfId="36516"/>
    <cellStyle name="Notiz 4 2 2 3 2" xfId="36517"/>
    <cellStyle name="Notiz 4 2 2 4" xfId="36518"/>
    <cellStyle name="Notiz 4 2 2 5" xfId="36519"/>
    <cellStyle name="Notiz 4 3" xfId="36520"/>
    <cellStyle name="Notiz 4 3 2" xfId="36521"/>
    <cellStyle name="Notiz 4 3 2 2" xfId="36522"/>
    <cellStyle name="Notiz 4 3 2 2 2" xfId="36523"/>
    <cellStyle name="Notiz 4 3 2 3" xfId="36524"/>
    <cellStyle name="Notiz 4 3 2 4" xfId="36525"/>
    <cellStyle name="Notiz 4 3 3" xfId="36526"/>
    <cellStyle name="Notiz 4 3 3 2" xfId="36527"/>
    <cellStyle name="Notiz 4 3 4" xfId="36528"/>
    <cellStyle name="Notiz 4 3 5" xfId="36529"/>
    <cellStyle name="Notiz 4 3 6" xfId="36530"/>
    <cellStyle name="Notiz 4 4" xfId="36531"/>
    <cellStyle name="Notiz 5" xfId="36532"/>
    <cellStyle name="Notiz 5 2" xfId="36533"/>
    <cellStyle name="Notiz 5 2 2" xfId="36534"/>
    <cellStyle name="Notiz 5 2 2 2" xfId="36535"/>
    <cellStyle name="Notiz 5 2 2 2 2" xfId="36536"/>
    <cellStyle name="Notiz 5 2 2 2 2 2" xfId="36537"/>
    <cellStyle name="Notiz 5 2 2 2 3" xfId="36538"/>
    <cellStyle name="Notiz 5 2 2 2 4" xfId="36539"/>
    <cellStyle name="Notiz 5 2 2 3" xfId="36540"/>
    <cellStyle name="Notiz 5 2 2 3 2" xfId="36541"/>
    <cellStyle name="Notiz 5 2 2 4" xfId="36542"/>
    <cellStyle name="Notiz 5 2 2 5" xfId="36543"/>
    <cellStyle name="Notiz 5 3" xfId="36544"/>
    <cellStyle name="Notiz 5 3 2" xfId="36545"/>
    <cellStyle name="Notiz 5 3 2 2" xfId="36546"/>
    <cellStyle name="Notiz 5 3 2 2 2" xfId="36547"/>
    <cellStyle name="Notiz 5 3 2 3" xfId="36548"/>
    <cellStyle name="Notiz 5 3 2 4" xfId="36549"/>
    <cellStyle name="Notiz 5 3 3" xfId="36550"/>
    <cellStyle name="Notiz 5 3 3 2" xfId="36551"/>
    <cellStyle name="Notiz 5 3 4" xfId="36552"/>
    <cellStyle name="Notiz 5 3 5" xfId="36553"/>
    <cellStyle name="Notiz 6" xfId="36554"/>
    <cellStyle name="Notiz 6 2" xfId="36555"/>
    <cellStyle name="Notiz 6 2 2" xfId="36556"/>
    <cellStyle name="Notiz 6 2 2 2" xfId="36557"/>
    <cellStyle name="Notiz 6 2 2 2 2" xfId="36558"/>
    <cellStyle name="Notiz 6 2 2 2 2 2" xfId="36559"/>
    <cellStyle name="Notiz 6 2 2 2 3" xfId="36560"/>
    <cellStyle name="Notiz 6 2 2 2 4" xfId="36561"/>
    <cellStyle name="Notiz 6 2 2 3" xfId="36562"/>
    <cellStyle name="Notiz 6 2 2 3 2" xfId="36563"/>
    <cellStyle name="Notiz 6 2 2 4" xfId="36564"/>
    <cellStyle name="Notiz 6 2 2 5" xfId="36565"/>
    <cellStyle name="Notiz 6 3" xfId="36566"/>
    <cellStyle name="Notiz 6 3 2" xfId="36567"/>
    <cellStyle name="Notiz 6 3 2 2" xfId="36568"/>
    <cellStyle name="Notiz 6 3 2 2 2" xfId="36569"/>
    <cellStyle name="Notiz 6 3 2 3" xfId="36570"/>
    <cellStyle name="Notiz 6 3 2 4" xfId="36571"/>
    <cellStyle name="Notiz 6 3 3" xfId="36572"/>
    <cellStyle name="Notiz 6 3 3 2" xfId="36573"/>
    <cellStyle name="Notiz 6 3 4" xfId="36574"/>
    <cellStyle name="Notiz 6 3 5" xfId="36575"/>
    <cellStyle name="Notiz 7" xfId="36576"/>
    <cellStyle name="Notiz 7 2" xfId="36577"/>
    <cellStyle name="Notiz 7 2 2" xfId="36578"/>
    <cellStyle name="Notiz 7 2 2 2" xfId="36579"/>
    <cellStyle name="Notiz 7 2 2 2 2" xfId="36580"/>
    <cellStyle name="Notiz 7 2 2 3" xfId="36581"/>
    <cellStyle name="Notiz 7 2 2 4" xfId="36582"/>
    <cellStyle name="Notiz 7 2 3" xfId="36583"/>
    <cellStyle name="Notiz 7 2 3 2" xfId="36584"/>
    <cellStyle name="Notiz 7 2 4" xfId="36585"/>
    <cellStyle name="Notiz 7 2 5" xfId="36586"/>
    <cellStyle name="Notiz 8" xfId="36587"/>
    <cellStyle name="Notiz 8 2" xfId="36588"/>
    <cellStyle name="Notiz 8 2 2" xfId="36589"/>
    <cellStyle name="Notiz 8 2 2 2" xfId="36590"/>
    <cellStyle name="Notiz 8 2 2 2 2" xfId="36591"/>
    <cellStyle name="Notiz 8 2 2 3" xfId="36592"/>
    <cellStyle name="Notiz 8 2 2 4" xfId="36593"/>
    <cellStyle name="Notiz 8 2 3" xfId="36594"/>
    <cellStyle name="Notiz 8 2 3 2" xfId="36595"/>
    <cellStyle name="Notiz 8 2 4" xfId="36596"/>
    <cellStyle name="Notiz 8 2 5" xfId="36597"/>
    <cellStyle name="Notiz 9" xfId="36598"/>
    <cellStyle name="Notiz 9 2" xfId="36599"/>
    <cellStyle name="Notiz 9 2 2" xfId="36600"/>
    <cellStyle name="Notiz 9 2 2 2" xfId="36601"/>
    <cellStyle name="Notiz 9 2 3" xfId="36602"/>
    <cellStyle name="Notiz 9 2 4" xfId="36603"/>
    <cellStyle name="Notiz 9 3" xfId="36604"/>
    <cellStyle name="Notiz 9 3 2" xfId="36605"/>
    <cellStyle name="Notiz 9 4" xfId="36606"/>
    <cellStyle name="Notiz 9 5" xfId="36607"/>
    <cellStyle name="Notiz 9 6" xfId="36608"/>
    <cellStyle name="Obliczenia" xfId="36609"/>
    <cellStyle name="Obliczenia 2" xfId="36610"/>
    <cellStyle name="Obliczenia 2 2" xfId="36611"/>
    <cellStyle name="Obliczenia 2 2 2" xfId="36612"/>
    <cellStyle name="Obliczenia 2 2 2 2" xfId="36613"/>
    <cellStyle name="Obliczenia 2 2 3" xfId="36614"/>
    <cellStyle name="Obliczenia 2 2 4" xfId="36615"/>
    <cellStyle name="Obliczenia 2 3" xfId="36616"/>
    <cellStyle name="Obliczenia 2 3 2" xfId="36617"/>
    <cellStyle name="Obliczenia 2 4" xfId="36618"/>
    <cellStyle name="Obliczenia 2 5" xfId="36619"/>
    <cellStyle name="ohneP" xfId="36620"/>
    <cellStyle name="ohneP 2" xfId="36621"/>
    <cellStyle name="ohneP 2 2" xfId="36622"/>
    <cellStyle name="ohneP 2 2 2" xfId="36623"/>
    <cellStyle name="ohneP 2 2 2 2" xfId="36624"/>
    <cellStyle name="ohneP 2 2 3" xfId="36625"/>
    <cellStyle name="ohneP 2 2 4" xfId="36626"/>
    <cellStyle name="ohneP 2 3" xfId="36627"/>
    <cellStyle name="ohneP 2 3 2" xfId="36628"/>
    <cellStyle name="ohneP 2 4" xfId="36629"/>
    <cellStyle name="ohneP 2 5" xfId="36630"/>
    <cellStyle name="OS0023" xfId="36631"/>
    <cellStyle name="OS0023 2" xfId="36632"/>
    <cellStyle name="OS0023 2 2" xfId="36633"/>
    <cellStyle name="OS0023 2 2 2" xfId="36634"/>
    <cellStyle name="OS0023 2 2 2 2" xfId="36635"/>
    <cellStyle name="OS0023 2 2 3" xfId="36636"/>
    <cellStyle name="OS0023 2 2 4" xfId="36637"/>
    <cellStyle name="OS0023 2 3" xfId="36638"/>
    <cellStyle name="OS0023 2 3 2" xfId="36639"/>
    <cellStyle name="OS0023 2 4" xfId="36640"/>
    <cellStyle name="OS0023 2 5" xfId="36641"/>
    <cellStyle name="OS0023 2 6" xfId="36642"/>
    <cellStyle name="OS0023 3" xfId="36643"/>
    <cellStyle name="OS0023 3 2" xfId="36644"/>
    <cellStyle name="Összesen" xfId="36645"/>
    <cellStyle name="Összesen 2" xfId="36646"/>
    <cellStyle name="Összesen 2 2" xfId="36647"/>
    <cellStyle name="Összesen 2 2 2" xfId="36648"/>
    <cellStyle name="Összesen 2 2 2 2" xfId="36649"/>
    <cellStyle name="Összesen 2 2 3" xfId="36650"/>
    <cellStyle name="Összesen 2 2 4" xfId="36651"/>
    <cellStyle name="Összesen 2 3" xfId="36652"/>
    <cellStyle name="Összesen 2 3 2" xfId="36653"/>
    <cellStyle name="Összesen 2 4" xfId="36654"/>
    <cellStyle name="Összesen 2 5" xfId="36655"/>
    <cellStyle name="Output" xfId="36656"/>
    <cellStyle name="Output 2" xfId="36657"/>
    <cellStyle name="Output 2 2" xfId="36658"/>
    <cellStyle name="Output 2 2 2" xfId="36659"/>
    <cellStyle name="Output 2 2 2 2" xfId="36660"/>
    <cellStyle name="Output 2 2 2 3" xfId="36661"/>
    <cellStyle name="Output 2 2 3" xfId="36662"/>
    <cellStyle name="Output 2 2 4" xfId="36663"/>
    <cellStyle name="Output 2 2 5" xfId="36664"/>
    <cellStyle name="Output 2 2 6" xfId="36665"/>
    <cellStyle name="Output 2 3" xfId="36666"/>
    <cellStyle name="Output 2 3 2" xfId="36667"/>
    <cellStyle name="Output 2 3 3" xfId="36668"/>
    <cellStyle name="Output 2 3 4" xfId="36669"/>
    <cellStyle name="Output 2 3 5" xfId="36670"/>
    <cellStyle name="Output 2 4" xfId="36671"/>
    <cellStyle name="Output 2 5" xfId="36672"/>
    <cellStyle name="Output 2 6" xfId="36673"/>
    <cellStyle name="Output 2 7" xfId="36674"/>
    <cellStyle name="Output 2 8" xfId="36675"/>
    <cellStyle name="Output 2 9" xfId="36676"/>
    <cellStyle name="Output 3" xfId="36677"/>
    <cellStyle name="Output 3 2" xfId="36678"/>
    <cellStyle name="Output 3 2 2" xfId="36679"/>
    <cellStyle name="Output 3 2 3" xfId="36680"/>
    <cellStyle name="Output 3 3" xfId="36681"/>
    <cellStyle name="Output 3 3 2" xfId="36682"/>
    <cellStyle name="Output 3 3 3" xfId="36683"/>
    <cellStyle name="Output 3 4" xfId="36684"/>
    <cellStyle name="Output 3 5" xfId="36685"/>
    <cellStyle name="Output 3 6" xfId="36686"/>
    <cellStyle name="Output 3 7" xfId="36687"/>
    <cellStyle name="Parameterfeld" xfId="36688"/>
    <cellStyle name="Parameterfeld 2" xfId="36689"/>
    <cellStyle name="Parameterfeld 2 2" xfId="36690"/>
    <cellStyle name="Parameterfeld 2 2 2" xfId="36691"/>
    <cellStyle name="Parameterfeld 2 2 2 2" xfId="36692"/>
    <cellStyle name="Parameterfeld 2 2 3" xfId="36693"/>
    <cellStyle name="Parameterfeld 2 2 4" xfId="36694"/>
    <cellStyle name="Parameterfeld 2 3" xfId="36695"/>
    <cellStyle name="Parameterfeld 2 3 2" xfId="36696"/>
    <cellStyle name="Parameterfeld 2 4" xfId="36697"/>
    <cellStyle name="Parameterfeld 2 5" xfId="36698"/>
    <cellStyle name="Pattern" xfId="174"/>
    <cellStyle name="Pattern 2" xfId="36699"/>
    <cellStyle name="Pattern 2 2" xfId="36700"/>
    <cellStyle name="Pattern 2 2 2" xfId="36701"/>
    <cellStyle name="Pattern 2 2 2 2" xfId="36702"/>
    <cellStyle name="Pattern 2 2 2 3" xfId="36703"/>
    <cellStyle name="Pattern 2 2 3" xfId="36704"/>
    <cellStyle name="Pattern 2 2 4" xfId="36705"/>
    <cellStyle name="Pattern 2 2 5" xfId="36706"/>
    <cellStyle name="Pattern 2 2 6" xfId="36707"/>
    <cellStyle name="Pattern 2 3" xfId="36708"/>
    <cellStyle name="Pattern 2 3 2" xfId="36709"/>
    <cellStyle name="Pattern 2 3 3" xfId="36710"/>
    <cellStyle name="Pattern 2 4" xfId="36711"/>
    <cellStyle name="Pattern 2 5" xfId="36712"/>
    <cellStyle name="Pattern 2 6" xfId="36713"/>
    <cellStyle name="Pattern 3" xfId="36714"/>
    <cellStyle name="Pattern 3 2" xfId="36715"/>
    <cellStyle name="Pattern 3 2 2" xfId="36716"/>
    <cellStyle name="Pattern 3 3" xfId="36717"/>
    <cellStyle name="Pattern 3 3 2" xfId="36718"/>
    <cellStyle name="Pattern 3 4" xfId="36719"/>
    <cellStyle name="Pattern 3 4 2" xfId="36720"/>
    <cellStyle name="Pattern 3 5" xfId="36721"/>
    <cellStyle name="Pattern 3 6" xfId="36722"/>
    <cellStyle name="Percent 2" xfId="36723"/>
    <cellStyle name="Percent 2 2" xfId="36724"/>
    <cellStyle name="Percent 2 2 2" xfId="36725"/>
    <cellStyle name="Percent 2 2 2 2" xfId="36726"/>
    <cellStyle name="Percent 2 2 2 2 2" xfId="36727"/>
    <cellStyle name="Percent 2 2 2 3" xfId="36728"/>
    <cellStyle name="Percent 2 2 2 4" xfId="36729"/>
    <cellStyle name="Percent 2 2 3" xfId="36730"/>
    <cellStyle name="Percent 2 2 3 2" xfId="36731"/>
    <cellStyle name="Percent 2 2 4" xfId="36732"/>
    <cellStyle name="Percent 2 2 5" xfId="36733"/>
    <cellStyle name="Percent 2 2 6" xfId="36734"/>
    <cellStyle name="Percent 2 3" xfId="36735"/>
    <cellStyle name="Percent 3" xfId="36736"/>
    <cellStyle name="Percent 3 2" xfId="36737"/>
    <cellStyle name="Percent 3 2 2" xfId="36738"/>
    <cellStyle name="Percent 3 2 2 2" xfId="36739"/>
    <cellStyle name="Percent 3 2 2 2 2" xfId="36740"/>
    <cellStyle name="Percent 3 2 2 2 2 2" xfId="36741"/>
    <cellStyle name="Percent 3 2 2 2 3" xfId="36742"/>
    <cellStyle name="Percent 3 2 2 2 4" xfId="36743"/>
    <cellStyle name="Percent 3 2 2 3" xfId="36744"/>
    <cellStyle name="Percent 3 2 2 3 2" xfId="36745"/>
    <cellStyle name="Percent 3 2 2 4" xfId="36746"/>
    <cellStyle name="Percent 3 2 2 5" xfId="36747"/>
    <cellStyle name="Percent 3 2 3" xfId="36748"/>
    <cellStyle name="Percent 3 3" xfId="36749"/>
    <cellStyle name="Percent 3 3 2" xfId="36750"/>
    <cellStyle name="Percent 3 3 2 2" xfId="36751"/>
    <cellStyle name="Percent 3 3 2 2 2" xfId="36752"/>
    <cellStyle name="Percent 3 3 2 3" xfId="36753"/>
    <cellStyle name="Percent 3 3 2 4" xfId="36754"/>
    <cellStyle name="Percent 3 3 3" xfId="36755"/>
    <cellStyle name="Percent 3 3 3 2" xfId="36756"/>
    <cellStyle name="Percent 3 3 4" xfId="36757"/>
    <cellStyle name="Percent 3 3 5" xfId="36758"/>
    <cellStyle name="Percent 3 4" xfId="36759"/>
    <cellStyle name="Pilkku_CRFReport-template" xfId="36760"/>
    <cellStyle name="Pourcentage" xfId="1" builtinId="5"/>
    <cellStyle name="Pourcentage 10" xfId="36761"/>
    <cellStyle name="Pourcentage 10 10" xfId="36762"/>
    <cellStyle name="Pourcentage 10 2" xfId="36763"/>
    <cellStyle name="Pourcentage 10 2 2" xfId="36764"/>
    <cellStyle name="Pourcentage 10 2 2 2" xfId="36765"/>
    <cellStyle name="Pourcentage 10 2 2 2 2" xfId="36766"/>
    <cellStyle name="Pourcentage 10 2 2 2 2 2" xfId="36767"/>
    <cellStyle name="Pourcentage 10 2 2 2 3" xfId="36768"/>
    <cellStyle name="Pourcentage 10 2 2 2 4" xfId="36769"/>
    <cellStyle name="Pourcentage 10 2 2 3" xfId="36770"/>
    <cellStyle name="Pourcentage 10 2 2 3 2" xfId="36771"/>
    <cellStyle name="Pourcentage 10 2 2 3 3" xfId="36772"/>
    <cellStyle name="Pourcentage 10 2 2 4" xfId="36773"/>
    <cellStyle name="Pourcentage 10 2 2 4 2" xfId="36774"/>
    <cellStyle name="Pourcentage 10 2 2 5" xfId="36775"/>
    <cellStyle name="Pourcentage 10 2 2 6" xfId="36776"/>
    <cellStyle name="Pourcentage 10 2 2 7" xfId="36777"/>
    <cellStyle name="Pourcentage 10 2 2 8" xfId="36778"/>
    <cellStyle name="Pourcentage 10 2 3" xfId="36779"/>
    <cellStyle name="Pourcentage 10 2 3 2" xfId="36780"/>
    <cellStyle name="Pourcentage 10 2 4" xfId="36781"/>
    <cellStyle name="Pourcentage 10 2 5" xfId="36782"/>
    <cellStyle name="Pourcentage 10 3" xfId="36783"/>
    <cellStyle name="Pourcentage 10 3 2" xfId="36784"/>
    <cellStyle name="Pourcentage 10 3 2 2" xfId="36785"/>
    <cellStyle name="Pourcentage 10 3 2 2 2" xfId="36786"/>
    <cellStyle name="Pourcentage 10 3 2 3" xfId="36787"/>
    <cellStyle name="Pourcentage 10 3 2 4" xfId="36788"/>
    <cellStyle name="Pourcentage 10 3 2 5" xfId="36789"/>
    <cellStyle name="Pourcentage 10 3 3" xfId="36790"/>
    <cellStyle name="Pourcentage 10 3 3 2" xfId="36791"/>
    <cellStyle name="Pourcentage 10 3 3 3" xfId="36792"/>
    <cellStyle name="Pourcentage 10 3 3 4" xfId="36793"/>
    <cellStyle name="Pourcentage 10 3 4" xfId="36794"/>
    <cellStyle name="Pourcentage 10 3 4 2" xfId="36795"/>
    <cellStyle name="Pourcentage 10 3 5" xfId="36796"/>
    <cellStyle name="Pourcentage 10 3 6" xfId="36797"/>
    <cellStyle name="Pourcentage 10 3 7" xfId="36798"/>
    <cellStyle name="Pourcentage 10 3 8" xfId="36799"/>
    <cellStyle name="Pourcentage 10 4" xfId="36800"/>
    <cellStyle name="Pourcentage 10 4 2" xfId="36801"/>
    <cellStyle name="Pourcentage 10 4 3" xfId="36802"/>
    <cellStyle name="Pourcentage 10 5" xfId="36803"/>
    <cellStyle name="Pourcentage 10 6" xfId="36804"/>
    <cellStyle name="Pourcentage 10 7" xfId="36805"/>
    <cellStyle name="Pourcentage 10 8" xfId="36806"/>
    <cellStyle name="Pourcentage 10 9" xfId="36807"/>
    <cellStyle name="Pourcentage 11" xfId="36808"/>
    <cellStyle name="Pourcentage 11 10" xfId="36809"/>
    <cellStyle name="Pourcentage 11 11" xfId="36810"/>
    <cellStyle name="Pourcentage 11 12" xfId="36811"/>
    <cellStyle name="Pourcentage 11 13" xfId="36812"/>
    <cellStyle name="Pourcentage 11 2" xfId="12"/>
    <cellStyle name="Pourcentage 11 2 10" xfId="36814"/>
    <cellStyle name="Pourcentage 11 2 11" xfId="36815"/>
    <cellStyle name="Pourcentage 11 2 12" xfId="36816"/>
    <cellStyle name="Pourcentage 11 2 13" xfId="36813"/>
    <cellStyle name="Pourcentage 11 2 2" xfId="36817"/>
    <cellStyle name="Pourcentage 11 2 2 10" xfId="36818"/>
    <cellStyle name="Pourcentage 11 2 2 2" xfId="36819"/>
    <cellStyle name="Pourcentage 11 2 2 2 2" xfId="36820"/>
    <cellStyle name="Pourcentage 11 2 2 2 2 2" xfId="36821"/>
    <cellStyle name="Pourcentage 11 2 2 2 2 2 2" xfId="36822"/>
    <cellStyle name="Pourcentage 11 2 2 2 2 3" xfId="36823"/>
    <cellStyle name="Pourcentage 11 2 2 2 2 4" xfId="36824"/>
    <cellStyle name="Pourcentage 11 2 2 2 3" xfId="36825"/>
    <cellStyle name="Pourcentage 11 2 2 2 3 2" xfId="36826"/>
    <cellStyle name="Pourcentage 11 2 2 2 3 2 2" xfId="36827"/>
    <cellStyle name="Pourcentage 11 2 2 2 3 3" xfId="36828"/>
    <cellStyle name="Pourcentage 11 2 2 2 3 4" xfId="36829"/>
    <cellStyle name="Pourcentage 11 2 2 2 4" xfId="36830"/>
    <cellStyle name="Pourcentage 11 2 2 2 4 2" xfId="36831"/>
    <cellStyle name="Pourcentage 11 2 2 2 4 3" xfId="36832"/>
    <cellStyle name="Pourcentage 11 2 2 2 5" xfId="36833"/>
    <cellStyle name="Pourcentage 11 2 2 2 6" xfId="36834"/>
    <cellStyle name="Pourcentage 11 2 2 2 7" xfId="36835"/>
    <cellStyle name="Pourcentage 11 2 2 3" xfId="36836"/>
    <cellStyle name="Pourcentage 11 2 2 3 2" xfId="36837"/>
    <cellStyle name="Pourcentage 11 2 2 3 2 2" xfId="36838"/>
    <cellStyle name="Pourcentage 11 2 2 3 2 3" xfId="36839"/>
    <cellStyle name="Pourcentage 11 2 2 3 3" xfId="36840"/>
    <cellStyle name="Pourcentage 11 2 2 3 4" xfId="36841"/>
    <cellStyle name="Pourcentage 11 2 2 4" xfId="36842"/>
    <cellStyle name="Pourcentage 11 2 2 4 2" xfId="36843"/>
    <cellStyle name="Pourcentage 11 2 2 4 3" xfId="36844"/>
    <cellStyle name="Pourcentage 11 2 2 5" xfId="36845"/>
    <cellStyle name="Pourcentage 11 2 2 5 2" xfId="36846"/>
    <cellStyle name="Pourcentage 11 2 2 6" xfId="36847"/>
    <cellStyle name="Pourcentage 11 2 2 7" xfId="36848"/>
    <cellStyle name="Pourcentage 11 2 2 8" xfId="36849"/>
    <cellStyle name="Pourcentage 11 2 2 9" xfId="36850"/>
    <cellStyle name="Pourcentage 11 2 3" xfId="36851"/>
    <cellStyle name="Pourcentage 11 2 3 2" xfId="36852"/>
    <cellStyle name="Pourcentage 11 2 3 2 2" xfId="36853"/>
    <cellStyle name="Pourcentage 11 2 3 2 2 2" xfId="36854"/>
    <cellStyle name="Pourcentage 11 2 3 2 3" xfId="36855"/>
    <cellStyle name="Pourcentage 11 2 3 2 4" xfId="36856"/>
    <cellStyle name="Pourcentage 11 2 3 3" xfId="36857"/>
    <cellStyle name="Pourcentage 11 2 3 3 2" xfId="36858"/>
    <cellStyle name="Pourcentage 11 2 3 3 2 2" xfId="36859"/>
    <cellStyle name="Pourcentage 11 2 3 3 3" xfId="36860"/>
    <cellStyle name="Pourcentage 11 2 3 3 4" xfId="36861"/>
    <cellStyle name="Pourcentage 11 2 3 4" xfId="36862"/>
    <cellStyle name="Pourcentage 11 2 3 4 2" xfId="36863"/>
    <cellStyle name="Pourcentage 11 2 3 4 3" xfId="36864"/>
    <cellStyle name="Pourcentage 11 2 3 5" xfId="36865"/>
    <cellStyle name="Pourcentage 11 2 3 6" xfId="36866"/>
    <cellStyle name="Pourcentage 11 2 3 7" xfId="36867"/>
    <cellStyle name="Pourcentage 11 2 3 8" xfId="36868"/>
    <cellStyle name="Pourcentage 11 2 4" xfId="36869"/>
    <cellStyle name="Pourcentage 11 2 4 2" xfId="36870"/>
    <cellStyle name="Pourcentage 11 2 4 2 2" xfId="36871"/>
    <cellStyle name="Pourcentage 11 2 4 2 3" xfId="36872"/>
    <cellStyle name="Pourcentage 11 2 4 3" xfId="36873"/>
    <cellStyle name="Pourcentage 11 2 4 4" xfId="36874"/>
    <cellStyle name="Pourcentage 11 2 5" xfId="36875"/>
    <cellStyle name="Pourcentage 11 2 5 2" xfId="36876"/>
    <cellStyle name="Pourcentage 11 2 5 3" xfId="36877"/>
    <cellStyle name="Pourcentage 11 2 6" xfId="36878"/>
    <cellStyle name="Pourcentage 11 2 6 2" xfId="36879"/>
    <cellStyle name="Pourcentage 11 2 7" xfId="36880"/>
    <cellStyle name="Pourcentage 11 2 8" xfId="36881"/>
    <cellStyle name="Pourcentage 11 2 9" xfId="36882"/>
    <cellStyle name="Pourcentage 11 3" xfId="36883"/>
    <cellStyle name="Pourcentage 11 3 10" xfId="36884"/>
    <cellStyle name="Pourcentage 11 3 2" xfId="36885"/>
    <cellStyle name="Pourcentage 11 3 2 2" xfId="36886"/>
    <cellStyle name="Pourcentage 11 3 2 2 2" xfId="36887"/>
    <cellStyle name="Pourcentage 11 3 2 2 2 2" xfId="36888"/>
    <cellStyle name="Pourcentage 11 3 2 2 3" xfId="36889"/>
    <cellStyle name="Pourcentage 11 3 2 2 4" xfId="36890"/>
    <cellStyle name="Pourcentage 11 3 2 3" xfId="36891"/>
    <cellStyle name="Pourcentage 11 3 2 3 2" xfId="36892"/>
    <cellStyle name="Pourcentage 11 3 2 3 2 2" xfId="36893"/>
    <cellStyle name="Pourcentage 11 3 2 3 3" xfId="36894"/>
    <cellStyle name="Pourcentage 11 3 2 3 4" xfId="36895"/>
    <cellStyle name="Pourcentage 11 3 2 4" xfId="36896"/>
    <cellStyle name="Pourcentage 11 3 2 4 2" xfId="36897"/>
    <cellStyle name="Pourcentage 11 3 2 4 3" xfId="36898"/>
    <cellStyle name="Pourcentage 11 3 2 5" xfId="36899"/>
    <cellStyle name="Pourcentage 11 3 2 6" xfId="36900"/>
    <cellStyle name="Pourcentage 11 3 2 7" xfId="36901"/>
    <cellStyle name="Pourcentage 11 3 2 8" xfId="36902"/>
    <cellStyle name="Pourcentage 11 3 3" xfId="36903"/>
    <cellStyle name="Pourcentage 11 3 3 2" xfId="36904"/>
    <cellStyle name="Pourcentage 11 3 3 2 2" xfId="36905"/>
    <cellStyle name="Pourcentage 11 3 3 2 3" xfId="36906"/>
    <cellStyle name="Pourcentage 11 3 3 3" xfId="36907"/>
    <cellStyle name="Pourcentage 11 3 3 4" xfId="36908"/>
    <cellStyle name="Pourcentage 11 3 4" xfId="36909"/>
    <cellStyle name="Pourcentage 11 3 4 2" xfId="36910"/>
    <cellStyle name="Pourcentage 11 3 4 3" xfId="36911"/>
    <cellStyle name="Pourcentage 11 3 5" xfId="36912"/>
    <cellStyle name="Pourcentage 11 3 5 2" xfId="36913"/>
    <cellStyle name="Pourcentage 11 3 6" xfId="36914"/>
    <cellStyle name="Pourcentage 11 3 7" xfId="36915"/>
    <cellStyle name="Pourcentage 11 3 8" xfId="36916"/>
    <cellStyle name="Pourcentage 11 3 9" xfId="36917"/>
    <cellStyle name="Pourcentage 11 4" xfId="36918"/>
    <cellStyle name="Pourcentage 11 4 2" xfId="36919"/>
    <cellStyle name="Pourcentage 11 4 2 2" xfId="36920"/>
    <cellStyle name="Pourcentage 11 4 2 2 2" xfId="36921"/>
    <cellStyle name="Pourcentage 11 4 2 3" xfId="36922"/>
    <cellStyle name="Pourcentage 11 4 2 4" xfId="36923"/>
    <cellStyle name="Pourcentage 11 4 3" xfId="36924"/>
    <cellStyle name="Pourcentage 11 4 3 2" xfId="36925"/>
    <cellStyle name="Pourcentage 11 4 3 3" xfId="36926"/>
    <cellStyle name="Pourcentage 11 4 4" xfId="36927"/>
    <cellStyle name="Pourcentage 11 4 4 2" xfId="36928"/>
    <cellStyle name="Pourcentage 11 4 5" xfId="36929"/>
    <cellStyle name="Pourcentage 11 4 6" xfId="36930"/>
    <cellStyle name="Pourcentage 11 4 7" xfId="36931"/>
    <cellStyle name="Pourcentage 11 5" xfId="36932"/>
    <cellStyle name="Pourcentage 11 5 2" xfId="36933"/>
    <cellStyle name="Pourcentage 11 5 3" xfId="36934"/>
    <cellStyle name="Pourcentage 11 5 4" xfId="36935"/>
    <cellStyle name="Pourcentage 11 6" xfId="36936"/>
    <cellStyle name="Pourcentage 11 6 2" xfId="36937"/>
    <cellStyle name="Pourcentage 11 6 3" xfId="36938"/>
    <cellStyle name="Pourcentage 11 7" xfId="36939"/>
    <cellStyle name="Pourcentage 11 8" xfId="36940"/>
    <cellStyle name="Pourcentage 11 9" xfId="36941"/>
    <cellStyle name="Pourcentage 12" xfId="13"/>
    <cellStyle name="Pourcentage 12 10" xfId="36943"/>
    <cellStyle name="Pourcentage 12 11" xfId="36944"/>
    <cellStyle name="Pourcentage 12 12" xfId="36942"/>
    <cellStyle name="Pourcentage 12 2" xfId="36945"/>
    <cellStyle name="Pourcentage 12 2 2" xfId="36946"/>
    <cellStyle name="Pourcentage 12 2 2 2" xfId="36947"/>
    <cellStyle name="Pourcentage 12 2 2 2 2" xfId="36948"/>
    <cellStyle name="Pourcentage 12 2 2 3" xfId="36949"/>
    <cellStyle name="Pourcentage 12 2 2 4" xfId="36950"/>
    <cellStyle name="Pourcentage 12 2 2 5" xfId="36951"/>
    <cellStyle name="Pourcentage 12 2 3" xfId="36952"/>
    <cellStyle name="Pourcentage 12 2 3 2" xfId="36953"/>
    <cellStyle name="Pourcentage 12 2 3 3" xfId="36954"/>
    <cellStyle name="Pourcentage 12 2 4" xfId="36955"/>
    <cellStyle name="Pourcentage 12 2 5" xfId="36956"/>
    <cellStyle name="Pourcentage 12 2 6" xfId="36957"/>
    <cellStyle name="Pourcentage 12 3" xfId="36958"/>
    <cellStyle name="Pourcentage 12 3 2" xfId="36959"/>
    <cellStyle name="Pourcentage 12 3 2 2" xfId="36960"/>
    <cellStyle name="Pourcentage 12 3 2 3" xfId="36961"/>
    <cellStyle name="Pourcentage 12 3 2 4" xfId="36962"/>
    <cellStyle name="Pourcentage 12 3 3" xfId="36963"/>
    <cellStyle name="Pourcentage 12 3 3 2" xfId="36964"/>
    <cellStyle name="Pourcentage 12 3 4" xfId="36965"/>
    <cellStyle name="Pourcentage 12 4" xfId="36966"/>
    <cellStyle name="Pourcentage 12 4 2" xfId="36967"/>
    <cellStyle name="Pourcentage 12 4 3" xfId="36968"/>
    <cellStyle name="Pourcentage 12 4 4" xfId="36969"/>
    <cellStyle name="Pourcentage 12 5" xfId="36970"/>
    <cellStyle name="Pourcentage 12 5 2" xfId="36971"/>
    <cellStyle name="Pourcentage 12 5 3" xfId="36972"/>
    <cellStyle name="Pourcentage 12 6" xfId="36973"/>
    <cellStyle name="Pourcentage 12 6 2" xfId="36974"/>
    <cellStyle name="Pourcentage 12 7" xfId="36975"/>
    <cellStyle name="Pourcentage 12 8" xfId="36976"/>
    <cellStyle name="Pourcentage 12 9" xfId="36977"/>
    <cellStyle name="Pourcentage 13" xfId="36978"/>
    <cellStyle name="Pourcentage 13 10" xfId="36979"/>
    <cellStyle name="Pourcentage 13 2" xfId="36980"/>
    <cellStyle name="Pourcentage 13 2 2" xfId="36981"/>
    <cellStyle name="Pourcentage 13 2 2 2" xfId="36982"/>
    <cellStyle name="Pourcentage 13 2 3" xfId="36983"/>
    <cellStyle name="Pourcentage 13 2 3 2" xfId="36984"/>
    <cellStyle name="Pourcentage 13 2 4" xfId="36985"/>
    <cellStyle name="Pourcentage 13 3" xfId="36986"/>
    <cellStyle name="Pourcentage 13 3 2" xfId="36987"/>
    <cellStyle name="Pourcentage 13 3 2 2" xfId="36988"/>
    <cellStyle name="Pourcentage 13 3 2 3" xfId="36989"/>
    <cellStyle name="Pourcentage 13 3 3" xfId="36990"/>
    <cellStyle name="Pourcentage 13 3 4" xfId="36991"/>
    <cellStyle name="Pourcentage 13 4" xfId="36992"/>
    <cellStyle name="Pourcentage 13 4 2" xfId="36993"/>
    <cellStyle name="Pourcentage 13 4 2 2" xfId="36994"/>
    <cellStyle name="Pourcentage 13 4 3" xfId="36995"/>
    <cellStyle name="Pourcentage 13 5" xfId="36996"/>
    <cellStyle name="Pourcentage 13 5 2" xfId="36997"/>
    <cellStyle name="Pourcentage 13 5 3" xfId="36998"/>
    <cellStyle name="Pourcentage 13 5 4" xfId="36999"/>
    <cellStyle name="Pourcentage 13 6" xfId="37000"/>
    <cellStyle name="Pourcentage 13 6 2" xfId="37001"/>
    <cellStyle name="Pourcentage 13 7" xfId="37002"/>
    <cellStyle name="Pourcentage 13 8" xfId="37003"/>
    <cellStyle name="Pourcentage 13 9" xfId="37004"/>
    <cellStyle name="Pourcentage 14" xfId="37005"/>
    <cellStyle name="Pourcentage 14 2" xfId="37006"/>
    <cellStyle name="Pourcentage 14 2 2" xfId="37007"/>
    <cellStyle name="Pourcentage 14 2 3" xfId="37008"/>
    <cellStyle name="Pourcentage 14 2 4" xfId="37009"/>
    <cellStyle name="Pourcentage 14 3" xfId="37010"/>
    <cellStyle name="Pourcentage 14 3 2" xfId="37011"/>
    <cellStyle name="Pourcentage 14 3 3" xfId="37012"/>
    <cellStyle name="Pourcentage 14 4" xfId="37013"/>
    <cellStyle name="Pourcentage 14 4 2" xfId="37014"/>
    <cellStyle name="Pourcentage 14 4 3" xfId="37015"/>
    <cellStyle name="Pourcentage 14 5" xfId="37016"/>
    <cellStyle name="Pourcentage 14 6" xfId="37017"/>
    <cellStyle name="Pourcentage 15" xfId="37018"/>
    <cellStyle name="Pourcentage 15 2" xfId="37019"/>
    <cellStyle name="Pourcentage 15 2 2" xfId="37020"/>
    <cellStyle name="Pourcentage 15 3" xfId="37021"/>
    <cellStyle name="Pourcentage 15 3 2" xfId="37022"/>
    <cellStyle name="Pourcentage 16" xfId="37023"/>
    <cellStyle name="Pourcentage 16 2" xfId="37024"/>
    <cellStyle name="Pourcentage 17" xfId="37025"/>
    <cellStyle name="Pourcentage 17 2" xfId="37026"/>
    <cellStyle name="Pourcentage 17 3" xfId="37027"/>
    <cellStyle name="Pourcentage 17 4" xfId="37028"/>
    <cellStyle name="Pourcentage 17 5" xfId="37029"/>
    <cellStyle name="Pourcentage 17 6" xfId="37030"/>
    <cellStyle name="Pourcentage 17 7" xfId="37031"/>
    <cellStyle name="Pourcentage 17 8" xfId="37032"/>
    <cellStyle name="Pourcentage 18" xfId="37033"/>
    <cellStyle name="Pourcentage 18 2" xfId="37034"/>
    <cellStyle name="Pourcentage 18 3" xfId="37035"/>
    <cellStyle name="Pourcentage 18 4" xfId="37036"/>
    <cellStyle name="Pourcentage 18 5" xfId="37037"/>
    <cellStyle name="Pourcentage 18 6" xfId="37038"/>
    <cellStyle name="Pourcentage 18 7" xfId="37039"/>
    <cellStyle name="Pourcentage 19" xfId="37040"/>
    <cellStyle name="Pourcentage 2" xfId="176"/>
    <cellStyle name="Pourcentage 2 10" xfId="37041"/>
    <cellStyle name="Pourcentage 2 10 2" xfId="37042"/>
    <cellStyle name="Pourcentage 2 10 2 2" xfId="37043"/>
    <cellStyle name="Pourcentage 2 10 2 2 2" xfId="37044"/>
    <cellStyle name="Pourcentage 2 10 2 2 2 2" xfId="37045"/>
    <cellStyle name="Pourcentage 2 10 2 2 3" xfId="37046"/>
    <cellStyle name="Pourcentage 2 10 2 2 4" xfId="37047"/>
    <cellStyle name="Pourcentage 2 10 2 3" xfId="37048"/>
    <cellStyle name="Pourcentage 2 10 2 3 2" xfId="37049"/>
    <cellStyle name="Pourcentage 2 10 2 4" xfId="37050"/>
    <cellStyle name="Pourcentage 2 10 2 5" xfId="37051"/>
    <cellStyle name="Pourcentage 2 10 2 6" xfId="37052"/>
    <cellStyle name="Pourcentage 2 10 3" xfId="37053"/>
    <cellStyle name="Pourcentage 2 10 3 2" xfId="37054"/>
    <cellStyle name="Pourcentage 2 11" xfId="37055"/>
    <cellStyle name="Pourcentage 2 11 2" xfId="37056"/>
    <cellStyle name="Pourcentage 2 11 2 2" xfId="37057"/>
    <cellStyle name="Pourcentage 2 11 2 2 2" xfId="37058"/>
    <cellStyle name="Pourcentage 2 11 2 2 2 2" xfId="37059"/>
    <cellStyle name="Pourcentage 2 11 2 2 3" xfId="37060"/>
    <cellStyle name="Pourcentage 2 11 2 2 4" xfId="37061"/>
    <cellStyle name="Pourcentage 2 11 2 3" xfId="37062"/>
    <cellStyle name="Pourcentage 2 11 2 3 2" xfId="37063"/>
    <cellStyle name="Pourcentage 2 11 2 4" xfId="37064"/>
    <cellStyle name="Pourcentage 2 11 2 5" xfId="37065"/>
    <cellStyle name="Pourcentage 2 11 2 6" xfId="37066"/>
    <cellStyle name="Pourcentage 2 11 3" xfId="37067"/>
    <cellStyle name="Pourcentage 2 11 3 2" xfId="37068"/>
    <cellStyle name="Pourcentage 2 12" xfId="37069"/>
    <cellStyle name="Pourcentage 2 12 2" xfId="37070"/>
    <cellStyle name="Pourcentage 2 12 2 2" xfId="37071"/>
    <cellStyle name="Pourcentage 2 12 2 2 2" xfId="37072"/>
    <cellStyle name="Pourcentage 2 12 2 2 2 2" xfId="37073"/>
    <cellStyle name="Pourcentage 2 12 2 2 3" xfId="37074"/>
    <cellStyle name="Pourcentage 2 12 2 2 4" xfId="37075"/>
    <cellStyle name="Pourcentage 2 12 2 3" xfId="37076"/>
    <cellStyle name="Pourcentage 2 12 2 3 2" xfId="37077"/>
    <cellStyle name="Pourcentage 2 12 2 4" xfId="37078"/>
    <cellStyle name="Pourcentage 2 12 2 5" xfId="37079"/>
    <cellStyle name="Pourcentage 2 12 2 6" xfId="37080"/>
    <cellStyle name="Pourcentage 2 12 3" xfId="37081"/>
    <cellStyle name="Pourcentage 2 12 3 2" xfId="37082"/>
    <cellStyle name="Pourcentage 2 13" xfId="37083"/>
    <cellStyle name="Pourcentage 2 13 2" xfId="37084"/>
    <cellStyle name="Pourcentage 2 13 2 2" xfId="37085"/>
    <cellStyle name="Pourcentage 2 13 2 2 2" xfId="37086"/>
    <cellStyle name="Pourcentage 2 13 2 2 2 2" xfId="37087"/>
    <cellStyle name="Pourcentage 2 13 2 2 3" xfId="37088"/>
    <cellStyle name="Pourcentage 2 13 2 2 4" xfId="37089"/>
    <cellStyle name="Pourcentage 2 13 2 3" xfId="37090"/>
    <cellStyle name="Pourcentage 2 13 2 3 2" xfId="37091"/>
    <cellStyle name="Pourcentage 2 13 2 4" xfId="37092"/>
    <cellStyle name="Pourcentage 2 13 2 5" xfId="37093"/>
    <cellStyle name="Pourcentage 2 13 2 6" xfId="37094"/>
    <cellStyle name="Pourcentage 2 13 3" xfId="37095"/>
    <cellStyle name="Pourcentage 2 13 3 2" xfId="37096"/>
    <cellStyle name="Pourcentage 2 14" xfId="37097"/>
    <cellStyle name="Pourcentage 2 14 2" xfId="37098"/>
    <cellStyle name="Pourcentage 2 14 2 2" xfId="37099"/>
    <cellStyle name="Pourcentage 2 14 2 2 2" xfId="37100"/>
    <cellStyle name="Pourcentage 2 14 2 2 2 2" xfId="37101"/>
    <cellStyle name="Pourcentage 2 14 2 2 2 2 2" xfId="37102"/>
    <cellStyle name="Pourcentage 2 14 2 2 2 3" xfId="37103"/>
    <cellStyle name="Pourcentage 2 14 2 2 2 4" xfId="37104"/>
    <cellStyle name="Pourcentage 2 14 2 2 3" xfId="37105"/>
    <cellStyle name="Pourcentage 2 14 2 2 3 2" xfId="37106"/>
    <cellStyle name="Pourcentage 2 14 2 2 4" xfId="37107"/>
    <cellStyle name="Pourcentage 2 14 2 2 5" xfId="37108"/>
    <cellStyle name="Pourcentage 2 14 2 2 6" xfId="37109"/>
    <cellStyle name="Pourcentage 2 14 2 3" xfId="37110"/>
    <cellStyle name="Pourcentage 2 14 2 3 2" xfId="37111"/>
    <cellStyle name="Pourcentage 2 14 3" xfId="37112"/>
    <cellStyle name="Pourcentage 2 14 3 2" xfId="37113"/>
    <cellStyle name="Pourcentage 2 14 3 2 2" xfId="37114"/>
    <cellStyle name="Pourcentage 2 14 3 2 2 2" xfId="37115"/>
    <cellStyle name="Pourcentage 2 14 3 2 3" xfId="37116"/>
    <cellStyle name="Pourcentage 2 14 3 2 4" xfId="37117"/>
    <cellStyle name="Pourcentage 2 14 3 3" xfId="37118"/>
    <cellStyle name="Pourcentage 2 14 3 3 2" xfId="37119"/>
    <cellStyle name="Pourcentage 2 14 3 4" xfId="37120"/>
    <cellStyle name="Pourcentage 2 14 3 5" xfId="37121"/>
    <cellStyle name="Pourcentage 2 14 3 6" xfId="37122"/>
    <cellStyle name="Pourcentage 2 14 4" xfId="37123"/>
    <cellStyle name="Pourcentage 2 14 4 2" xfId="37124"/>
    <cellStyle name="Pourcentage 2 15" xfId="37125"/>
    <cellStyle name="Pourcentage 2 15 2" xfId="37126"/>
    <cellStyle name="Pourcentage 2 15 2 2" xfId="37127"/>
    <cellStyle name="Pourcentage 2 15 2 2 2" xfId="37128"/>
    <cellStyle name="Pourcentage 2 15 2 2 2 2" xfId="37129"/>
    <cellStyle name="Pourcentage 2 15 2 2 3" xfId="37130"/>
    <cellStyle name="Pourcentage 2 15 2 2 4" xfId="37131"/>
    <cellStyle name="Pourcentage 2 15 2 3" xfId="37132"/>
    <cellStyle name="Pourcentage 2 15 2 3 2" xfId="37133"/>
    <cellStyle name="Pourcentage 2 15 2 4" xfId="37134"/>
    <cellStyle name="Pourcentage 2 15 2 5" xfId="37135"/>
    <cellStyle name="Pourcentage 2 15 2 6" xfId="37136"/>
    <cellStyle name="Pourcentage 2 15 3" xfId="37137"/>
    <cellStyle name="Pourcentage 2 15 3 2" xfId="37138"/>
    <cellStyle name="Pourcentage 2 16" xfId="37139"/>
    <cellStyle name="Pourcentage 2 16 2" xfId="37140"/>
    <cellStyle name="Pourcentage 2 16 2 2" xfId="37141"/>
    <cellStyle name="Pourcentage 2 16 2 2 2" xfId="37142"/>
    <cellStyle name="Pourcentage 2 16 2 2 2 2" xfId="37143"/>
    <cellStyle name="Pourcentage 2 16 2 2 3" xfId="37144"/>
    <cellStyle name="Pourcentage 2 16 2 2 4" xfId="37145"/>
    <cellStyle name="Pourcentage 2 16 2 3" xfId="37146"/>
    <cellStyle name="Pourcentage 2 16 2 3 2" xfId="37147"/>
    <cellStyle name="Pourcentage 2 16 2 4" xfId="37148"/>
    <cellStyle name="Pourcentage 2 16 2 5" xfId="37149"/>
    <cellStyle name="Pourcentage 2 16 2 6" xfId="37150"/>
    <cellStyle name="Pourcentage 2 16 3" xfId="37151"/>
    <cellStyle name="Pourcentage 2 16 3 2" xfId="37152"/>
    <cellStyle name="Pourcentage 2 17" xfId="37153"/>
    <cellStyle name="Pourcentage 2 17 2" xfId="37154"/>
    <cellStyle name="Pourcentage 2 17 2 2" xfId="37155"/>
    <cellStyle name="Pourcentage 2 17 2 2 2" xfId="37156"/>
    <cellStyle name="Pourcentage 2 17 2 3" xfId="37157"/>
    <cellStyle name="Pourcentage 2 17 2 4" xfId="37158"/>
    <cellStyle name="Pourcentage 2 17 3" xfId="37159"/>
    <cellStyle name="Pourcentage 2 17 3 2" xfId="37160"/>
    <cellStyle name="Pourcentage 2 17 3 3" xfId="37161"/>
    <cellStyle name="Pourcentage 2 17 4" xfId="37162"/>
    <cellStyle name="Pourcentage 2 17 5" xfId="37163"/>
    <cellStyle name="Pourcentage 2 18" xfId="37164"/>
    <cellStyle name="Pourcentage 2 2" xfId="269"/>
    <cellStyle name="Pourcentage 2 2 2" xfId="37165"/>
    <cellStyle name="Pourcentage 2 2 2 2" xfId="37166"/>
    <cellStyle name="Pourcentage 2 2 2 2 2" xfId="37167"/>
    <cellStyle name="Pourcentage 2 2 2 2 2 2" xfId="37168"/>
    <cellStyle name="Pourcentage 2 2 2 2 2 2 2" xfId="37169"/>
    <cellStyle name="Pourcentage 2 2 2 2 2 2 2 2" xfId="37170"/>
    <cellStyle name="Pourcentage 2 2 2 2 2 2 3" xfId="37171"/>
    <cellStyle name="Pourcentage 2 2 2 2 2 2 4" xfId="37172"/>
    <cellStyle name="Pourcentage 2 2 2 2 2 3" xfId="37173"/>
    <cellStyle name="Pourcentage 2 2 2 2 2 3 2" xfId="37174"/>
    <cellStyle name="Pourcentage 2 2 2 2 2 4" xfId="37175"/>
    <cellStyle name="Pourcentage 2 2 2 2 2 5" xfId="37176"/>
    <cellStyle name="Pourcentage 2 2 2 2 2 6" xfId="37177"/>
    <cellStyle name="Pourcentage 2 2 2 2 3" xfId="37178"/>
    <cellStyle name="Pourcentage 2 2 2 2 3 2" xfId="37179"/>
    <cellStyle name="Pourcentage 2 2 2 3" xfId="37180"/>
    <cellStyle name="Pourcentage 2 2 2 3 2" xfId="37181"/>
    <cellStyle name="Pourcentage 2 2 2 3 2 2" xfId="37182"/>
    <cellStyle name="Pourcentage 2 2 2 3 2 2 2" xfId="37183"/>
    <cellStyle name="Pourcentage 2 2 2 3 2 3" xfId="37184"/>
    <cellStyle name="Pourcentage 2 2 2 3 2 4" xfId="37185"/>
    <cellStyle name="Pourcentage 2 2 2 3 3" xfId="37186"/>
    <cellStyle name="Pourcentage 2 2 2 3 3 2" xfId="37187"/>
    <cellStyle name="Pourcentage 2 2 2 3 4" xfId="37188"/>
    <cellStyle name="Pourcentage 2 2 2 3 5" xfId="37189"/>
    <cellStyle name="Pourcentage 2 2 2 3 6" xfId="37190"/>
    <cellStyle name="Pourcentage 2 2 2 4" xfId="37191"/>
    <cellStyle name="Pourcentage 2 2 2 4 2" xfId="37192"/>
    <cellStyle name="Pourcentage 2 2 3" xfId="37193"/>
    <cellStyle name="Pourcentage 2 2 3 2" xfId="37194"/>
    <cellStyle name="Pourcentage 2 2 3 2 2" xfId="37195"/>
    <cellStyle name="Pourcentage 2 2 3 2 2 2" xfId="37196"/>
    <cellStyle name="Pourcentage 2 2 3 2 2 2 2" xfId="37197"/>
    <cellStyle name="Pourcentage 2 2 3 2 2 3" xfId="37198"/>
    <cellStyle name="Pourcentage 2 2 3 2 2 4" xfId="37199"/>
    <cellStyle name="Pourcentage 2 2 3 2 3" xfId="37200"/>
    <cellStyle name="Pourcentage 2 2 3 2 3 2" xfId="37201"/>
    <cellStyle name="Pourcentage 2 2 3 2 4" xfId="37202"/>
    <cellStyle name="Pourcentage 2 2 3 2 5" xfId="37203"/>
    <cellStyle name="Pourcentage 2 2 3 2 6" xfId="37204"/>
    <cellStyle name="Pourcentage 2 2 3 3" xfId="37205"/>
    <cellStyle name="Pourcentage 2 2 3 3 2" xfId="37206"/>
    <cellStyle name="Pourcentage 2 2 4" xfId="37207"/>
    <cellStyle name="Pourcentage 2 2 4 2" xfId="37208"/>
    <cellStyle name="Pourcentage 2 2 4 2 2" xfId="37209"/>
    <cellStyle name="Pourcentage 2 2 4 2 2 2" xfId="37210"/>
    <cellStyle name="Pourcentage 2 2 4 2 3" xfId="37211"/>
    <cellStyle name="Pourcentage 2 2 4 2 4" xfId="37212"/>
    <cellStyle name="Pourcentage 2 2 4 3" xfId="37213"/>
    <cellStyle name="Pourcentage 2 2 4 3 2" xfId="37214"/>
    <cellStyle name="Pourcentage 2 2 4 4" xfId="37215"/>
    <cellStyle name="Pourcentage 2 2 4 5" xfId="37216"/>
    <cellStyle name="Pourcentage 2 2 4 6" xfId="37217"/>
    <cellStyle name="Pourcentage 2 2 5" xfId="37218"/>
    <cellStyle name="Pourcentage 2 2 6" xfId="37219"/>
    <cellStyle name="Pourcentage 2 3" xfId="37220"/>
    <cellStyle name="Pourcentage 2 3 2" xfId="37221"/>
    <cellStyle name="Pourcentage 2 3 2 2" xfId="37222"/>
    <cellStyle name="Pourcentage 2 3 2 2 2" xfId="37223"/>
    <cellStyle name="Pourcentage 2 3 2 2 2 2" xfId="37224"/>
    <cellStyle name="Pourcentage 2 3 2 2 3" xfId="37225"/>
    <cellStyle name="Pourcentage 2 3 2 2 4" xfId="37226"/>
    <cellStyle name="Pourcentage 2 3 2 2 5" xfId="37227"/>
    <cellStyle name="Pourcentage 2 3 2 3" xfId="37228"/>
    <cellStyle name="Pourcentage 2 3 2 3 2" xfId="37229"/>
    <cellStyle name="Pourcentage 2 3 2 3 3" xfId="37230"/>
    <cellStyle name="Pourcentage 2 3 2 4" xfId="37231"/>
    <cellStyle name="Pourcentage 2 3 2 5" xfId="37232"/>
    <cellStyle name="Pourcentage 2 3 3" xfId="37233"/>
    <cellStyle name="Pourcentage 2 3 3 2" xfId="37234"/>
    <cellStyle name="Pourcentage 2 4" xfId="37235"/>
    <cellStyle name="Pourcentage 2 4 2" xfId="37236"/>
    <cellStyle name="Pourcentage 2 4 2 2" xfId="37237"/>
    <cellStyle name="Pourcentage 2 4 2 2 2" xfId="37238"/>
    <cellStyle name="Pourcentage 2 4 2 2 2 2" xfId="37239"/>
    <cellStyle name="Pourcentage 2 4 2 2 2 2 2" xfId="37240"/>
    <cellStyle name="Pourcentage 2 4 2 2 2 3" xfId="37241"/>
    <cellStyle name="Pourcentage 2 4 2 2 2 4" xfId="37242"/>
    <cellStyle name="Pourcentage 2 4 2 2 3" xfId="37243"/>
    <cellStyle name="Pourcentage 2 4 2 2 3 2" xfId="37244"/>
    <cellStyle name="Pourcentage 2 4 2 2 4" xfId="37245"/>
    <cellStyle name="Pourcentage 2 4 2 2 5" xfId="37246"/>
    <cellStyle name="Pourcentage 2 4 2 2 6" xfId="37247"/>
    <cellStyle name="Pourcentage 2 4 2 3" xfId="37248"/>
    <cellStyle name="Pourcentage 2 4 2 3 2" xfId="37249"/>
    <cellStyle name="Pourcentage 2 4 3" xfId="37250"/>
    <cellStyle name="Pourcentage 2 4 3 2" xfId="37251"/>
    <cellStyle name="Pourcentage 2 4 3 2 2" xfId="37252"/>
    <cellStyle name="Pourcentage 2 4 3 2 2 2" xfId="37253"/>
    <cellStyle name="Pourcentage 2 4 3 2 3" xfId="37254"/>
    <cellStyle name="Pourcentage 2 4 3 2 4" xfId="37255"/>
    <cellStyle name="Pourcentage 2 4 3 3" xfId="37256"/>
    <cellStyle name="Pourcentage 2 4 3 3 2" xfId="37257"/>
    <cellStyle name="Pourcentage 2 4 3 4" xfId="37258"/>
    <cellStyle name="Pourcentage 2 4 3 5" xfId="37259"/>
    <cellStyle name="Pourcentage 2 4 3 6" xfId="37260"/>
    <cellStyle name="Pourcentage 2 4 4" xfId="37261"/>
    <cellStyle name="Pourcentage 2 4 4 2" xfId="37262"/>
    <cellStyle name="Pourcentage 2 4 5" xfId="37263"/>
    <cellStyle name="Pourcentage 2 5" xfId="37264"/>
    <cellStyle name="Pourcentage 2 5 2" xfId="37265"/>
    <cellStyle name="Pourcentage 2 5 2 2" xfId="37266"/>
    <cellStyle name="Pourcentage 2 5 2 2 2" xfId="37267"/>
    <cellStyle name="Pourcentage 2 5 2 2 2 2" xfId="37268"/>
    <cellStyle name="Pourcentage 2 5 2 2 3" xfId="37269"/>
    <cellStyle name="Pourcentage 2 5 2 2 4" xfId="37270"/>
    <cellStyle name="Pourcentage 2 5 2 3" xfId="37271"/>
    <cellStyle name="Pourcentage 2 5 2 3 2" xfId="37272"/>
    <cellStyle name="Pourcentage 2 5 2 4" xfId="37273"/>
    <cellStyle name="Pourcentage 2 5 2 5" xfId="37274"/>
    <cellStyle name="Pourcentage 2 5 2 6" xfId="37275"/>
    <cellStyle name="Pourcentage 2 5 3" xfId="37276"/>
    <cellStyle name="Pourcentage 2 5 3 2" xfId="37277"/>
    <cellStyle name="Pourcentage 2 5 4" xfId="37278"/>
    <cellStyle name="Pourcentage 2 5 5" xfId="37279"/>
    <cellStyle name="Pourcentage 2 6" xfId="37280"/>
    <cellStyle name="Pourcentage 2 6 2" xfId="37281"/>
    <cellStyle name="Pourcentage 2 6 2 2" xfId="37282"/>
    <cellStyle name="Pourcentage 2 6 2 2 2" xfId="37283"/>
    <cellStyle name="Pourcentage 2 6 2 2 2 2" xfId="37284"/>
    <cellStyle name="Pourcentage 2 6 2 2 3" xfId="37285"/>
    <cellStyle name="Pourcentage 2 6 2 2 4" xfId="37286"/>
    <cellStyle name="Pourcentage 2 6 2 3" xfId="37287"/>
    <cellStyle name="Pourcentage 2 6 2 3 2" xfId="37288"/>
    <cellStyle name="Pourcentage 2 6 2 4" xfId="37289"/>
    <cellStyle name="Pourcentage 2 6 2 5" xfId="37290"/>
    <cellStyle name="Pourcentage 2 6 2 6" xfId="37291"/>
    <cellStyle name="Pourcentage 2 6 3" xfId="37292"/>
    <cellStyle name="Pourcentage 2 6 3 2" xfId="37293"/>
    <cellStyle name="Pourcentage 2 7" xfId="37294"/>
    <cellStyle name="Pourcentage 2 7 2" xfId="37295"/>
    <cellStyle name="Pourcentage 2 7 2 2" xfId="37296"/>
    <cellStyle name="Pourcentage 2 7 2 2 2" xfId="37297"/>
    <cellStyle name="Pourcentage 2 7 2 2 2 2" xfId="37298"/>
    <cellStyle name="Pourcentage 2 7 2 2 3" xfId="37299"/>
    <cellStyle name="Pourcentage 2 7 2 2 4" xfId="37300"/>
    <cellStyle name="Pourcentage 2 7 2 3" xfId="37301"/>
    <cellStyle name="Pourcentage 2 7 2 3 2" xfId="37302"/>
    <cellStyle name="Pourcentage 2 7 2 4" xfId="37303"/>
    <cellStyle name="Pourcentage 2 7 2 5" xfId="37304"/>
    <cellStyle name="Pourcentage 2 7 2 6" xfId="37305"/>
    <cellStyle name="Pourcentage 2 7 3" xfId="37306"/>
    <cellStyle name="Pourcentage 2 7 3 2" xfId="37307"/>
    <cellStyle name="Pourcentage 2 8" xfId="37308"/>
    <cellStyle name="Pourcentage 2 8 2" xfId="37309"/>
    <cellStyle name="Pourcentage 2 8 2 2" xfId="37310"/>
    <cellStyle name="Pourcentage 2 8 2 2 2" xfId="37311"/>
    <cellStyle name="Pourcentage 2 8 2 2 2 2" xfId="37312"/>
    <cellStyle name="Pourcentage 2 8 2 2 3" xfId="37313"/>
    <cellStyle name="Pourcentage 2 8 2 2 4" xfId="37314"/>
    <cellStyle name="Pourcentage 2 8 2 3" xfId="37315"/>
    <cellStyle name="Pourcentage 2 8 2 3 2" xfId="37316"/>
    <cellStyle name="Pourcentage 2 8 2 4" xfId="37317"/>
    <cellStyle name="Pourcentage 2 8 2 5" xfId="37318"/>
    <cellStyle name="Pourcentage 2 8 2 6" xfId="37319"/>
    <cellStyle name="Pourcentage 2 8 3" xfId="37320"/>
    <cellStyle name="Pourcentage 2 8 3 2" xfId="37321"/>
    <cellStyle name="Pourcentage 2 9" xfId="37322"/>
    <cellStyle name="Pourcentage 2 9 2" xfId="37323"/>
    <cellStyle name="Pourcentage 2 9 2 2" xfId="37324"/>
    <cellStyle name="Pourcentage 2 9 2 2 2" xfId="37325"/>
    <cellStyle name="Pourcentage 2 9 2 2 2 2" xfId="37326"/>
    <cellStyle name="Pourcentage 2 9 2 2 3" xfId="37327"/>
    <cellStyle name="Pourcentage 2 9 2 2 4" xfId="37328"/>
    <cellStyle name="Pourcentage 2 9 2 3" xfId="37329"/>
    <cellStyle name="Pourcentage 2 9 2 3 2" xfId="37330"/>
    <cellStyle name="Pourcentage 2 9 2 4" xfId="37331"/>
    <cellStyle name="Pourcentage 2 9 2 5" xfId="37332"/>
    <cellStyle name="Pourcentage 2 9 2 6" xfId="37333"/>
    <cellStyle name="Pourcentage 2 9 3" xfId="37334"/>
    <cellStyle name="Pourcentage 2 9 3 2" xfId="37335"/>
    <cellStyle name="Pourcentage 20" xfId="37336"/>
    <cellStyle name="Pourcentage 21" xfId="37337"/>
    <cellStyle name="Pourcentage 22" xfId="37338"/>
    <cellStyle name="Pourcentage 23" xfId="37339"/>
    <cellStyle name="Pourcentage 3" xfId="177"/>
    <cellStyle name="Pourcentage 3 10" xfId="37340"/>
    <cellStyle name="Pourcentage 3 10 2" xfId="37341"/>
    <cellStyle name="Pourcentage 3 10 2 2" xfId="37342"/>
    <cellStyle name="Pourcentage 3 10 2 2 2" xfId="37343"/>
    <cellStyle name="Pourcentage 3 10 2 2 2 2" xfId="37344"/>
    <cellStyle name="Pourcentage 3 10 2 2 3" xfId="37345"/>
    <cellStyle name="Pourcentage 3 10 2 2 4" xfId="37346"/>
    <cellStyle name="Pourcentage 3 10 2 3" xfId="37347"/>
    <cellStyle name="Pourcentage 3 10 2 3 2" xfId="37348"/>
    <cellStyle name="Pourcentage 3 10 2 4" xfId="37349"/>
    <cellStyle name="Pourcentage 3 10 2 5" xfId="37350"/>
    <cellStyle name="Pourcentage 3 10 2 6" xfId="37351"/>
    <cellStyle name="Pourcentage 3 10 3" xfId="37352"/>
    <cellStyle name="Pourcentage 3 10 3 2" xfId="37353"/>
    <cellStyle name="Pourcentage 3 11" xfId="37354"/>
    <cellStyle name="Pourcentage 3 11 2" xfId="37355"/>
    <cellStyle name="Pourcentage 3 11 2 2" xfId="37356"/>
    <cellStyle name="Pourcentage 3 11 2 2 2" xfId="37357"/>
    <cellStyle name="Pourcentage 3 11 2 2 2 2" xfId="37358"/>
    <cellStyle name="Pourcentage 3 11 2 2 3" xfId="37359"/>
    <cellStyle name="Pourcentage 3 11 2 2 4" xfId="37360"/>
    <cellStyle name="Pourcentage 3 11 2 3" xfId="37361"/>
    <cellStyle name="Pourcentage 3 11 2 3 2" xfId="37362"/>
    <cellStyle name="Pourcentage 3 11 2 4" xfId="37363"/>
    <cellStyle name="Pourcentage 3 11 2 5" xfId="37364"/>
    <cellStyle name="Pourcentage 3 11 2 6" xfId="37365"/>
    <cellStyle name="Pourcentage 3 11 3" xfId="37366"/>
    <cellStyle name="Pourcentage 3 11 3 2" xfId="37367"/>
    <cellStyle name="Pourcentage 3 12" xfId="37368"/>
    <cellStyle name="Pourcentage 3 12 2" xfId="37369"/>
    <cellStyle name="Pourcentage 3 12 2 2" xfId="37370"/>
    <cellStyle name="Pourcentage 3 12 2 2 2" xfId="37371"/>
    <cellStyle name="Pourcentage 3 12 2 2 2 2" xfId="37372"/>
    <cellStyle name="Pourcentage 3 12 2 2 3" xfId="37373"/>
    <cellStyle name="Pourcentage 3 12 2 2 4" xfId="37374"/>
    <cellStyle name="Pourcentage 3 12 2 3" xfId="37375"/>
    <cellStyle name="Pourcentage 3 12 2 3 2" xfId="37376"/>
    <cellStyle name="Pourcentage 3 12 2 4" xfId="37377"/>
    <cellStyle name="Pourcentage 3 12 2 5" xfId="37378"/>
    <cellStyle name="Pourcentage 3 12 2 6" xfId="37379"/>
    <cellStyle name="Pourcentage 3 12 3" xfId="37380"/>
    <cellStyle name="Pourcentage 3 12 3 2" xfId="37381"/>
    <cellStyle name="Pourcentage 3 13" xfId="37382"/>
    <cellStyle name="Pourcentage 3 13 2" xfId="37383"/>
    <cellStyle name="Pourcentage 3 13 2 2" xfId="37384"/>
    <cellStyle name="Pourcentage 3 13 2 2 2" xfId="37385"/>
    <cellStyle name="Pourcentage 3 13 2 2 2 2" xfId="37386"/>
    <cellStyle name="Pourcentage 3 13 2 2 3" xfId="37387"/>
    <cellStyle name="Pourcentage 3 13 2 2 4" xfId="37388"/>
    <cellStyle name="Pourcentage 3 13 2 3" xfId="37389"/>
    <cellStyle name="Pourcentage 3 13 2 3 2" xfId="37390"/>
    <cellStyle name="Pourcentage 3 13 2 4" xfId="37391"/>
    <cellStyle name="Pourcentage 3 13 2 5" xfId="37392"/>
    <cellStyle name="Pourcentage 3 13 2 6" xfId="37393"/>
    <cellStyle name="Pourcentage 3 13 3" xfId="37394"/>
    <cellStyle name="Pourcentage 3 13 3 2" xfId="37395"/>
    <cellStyle name="Pourcentage 3 14" xfId="37396"/>
    <cellStyle name="Pourcentage 3 14 2" xfId="37397"/>
    <cellStyle name="Pourcentage 3 14 2 2" xfId="37398"/>
    <cellStyle name="Pourcentage 3 14 2 2 2" xfId="37399"/>
    <cellStyle name="Pourcentage 3 14 2 3" xfId="37400"/>
    <cellStyle name="Pourcentage 3 14 2 4" xfId="37401"/>
    <cellStyle name="Pourcentage 3 14 3" xfId="37402"/>
    <cellStyle name="Pourcentage 3 14 3 2" xfId="37403"/>
    <cellStyle name="Pourcentage 3 14 3 3" xfId="37404"/>
    <cellStyle name="Pourcentage 3 14 4" xfId="37405"/>
    <cellStyle name="Pourcentage 3 14 5" xfId="37406"/>
    <cellStyle name="Pourcentage 3 15" xfId="37407"/>
    <cellStyle name="Pourcentage 3 2" xfId="270"/>
    <cellStyle name="Pourcentage 3 2 2" xfId="37408"/>
    <cellStyle name="Pourcentage 3 2 2 2" xfId="37409"/>
    <cellStyle name="Pourcentage 3 2 2 2 2" xfId="37410"/>
    <cellStyle name="Pourcentage 3 2 2 2 2 2" xfId="37411"/>
    <cellStyle name="Pourcentage 3 2 2 2 2 2 2" xfId="37412"/>
    <cellStyle name="Pourcentage 3 2 2 2 2 2 2 2" xfId="37413"/>
    <cellStyle name="Pourcentage 3 2 2 2 2 2 3" xfId="37414"/>
    <cellStyle name="Pourcentage 3 2 2 2 2 2 4" xfId="37415"/>
    <cellStyle name="Pourcentage 3 2 2 2 2 3" xfId="37416"/>
    <cellStyle name="Pourcentage 3 2 2 2 2 3 2" xfId="37417"/>
    <cellStyle name="Pourcentage 3 2 2 2 2 4" xfId="37418"/>
    <cellStyle name="Pourcentage 3 2 2 2 2 5" xfId="37419"/>
    <cellStyle name="Pourcentage 3 2 2 2 3" xfId="37420"/>
    <cellStyle name="Pourcentage 3 2 2 3" xfId="37421"/>
    <cellStyle name="Pourcentage 3 2 2 3 2" xfId="37422"/>
    <cellStyle name="Pourcentage 3 2 2 3 2 2" xfId="37423"/>
    <cellStyle name="Pourcentage 3 2 2 3 2 2 2" xfId="37424"/>
    <cellStyle name="Pourcentage 3 2 2 3 2 3" xfId="37425"/>
    <cellStyle name="Pourcentage 3 2 2 3 2 4" xfId="37426"/>
    <cellStyle name="Pourcentage 3 2 2 3 3" xfId="37427"/>
    <cellStyle name="Pourcentage 3 2 2 3 3 2" xfId="37428"/>
    <cellStyle name="Pourcentage 3 2 2 3 4" xfId="37429"/>
    <cellStyle name="Pourcentage 3 2 2 3 5" xfId="37430"/>
    <cellStyle name="Pourcentage 3 2 2 3 6" xfId="37431"/>
    <cellStyle name="Pourcentage 3 2 2 4" xfId="37432"/>
    <cellStyle name="Pourcentage 3 2 3" xfId="37433"/>
    <cellStyle name="Pourcentage 3 2 3 2" xfId="37434"/>
    <cellStyle name="Pourcentage 3 2 3 2 2" xfId="37435"/>
    <cellStyle name="Pourcentage 3 2 3 2 2 2" xfId="37436"/>
    <cellStyle name="Pourcentage 3 2 3 2 2 2 2" xfId="37437"/>
    <cellStyle name="Pourcentage 3 2 3 2 2 3" xfId="37438"/>
    <cellStyle name="Pourcentage 3 2 3 2 2 4" xfId="37439"/>
    <cellStyle name="Pourcentage 3 2 3 2 3" xfId="37440"/>
    <cellStyle name="Pourcentage 3 2 3 2 3 2" xfId="37441"/>
    <cellStyle name="Pourcentage 3 2 3 2 4" xfId="37442"/>
    <cellStyle name="Pourcentage 3 2 3 2 5" xfId="37443"/>
    <cellStyle name="Pourcentage 3 2 3 2 6" xfId="37444"/>
    <cellStyle name="Pourcentage 3 2 3 3" xfId="37445"/>
    <cellStyle name="Pourcentage 3 2 4" xfId="37446"/>
    <cellStyle name="Pourcentage 3 2 4 2" xfId="37447"/>
    <cellStyle name="Pourcentage 3 2 4 2 2" xfId="37448"/>
    <cellStyle name="Pourcentage 3 2 4 2 2 2" xfId="37449"/>
    <cellStyle name="Pourcentage 3 2 4 2 3" xfId="37450"/>
    <cellStyle name="Pourcentage 3 2 4 2 4" xfId="37451"/>
    <cellStyle name="Pourcentage 3 2 4 3" xfId="37452"/>
    <cellStyle name="Pourcentage 3 2 4 3 2" xfId="37453"/>
    <cellStyle name="Pourcentage 3 2 4 4" xfId="37454"/>
    <cellStyle name="Pourcentage 3 2 4 5" xfId="37455"/>
    <cellStyle name="Pourcentage 3 2 4 6" xfId="37456"/>
    <cellStyle name="Pourcentage 3 2 5" xfId="37457"/>
    <cellStyle name="Pourcentage 3 3" xfId="37458"/>
    <cellStyle name="Pourcentage 3 3 2" xfId="37459"/>
    <cellStyle name="Pourcentage 3 3 2 2" xfId="37460"/>
    <cellStyle name="Pourcentage 3 3 2 2 2" xfId="37461"/>
    <cellStyle name="Pourcentage 3 3 2 2 2 2" xfId="37462"/>
    <cellStyle name="Pourcentage 3 3 2 2 3" xfId="37463"/>
    <cellStyle name="Pourcentage 3 3 2 2 4" xfId="37464"/>
    <cellStyle name="Pourcentage 3 3 2 3" xfId="37465"/>
    <cellStyle name="Pourcentage 3 3 2 3 2" xfId="37466"/>
    <cellStyle name="Pourcentage 3 3 2 4" xfId="37467"/>
    <cellStyle name="Pourcentage 3 3 2 5" xfId="37468"/>
    <cellStyle name="Pourcentage 3 3 2 6" xfId="37469"/>
    <cellStyle name="Pourcentage 3 3 3" xfId="37470"/>
    <cellStyle name="Pourcentage 3 3 3 2" xfId="37471"/>
    <cellStyle name="Pourcentage 3 4" xfId="37472"/>
    <cellStyle name="Pourcentage 3 4 2" xfId="37473"/>
    <cellStyle name="Pourcentage 3 4 2 2" xfId="37474"/>
    <cellStyle name="Pourcentage 3 4 2 2 2" xfId="37475"/>
    <cellStyle name="Pourcentage 3 4 2 2 2 2" xfId="37476"/>
    <cellStyle name="Pourcentage 3 4 2 2 2 2 2" xfId="37477"/>
    <cellStyle name="Pourcentage 3 4 2 2 2 3" xfId="37478"/>
    <cellStyle name="Pourcentage 3 4 2 2 2 4" xfId="37479"/>
    <cellStyle name="Pourcentage 3 4 2 2 3" xfId="37480"/>
    <cellStyle name="Pourcentage 3 4 2 2 3 2" xfId="37481"/>
    <cellStyle name="Pourcentage 3 4 2 2 4" xfId="37482"/>
    <cellStyle name="Pourcentage 3 4 2 2 5" xfId="37483"/>
    <cellStyle name="Pourcentage 3 4 2 3" xfId="37484"/>
    <cellStyle name="Pourcentage 3 4 3" xfId="37485"/>
    <cellStyle name="Pourcentage 3 4 3 2" xfId="37486"/>
    <cellStyle name="Pourcentage 3 4 3 2 2" xfId="37487"/>
    <cellStyle name="Pourcentage 3 4 3 2 2 2" xfId="37488"/>
    <cellStyle name="Pourcentage 3 4 3 2 3" xfId="37489"/>
    <cellStyle name="Pourcentage 3 4 3 2 4" xfId="37490"/>
    <cellStyle name="Pourcentage 3 4 3 3" xfId="37491"/>
    <cellStyle name="Pourcentage 3 4 3 3 2" xfId="37492"/>
    <cellStyle name="Pourcentage 3 4 3 4" xfId="37493"/>
    <cellStyle name="Pourcentage 3 4 3 5" xfId="37494"/>
    <cellStyle name="Pourcentage 3 4 3 6" xfId="37495"/>
    <cellStyle name="Pourcentage 3 4 4" xfId="37496"/>
    <cellStyle name="Pourcentage 3 4 5" xfId="37497"/>
    <cellStyle name="Pourcentage 3 5" xfId="37498"/>
    <cellStyle name="Pourcentage 3 5 2" xfId="37499"/>
    <cellStyle name="Pourcentage 3 5 2 2" xfId="37500"/>
    <cellStyle name="Pourcentage 3 5 2 2 2" xfId="37501"/>
    <cellStyle name="Pourcentage 3 5 2 2 2 2" xfId="37502"/>
    <cellStyle name="Pourcentage 3 5 2 2 3" xfId="37503"/>
    <cellStyle name="Pourcentage 3 5 2 2 4" xfId="37504"/>
    <cellStyle name="Pourcentage 3 5 2 3" xfId="37505"/>
    <cellStyle name="Pourcentage 3 5 2 3 2" xfId="37506"/>
    <cellStyle name="Pourcentage 3 5 2 4" xfId="37507"/>
    <cellStyle name="Pourcentage 3 5 2 5" xfId="37508"/>
    <cellStyle name="Pourcentage 3 5 2 6" xfId="37509"/>
    <cellStyle name="Pourcentage 3 5 3" xfId="37510"/>
    <cellStyle name="Pourcentage 3 5 3 2" xfId="37511"/>
    <cellStyle name="Pourcentage 3 6" xfId="37512"/>
    <cellStyle name="Pourcentage 3 6 2" xfId="37513"/>
    <cellStyle name="Pourcentage 3 6 2 2" xfId="37514"/>
    <cellStyle name="Pourcentage 3 6 2 2 2" xfId="37515"/>
    <cellStyle name="Pourcentage 3 6 2 2 2 2" xfId="37516"/>
    <cellStyle name="Pourcentage 3 6 2 2 3" xfId="37517"/>
    <cellStyle name="Pourcentage 3 6 2 2 4" xfId="37518"/>
    <cellStyle name="Pourcentage 3 6 2 3" xfId="37519"/>
    <cellStyle name="Pourcentage 3 6 2 3 2" xfId="37520"/>
    <cellStyle name="Pourcentage 3 6 2 4" xfId="37521"/>
    <cellStyle name="Pourcentage 3 6 2 5" xfId="37522"/>
    <cellStyle name="Pourcentage 3 6 2 6" xfId="37523"/>
    <cellStyle name="Pourcentage 3 6 3" xfId="37524"/>
    <cellStyle name="Pourcentage 3 6 3 2" xfId="37525"/>
    <cellStyle name="Pourcentage 3 7" xfId="37526"/>
    <cellStyle name="Pourcentage 3 7 2" xfId="37527"/>
    <cellStyle name="Pourcentage 3 7 2 2" xfId="37528"/>
    <cellStyle name="Pourcentage 3 7 2 2 2" xfId="37529"/>
    <cellStyle name="Pourcentage 3 7 2 2 2 2" xfId="37530"/>
    <cellStyle name="Pourcentage 3 7 2 2 3" xfId="37531"/>
    <cellStyle name="Pourcentage 3 7 2 2 4" xfId="37532"/>
    <cellStyle name="Pourcentage 3 7 2 3" xfId="37533"/>
    <cellStyle name="Pourcentage 3 7 2 3 2" xfId="37534"/>
    <cellStyle name="Pourcentage 3 7 2 4" xfId="37535"/>
    <cellStyle name="Pourcentage 3 7 2 5" xfId="37536"/>
    <cellStyle name="Pourcentage 3 7 2 6" xfId="37537"/>
    <cellStyle name="Pourcentage 3 7 3" xfId="37538"/>
    <cellStyle name="Pourcentage 3 7 3 2" xfId="37539"/>
    <cellStyle name="Pourcentage 3 8" xfId="37540"/>
    <cellStyle name="Pourcentage 3 8 2" xfId="37541"/>
    <cellStyle name="Pourcentage 3 8 2 2" xfId="37542"/>
    <cellStyle name="Pourcentage 3 8 2 2 2" xfId="37543"/>
    <cellStyle name="Pourcentage 3 8 2 2 2 2" xfId="37544"/>
    <cellStyle name="Pourcentage 3 8 2 2 3" xfId="37545"/>
    <cellStyle name="Pourcentage 3 8 2 2 4" xfId="37546"/>
    <cellStyle name="Pourcentage 3 8 2 3" xfId="37547"/>
    <cellStyle name="Pourcentage 3 8 2 3 2" xfId="37548"/>
    <cellStyle name="Pourcentage 3 8 2 4" xfId="37549"/>
    <cellStyle name="Pourcentage 3 8 2 5" xfId="37550"/>
    <cellStyle name="Pourcentage 3 8 2 6" xfId="37551"/>
    <cellStyle name="Pourcentage 3 8 3" xfId="37552"/>
    <cellStyle name="Pourcentage 3 8 3 2" xfId="37553"/>
    <cellStyle name="Pourcentage 3 9" xfId="37554"/>
    <cellStyle name="Pourcentage 3 9 2" xfId="37555"/>
    <cellStyle name="Pourcentage 3 9 2 2" xfId="37556"/>
    <cellStyle name="Pourcentage 3 9 2 2 2" xfId="37557"/>
    <cellStyle name="Pourcentage 3 9 2 2 2 2" xfId="37558"/>
    <cellStyle name="Pourcentage 3 9 2 2 3" xfId="37559"/>
    <cellStyle name="Pourcentage 3 9 2 2 4" xfId="37560"/>
    <cellStyle name="Pourcentage 3 9 2 3" xfId="37561"/>
    <cellStyle name="Pourcentage 3 9 2 3 2" xfId="37562"/>
    <cellStyle name="Pourcentage 3 9 2 4" xfId="37563"/>
    <cellStyle name="Pourcentage 3 9 2 5" xfId="37564"/>
    <cellStyle name="Pourcentage 3 9 2 6" xfId="37565"/>
    <cellStyle name="Pourcentage 3 9 3" xfId="37566"/>
    <cellStyle name="Pourcentage 3 9 3 2" xfId="37567"/>
    <cellStyle name="Pourcentage 4" xfId="178"/>
    <cellStyle name="Pourcentage 4 10" xfId="37568"/>
    <cellStyle name="Pourcentage 4 10 2" xfId="37569"/>
    <cellStyle name="Pourcentage 4 10 2 2" xfId="37570"/>
    <cellStyle name="Pourcentage 4 10 2 2 2" xfId="37571"/>
    <cellStyle name="Pourcentage 4 10 2 2 2 2" xfId="37572"/>
    <cellStyle name="Pourcentage 4 10 2 2 3" xfId="37573"/>
    <cellStyle name="Pourcentage 4 10 2 2 4" xfId="37574"/>
    <cellStyle name="Pourcentage 4 10 2 3" xfId="37575"/>
    <cellStyle name="Pourcentage 4 10 2 3 2" xfId="37576"/>
    <cellStyle name="Pourcentage 4 10 2 4" xfId="37577"/>
    <cellStyle name="Pourcentage 4 10 2 5" xfId="37578"/>
    <cellStyle name="Pourcentage 4 10 2 6" xfId="37579"/>
    <cellStyle name="Pourcentage 4 10 3" xfId="37580"/>
    <cellStyle name="Pourcentage 4 10 3 2" xfId="37581"/>
    <cellStyle name="Pourcentage 4 11" xfId="37582"/>
    <cellStyle name="Pourcentage 4 11 2" xfId="37583"/>
    <cellStyle name="Pourcentage 4 11 2 2" xfId="37584"/>
    <cellStyle name="Pourcentage 4 11 2 2 2" xfId="37585"/>
    <cellStyle name="Pourcentage 4 11 2 2 2 2" xfId="37586"/>
    <cellStyle name="Pourcentage 4 11 2 2 3" xfId="37587"/>
    <cellStyle name="Pourcentage 4 11 2 2 4" xfId="37588"/>
    <cellStyle name="Pourcentage 4 11 2 3" xfId="37589"/>
    <cellStyle name="Pourcentage 4 11 2 3 2" xfId="37590"/>
    <cellStyle name="Pourcentage 4 11 2 4" xfId="37591"/>
    <cellStyle name="Pourcentage 4 11 2 5" xfId="37592"/>
    <cellStyle name="Pourcentage 4 11 2 6" xfId="37593"/>
    <cellStyle name="Pourcentage 4 11 3" xfId="37594"/>
    <cellStyle name="Pourcentage 4 11 3 2" xfId="37595"/>
    <cellStyle name="Pourcentage 4 12" xfId="37596"/>
    <cellStyle name="Pourcentage 4 12 2" xfId="37597"/>
    <cellStyle name="Pourcentage 4 12 2 2" xfId="37598"/>
    <cellStyle name="Pourcentage 4 12 2 2 2" xfId="37599"/>
    <cellStyle name="Pourcentage 4 12 2 2 2 2" xfId="37600"/>
    <cellStyle name="Pourcentage 4 12 2 2 3" xfId="37601"/>
    <cellStyle name="Pourcentage 4 12 2 2 4" xfId="37602"/>
    <cellStyle name="Pourcentage 4 12 2 3" xfId="37603"/>
    <cellStyle name="Pourcentage 4 12 2 3 2" xfId="37604"/>
    <cellStyle name="Pourcentage 4 12 2 4" xfId="37605"/>
    <cellStyle name="Pourcentage 4 12 2 5" xfId="37606"/>
    <cellStyle name="Pourcentage 4 12 2 6" xfId="37607"/>
    <cellStyle name="Pourcentage 4 12 3" xfId="37608"/>
    <cellStyle name="Pourcentage 4 12 3 2" xfId="37609"/>
    <cellStyle name="Pourcentage 4 13" xfId="37610"/>
    <cellStyle name="Pourcentage 4 13 2" xfId="37611"/>
    <cellStyle name="Pourcentage 4 13 2 2" xfId="37612"/>
    <cellStyle name="Pourcentage 4 13 2 2 2" xfId="37613"/>
    <cellStyle name="Pourcentage 4 13 2 2 2 2" xfId="37614"/>
    <cellStyle name="Pourcentage 4 13 2 2 3" xfId="37615"/>
    <cellStyle name="Pourcentage 4 13 2 2 4" xfId="37616"/>
    <cellStyle name="Pourcentage 4 13 2 3" xfId="37617"/>
    <cellStyle name="Pourcentage 4 13 2 3 2" xfId="37618"/>
    <cellStyle name="Pourcentage 4 13 2 4" xfId="37619"/>
    <cellStyle name="Pourcentage 4 13 2 5" xfId="37620"/>
    <cellStyle name="Pourcentage 4 13 2 6" xfId="37621"/>
    <cellStyle name="Pourcentage 4 13 3" xfId="37622"/>
    <cellStyle name="Pourcentage 4 13 3 2" xfId="37623"/>
    <cellStyle name="Pourcentage 4 14" xfId="37624"/>
    <cellStyle name="Pourcentage 4 14 2" xfId="37625"/>
    <cellStyle name="Pourcentage 4 14 2 2" xfId="37626"/>
    <cellStyle name="Pourcentage 4 14 2 2 2" xfId="37627"/>
    <cellStyle name="Pourcentage 4 14 2 3" xfId="37628"/>
    <cellStyle name="Pourcentage 4 14 2 4" xfId="37629"/>
    <cellStyle name="Pourcentage 4 14 3" xfId="37630"/>
    <cellStyle name="Pourcentage 4 14 3 2" xfId="37631"/>
    <cellStyle name="Pourcentage 4 14 3 3" xfId="37632"/>
    <cellStyle name="Pourcentage 4 14 4" xfId="37633"/>
    <cellStyle name="Pourcentage 4 14 5" xfId="37634"/>
    <cellStyle name="Pourcentage 4 15" xfId="37635"/>
    <cellStyle name="Pourcentage 4 2" xfId="271"/>
    <cellStyle name="Pourcentage 4 2 2" xfId="37636"/>
    <cellStyle name="Pourcentage 4 2 2 2" xfId="37637"/>
    <cellStyle name="Pourcentage 4 2 2 2 2" xfId="37638"/>
    <cellStyle name="Pourcentage 4 2 2 2 2 2" xfId="37639"/>
    <cellStyle name="Pourcentage 4 2 2 2 2 2 2" xfId="37640"/>
    <cellStyle name="Pourcentage 4 2 2 2 2 3" xfId="37641"/>
    <cellStyle name="Pourcentage 4 2 2 2 2 4" xfId="37642"/>
    <cellStyle name="Pourcentage 4 2 2 2 3" xfId="37643"/>
    <cellStyle name="Pourcentage 4 2 2 2 3 2" xfId="37644"/>
    <cellStyle name="Pourcentage 4 2 2 2 4" xfId="37645"/>
    <cellStyle name="Pourcentage 4 2 2 2 5" xfId="37646"/>
    <cellStyle name="Pourcentage 4 2 2 2 6" xfId="37647"/>
    <cellStyle name="Pourcentage 4 2 2 3" xfId="37648"/>
    <cellStyle name="Pourcentage 4 2 2 3 2" xfId="37649"/>
    <cellStyle name="Pourcentage 4 2 3" xfId="37650"/>
    <cellStyle name="Pourcentage 4 2 3 2" xfId="37651"/>
    <cellStyle name="Pourcentage 4 2 3 2 2" xfId="37652"/>
    <cellStyle name="Pourcentage 4 2 3 2 2 2" xfId="37653"/>
    <cellStyle name="Pourcentage 4 2 3 2 3" xfId="37654"/>
    <cellStyle name="Pourcentage 4 2 3 2 4" xfId="37655"/>
    <cellStyle name="Pourcentage 4 2 3 2 5" xfId="37656"/>
    <cellStyle name="Pourcentage 4 2 3 3" xfId="37657"/>
    <cellStyle name="Pourcentage 4 2 3 3 2" xfId="37658"/>
    <cellStyle name="Pourcentage 4 2 3 3 3" xfId="37659"/>
    <cellStyle name="Pourcentage 4 2 3 4" xfId="37660"/>
    <cellStyle name="Pourcentage 4 2 3 5" xfId="37661"/>
    <cellStyle name="Pourcentage 4 2 4" xfId="37662"/>
    <cellStyle name="Pourcentage 4 2 4 2" xfId="37663"/>
    <cellStyle name="Pourcentage 4 3" xfId="37664"/>
    <cellStyle name="Pourcentage 4 3 2" xfId="37665"/>
    <cellStyle name="Pourcentage 4 3 2 2" xfId="37666"/>
    <cellStyle name="Pourcentage 4 3 2 2 2" xfId="37667"/>
    <cellStyle name="Pourcentage 4 3 2 2 2 2" xfId="37668"/>
    <cellStyle name="Pourcentage 4 3 2 2 3" xfId="37669"/>
    <cellStyle name="Pourcentage 4 3 2 2 4" xfId="37670"/>
    <cellStyle name="Pourcentage 4 3 2 3" xfId="37671"/>
    <cellStyle name="Pourcentage 4 3 2 3 2" xfId="37672"/>
    <cellStyle name="Pourcentage 4 3 2 4" xfId="37673"/>
    <cellStyle name="Pourcentage 4 3 2 5" xfId="37674"/>
    <cellStyle name="Pourcentage 4 3 2 6" xfId="37675"/>
    <cellStyle name="Pourcentage 4 3 3" xfId="37676"/>
    <cellStyle name="Pourcentage 4 3 3 2" xfId="37677"/>
    <cellStyle name="Pourcentage 4 4" xfId="37678"/>
    <cellStyle name="Pourcentage 4 4 2" xfId="37679"/>
    <cellStyle name="Pourcentage 4 4 2 2" xfId="37680"/>
    <cellStyle name="Pourcentage 4 4 2 2 2" xfId="37681"/>
    <cellStyle name="Pourcentage 4 4 2 2 2 2" xfId="37682"/>
    <cellStyle name="Pourcentage 4 4 2 2 3" xfId="37683"/>
    <cellStyle name="Pourcentage 4 4 2 2 4" xfId="37684"/>
    <cellStyle name="Pourcentage 4 4 2 3" xfId="37685"/>
    <cellStyle name="Pourcentage 4 4 2 3 2" xfId="37686"/>
    <cellStyle name="Pourcentage 4 4 2 4" xfId="37687"/>
    <cellStyle name="Pourcentage 4 4 2 5" xfId="37688"/>
    <cellStyle name="Pourcentage 4 4 2 6" xfId="37689"/>
    <cellStyle name="Pourcentage 4 4 3" xfId="37690"/>
    <cellStyle name="Pourcentage 4 4 3 2" xfId="37691"/>
    <cellStyle name="Pourcentage 4 5" xfId="37692"/>
    <cellStyle name="Pourcentage 4 5 2" xfId="37693"/>
    <cellStyle name="Pourcentage 4 5 2 2" xfId="37694"/>
    <cellStyle name="Pourcentage 4 5 2 2 2" xfId="37695"/>
    <cellStyle name="Pourcentage 4 5 2 2 2 2" xfId="37696"/>
    <cellStyle name="Pourcentage 4 5 2 2 3" xfId="37697"/>
    <cellStyle name="Pourcentage 4 5 2 2 4" xfId="37698"/>
    <cellStyle name="Pourcentage 4 5 2 3" xfId="37699"/>
    <cellStyle name="Pourcentage 4 5 2 3 2" xfId="37700"/>
    <cellStyle name="Pourcentage 4 5 2 4" xfId="37701"/>
    <cellStyle name="Pourcentage 4 5 2 5" xfId="37702"/>
    <cellStyle name="Pourcentage 4 5 2 6" xfId="37703"/>
    <cellStyle name="Pourcentage 4 5 3" xfId="37704"/>
    <cellStyle name="Pourcentage 4 5 3 2" xfId="37705"/>
    <cellStyle name="Pourcentage 4 6" xfId="37706"/>
    <cellStyle name="Pourcentage 4 6 2" xfId="37707"/>
    <cellStyle name="Pourcentage 4 6 2 2" xfId="37708"/>
    <cellStyle name="Pourcentage 4 6 2 2 2" xfId="37709"/>
    <cellStyle name="Pourcentage 4 6 2 2 2 2" xfId="37710"/>
    <cellStyle name="Pourcentage 4 6 2 2 3" xfId="37711"/>
    <cellStyle name="Pourcentage 4 6 2 2 4" xfId="37712"/>
    <cellStyle name="Pourcentage 4 6 2 3" xfId="37713"/>
    <cellStyle name="Pourcentage 4 6 2 3 2" xfId="37714"/>
    <cellStyle name="Pourcentage 4 6 2 4" xfId="37715"/>
    <cellStyle name="Pourcentage 4 6 2 5" xfId="37716"/>
    <cellStyle name="Pourcentage 4 6 2 6" xfId="37717"/>
    <cellStyle name="Pourcentage 4 6 3" xfId="37718"/>
    <cellStyle name="Pourcentage 4 6 3 2" xfId="37719"/>
    <cellStyle name="Pourcentage 4 7" xfId="37720"/>
    <cellStyle name="Pourcentage 4 7 2" xfId="37721"/>
    <cellStyle name="Pourcentage 4 7 2 2" xfId="37722"/>
    <cellStyle name="Pourcentage 4 7 2 2 2" xfId="37723"/>
    <cellStyle name="Pourcentage 4 7 2 2 2 2" xfId="37724"/>
    <cellStyle name="Pourcentage 4 7 2 2 3" xfId="37725"/>
    <cellStyle name="Pourcentage 4 7 2 2 4" xfId="37726"/>
    <cellStyle name="Pourcentage 4 7 2 3" xfId="37727"/>
    <cellStyle name="Pourcentage 4 7 2 3 2" xfId="37728"/>
    <cellStyle name="Pourcentage 4 7 2 4" xfId="37729"/>
    <cellStyle name="Pourcentage 4 7 2 5" xfId="37730"/>
    <cellStyle name="Pourcentage 4 7 2 6" xfId="37731"/>
    <cellStyle name="Pourcentage 4 7 3" xfId="37732"/>
    <cellStyle name="Pourcentage 4 7 3 2" xfId="37733"/>
    <cellStyle name="Pourcentage 4 8" xfId="37734"/>
    <cellStyle name="Pourcentage 4 8 2" xfId="37735"/>
    <cellStyle name="Pourcentage 4 8 2 2" xfId="37736"/>
    <cellStyle name="Pourcentage 4 8 2 2 2" xfId="37737"/>
    <cellStyle name="Pourcentage 4 8 2 2 2 2" xfId="37738"/>
    <cellStyle name="Pourcentage 4 8 2 2 3" xfId="37739"/>
    <cellStyle name="Pourcentage 4 8 2 2 4" xfId="37740"/>
    <cellStyle name="Pourcentage 4 8 2 3" xfId="37741"/>
    <cellStyle name="Pourcentage 4 8 2 3 2" xfId="37742"/>
    <cellStyle name="Pourcentage 4 8 2 4" xfId="37743"/>
    <cellStyle name="Pourcentage 4 8 2 5" xfId="37744"/>
    <cellStyle name="Pourcentage 4 8 2 6" xfId="37745"/>
    <cellStyle name="Pourcentage 4 8 3" xfId="37746"/>
    <cellStyle name="Pourcentage 4 8 3 2" xfId="37747"/>
    <cellStyle name="Pourcentage 4 9" xfId="37748"/>
    <cellStyle name="Pourcentage 4 9 2" xfId="37749"/>
    <cellStyle name="Pourcentage 4 9 2 2" xfId="37750"/>
    <cellStyle name="Pourcentage 4 9 2 2 2" xfId="37751"/>
    <cellStyle name="Pourcentage 4 9 2 2 2 2" xfId="37752"/>
    <cellStyle name="Pourcentage 4 9 2 2 3" xfId="37753"/>
    <cellStyle name="Pourcentage 4 9 2 2 4" xfId="37754"/>
    <cellStyle name="Pourcentage 4 9 2 3" xfId="37755"/>
    <cellStyle name="Pourcentage 4 9 2 3 2" xfId="37756"/>
    <cellStyle name="Pourcentage 4 9 2 4" xfId="37757"/>
    <cellStyle name="Pourcentage 4 9 2 5" xfId="37758"/>
    <cellStyle name="Pourcentage 4 9 2 6" xfId="37759"/>
    <cellStyle name="Pourcentage 4 9 3" xfId="37760"/>
    <cellStyle name="Pourcentage 4 9 3 2" xfId="37761"/>
    <cellStyle name="Pourcentage 5" xfId="179"/>
    <cellStyle name="Pourcentage 5 10" xfId="37762"/>
    <cellStyle name="Pourcentage 5 10 2" xfId="37763"/>
    <cellStyle name="Pourcentage 5 10 2 2" xfId="37764"/>
    <cellStyle name="Pourcentage 5 10 2 2 2" xfId="37765"/>
    <cellStyle name="Pourcentage 5 10 2 2 2 2" xfId="37766"/>
    <cellStyle name="Pourcentage 5 10 2 2 3" xfId="37767"/>
    <cellStyle name="Pourcentage 5 10 2 2 4" xfId="37768"/>
    <cellStyle name="Pourcentage 5 10 2 3" xfId="37769"/>
    <cellStyle name="Pourcentage 5 10 2 3 2" xfId="37770"/>
    <cellStyle name="Pourcentage 5 10 2 4" xfId="37771"/>
    <cellStyle name="Pourcentage 5 10 2 5" xfId="37772"/>
    <cellStyle name="Pourcentage 5 10 2 6" xfId="37773"/>
    <cellStyle name="Pourcentage 5 10 3" xfId="37774"/>
    <cellStyle name="Pourcentage 5 10 3 2" xfId="37775"/>
    <cellStyle name="Pourcentage 5 11" xfId="37776"/>
    <cellStyle name="Pourcentage 5 11 2" xfId="37777"/>
    <cellStyle name="Pourcentage 5 11 2 2" xfId="37778"/>
    <cellStyle name="Pourcentage 5 11 2 2 2" xfId="37779"/>
    <cellStyle name="Pourcentage 5 11 2 2 2 2" xfId="37780"/>
    <cellStyle name="Pourcentage 5 11 2 2 3" xfId="37781"/>
    <cellStyle name="Pourcentage 5 11 2 2 4" xfId="37782"/>
    <cellStyle name="Pourcentage 5 11 2 3" xfId="37783"/>
    <cellStyle name="Pourcentage 5 11 2 3 2" xfId="37784"/>
    <cellStyle name="Pourcentage 5 11 2 4" xfId="37785"/>
    <cellStyle name="Pourcentage 5 11 2 5" xfId="37786"/>
    <cellStyle name="Pourcentage 5 11 2 6" xfId="37787"/>
    <cellStyle name="Pourcentage 5 11 3" xfId="37788"/>
    <cellStyle name="Pourcentage 5 11 3 2" xfId="37789"/>
    <cellStyle name="Pourcentage 5 12" xfId="37790"/>
    <cellStyle name="Pourcentage 5 12 2" xfId="37791"/>
    <cellStyle name="Pourcentage 5 12 2 2" xfId="37792"/>
    <cellStyle name="Pourcentage 5 12 2 2 2" xfId="37793"/>
    <cellStyle name="Pourcentage 5 12 2 2 2 2" xfId="37794"/>
    <cellStyle name="Pourcentage 5 12 2 2 3" xfId="37795"/>
    <cellStyle name="Pourcentage 5 12 2 2 4" xfId="37796"/>
    <cellStyle name="Pourcentage 5 12 2 3" xfId="37797"/>
    <cellStyle name="Pourcentage 5 12 2 3 2" xfId="37798"/>
    <cellStyle name="Pourcentage 5 12 2 4" xfId="37799"/>
    <cellStyle name="Pourcentage 5 12 2 5" xfId="37800"/>
    <cellStyle name="Pourcentage 5 12 2 6" xfId="37801"/>
    <cellStyle name="Pourcentage 5 12 3" xfId="37802"/>
    <cellStyle name="Pourcentage 5 12 3 2" xfId="37803"/>
    <cellStyle name="Pourcentage 5 13" xfId="37804"/>
    <cellStyle name="Pourcentage 5 13 2" xfId="37805"/>
    <cellStyle name="Pourcentage 5 13 2 2" xfId="37806"/>
    <cellStyle name="Pourcentage 5 13 2 2 2" xfId="37807"/>
    <cellStyle name="Pourcentage 5 13 2 2 2 2" xfId="37808"/>
    <cellStyle name="Pourcentage 5 13 2 2 3" xfId="37809"/>
    <cellStyle name="Pourcentage 5 13 2 2 4" xfId="37810"/>
    <cellStyle name="Pourcentage 5 13 2 3" xfId="37811"/>
    <cellStyle name="Pourcentage 5 13 2 3 2" xfId="37812"/>
    <cellStyle name="Pourcentage 5 13 2 4" xfId="37813"/>
    <cellStyle name="Pourcentage 5 13 2 5" xfId="37814"/>
    <cellStyle name="Pourcentage 5 13 2 6" xfId="37815"/>
    <cellStyle name="Pourcentage 5 13 3" xfId="37816"/>
    <cellStyle name="Pourcentage 5 13 3 2" xfId="37817"/>
    <cellStyle name="Pourcentage 5 14" xfId="37818"/>
    <cellStyle name="Pourcentage 5 14 2" xfId="37819"/>
    <cellStyle name="Pourcentage 5 14 2 2" xfId="37820"/>
    <cellStyle name="Pourcentage 5 14 2 2 2" xfId="37821"/>
    <cellStyle name="Pourcentage 5 14 2 3" xfId="37822"/>
    <cellStyle name="Pourcentage 5 14 2 4" xfId="37823"/>
    <cellStyle name="Pourcentage 5 14 3" xfId="37824"/>
    <cellStyle name="Pourcentage 5 14 3 2" xfId="37825"/>
    <cellStyle name="Pourcentage 5 14 3 3" xfId="37826"/>
    <cellStyle name="Pourcentage 5 14 4" xfId="37827"/>
    <cellStyle name="Pourcentage 5 14 5" xfId="37828"/>
    <cellStyle name="Pourcentage 5 15" xfId="37829"/>
    <cellStyle name="Pourcentage 5 2" xfId="272"/>
    <cellStyle name="Pourcentage 5 2 2" xfId="37830"/>
    <cellStyle name="Pourcentage 5 2 2 2" xfId="37831"/>
    <cellStyle name="Pourcentage 5 2 2 2 2" xfId="37832"/>
    <cellStyle name="Pourcentage 5 2 2 2 2 2" xfId="37833"/>
    <cellStyle name="Pourcentage 5 2 2 2 2 2 2" xfId="37834"/>
    <cellStyle name="Pourcentage 5 2 2 2 2 3" xfId="37835"/>
    <cellStyle name="Pourcentage 5 2 2 2 2 4" xfId="37836"/>
    <cellStyle name="Pourcentage 5 2 2 2 3" xfId="37837"/>
    <cellStyle name="Pourcentage 5 2 2 2 3 2" xfId="37838"/>
    <cellStyle name="Pourcentage 5 2 2 2 4" xfId="37839"/>
    <cellStyle name="Pourcentage 5 2 2 2 5" xfId="37840"/>
    <cellStyle name="Pourcentage 5 2 2 2 6" xfId="37841"/>
    <cellStyle name="Pourcentage 5 2 2 3" xfId="37842"/>
    <cellStyle name="Pourcentage 5 2 2 3 2" xfId="37843"/>
    <cellStyle name="Pourcentage 5 2 3" xfId="37844"/>
    <cellStyle name="Pourcentage 5 2 3 2" xfId="37845"/>
    <cellStyle name="Pourcentage 5 2 3 2 2" xfId="37846"/>
    <cellStyle name="Pourcentage 5 2 3 2 2 2" xfId="37847"/>
    <cellStyle name="Pourcentage 5 2 3 2 3" xfId="37848"/>
    <cellStyle name="Pourcentage 5 2 3 2 4" xfId="37849"/>
    <cellStyle name="Pourcentage 5 2 3 2 5" xfId="37850"/>
    <cellStyle name="Pourcentage 5 2 3 3" xfId="37851"/>
    <cellStyle name="Pourcentage 5 2 3 3 2" xfId="37852"/>
    <cellStyle name="Pourcentage 5 2 3 3 3" xfId="37853"/>
    <cellStyle name="Pourcentage 5 2 3 4" xfId="37854"/>
    <cellStyle name="Pourcentage 5 2 3 5" xfId="37855"/>
    <cellStyle name="Pourcentage 5 2 4" xfId="37856"/>
    <cellStyle name="Pourcentage 5 2 4 2" xfId="37857"/>
    <cellStyle name="Pourcentage 5 3" xfId="37858"/>
    <cellStyle name="Pourcentage 5 3 2" xfId="37859"/>
    <cellStyle name="Pourcentage 5 3 2 2" xfId="37860"/>
    <cellStyle name="Pourcentage 5 3 2 2 2" xfId="37861"/>
    <cellStyle name="Pourcentage 5 3 2 2 2 2" xfId="37862"/>
    <cellStyle name="Pourcentage 5 3 2 2 3" xfId="37863"/>
    <cellStyle name="Pourcentage 5 3 2 2 4" xfId="37864"/>
    <cellStyle name="Pourcentage 5 3 2 3" xfId="37865"/>
    <cellStyle name="Pourcentage 5 3 2 3 2" xfId="37866"/>
    <cellStyle name="Pourcentage 5 3 2 4" xfId="37867"/>
    <cellStyle name="Pourcentage 5 3 2 5" xfId="37868"/>
    <cellStyle name="Pourcentage 5 3 2 6" xfId="37869"/>
    <cellStyle name="Pourcentage 5 3 3" xfId="37870"/>
    <cellStyle name="Pourcentage 5 3 3 2" xfId="37871"/>
    <cellStyle name="Pourcentage 5 4" xfId="37872"/>
    <cellStyle name="Pourcentage 5 4 2" xfId="37873"/>
    <cellStyle name="Pourcentage 5 4 2 2" xfId="37874"/>
    <cellStyle name="Pourcentage 5 4 2 2 2" xfId="37875"/>
    <cellStyle name="Pourcentage 5 4 2 2 2 2" xfId="37876"/>
    <cellStyle name="Pourcentage 5 4 2 2 3" xfId="37877"/>
    <cellStyle name="Pourcentage 5 4 2 2 4" xfId="37878"/>
    <cellStyle name="Pourcentage 5 4 2 3" xfId="37879"/>
    <cellStyle name="Pourcentage 5 4 2 3 2" xfId="37880"/>
    <cellStyle name="Pourcentage 5 4 2 4" xfId="37881"/>
    <cellStyle name="Pourcentage 5 4 2 5" xfId="37882"/>
    <cellStyle name="Pourcentage 5 4 2 6" xfId="37883"/>
    <cellStyle name="Pourcentage 5 4 3" xfId="37884"/>
    <cellStyle name="Pourcentage 5 4 3 2" xfId="37885"/>
    <cellStyle name="Pourcentage 5 5" xfId="37886"/>
    <cellStyle name="Pourcentage 5 5 2" xfId="37887"/>
    <cellStyle name="Pourcentage 5 5 2 2" xfId="37888"/>
    <cellStyle name="Pourcentage 5 5 2 2 2" xfId="37889"/>
    <cellStyle name="Pourcentage 5 5 2 2 2 2" xfId="37890"/>
    <cellStyle name="Pourcentage 5 5 2 2 3" xfId="37891"/>
    <cellStyle name="Pourcentage 5 5 2 2 4" xfId="37892"/>
    <cellStyle name="Pourcentage 5 5 2 3" xfId="37893"/>
    <cellStyle name="Pourcentage 5 5 2 3 2" xfId="37894"/>
    <cellStyle name="Pourcentage 5 5 2 4" xfId="37895"/>
    <cellStyle name="Pourcentage 5 5 2 5" xfId="37896"/>
    <cellStyle name="Pourcentage 5 5 2 6" xfId="37897"/>
    <cellStyle name="Pourcentage 5 5 3" xfId="37898"/>
    <cellStyle name="Pourcentage 5 5 3 2" xfId="37899"/>
    <cellStyle name="Pourcentage 5 6" xfId="37900"/>
    <cellStyle name="Pourcentage 5 6 2" xfId="37901"/>
    <cellStyle name="Pourcentage 5 6 2 2" xfId="37902"/>
    <cellStyle name="Pourcentage 5 6 2 2 2" xfId="37903"/>
    <cellStyle name="Pourcentage 5 6 2 2 2 2" xfId="37904"/>
    <cellStyle name="Pourcentage 5 6 2 2 3" xfId="37905"/>
    <cellStyle name="Pourcentage 5 6 2 2 4" xfId="37906"/>
    <cellStyle name="Pourcentage 5 6 2 3" xfId="37907"/>
    <cellStyle name="Pourcentage 5 6 2 3 2" xfId="37908"/>
    <cellStyle name="Pourcentage 5 6 2 4" xfId="37909"/>
    <cellStyle name="Pourcentage 5 6 2 5" xfId="37910"/>
    <cellStyle name="Pourcentage 5 6 2 6" xfId="37911"/>
    <cellStyle name="Pourcentage 5 6 3" xfId="37912"/>
    <cellStyle name="Pourcentage 5 6 3 2" xfId="37913"/>
    <cellStyle name="Pourcentage 5 7" xfId="37914"/>
    <cellStyle name="Pourcentage 5 7 2" xfId="37915"/>
    <cellStyle name="Pourcentage 5 7 2 2" xfId="37916"/>
    <cellStyle name="Pourcentage 5 7 2 2 2" xfId="37917"/>
    <cellStyle name="Pourcentage 5 7 2 2 2 2" xfId="37918"/>
    <cellStyle name="Pourcentage 5 7 2 2 3" xfId="37919"/>
    <cellStyle name="Pourcentage 5 7 2 2 4" xfId="37920"/>
    <cellStyle name="Pourcentage 5 7 2 3" xfId="37921"/>
    <cellStyle name="Pourcentage 5 7 2 3 2" xfId="37922"/>
    <cellStyle name="Pourcentage 5 7 2 4" xfId="37923"/>
    <cellStyle name="Pourcentage 5 7 2 5" xfId="37924"/>
    <cellStyle name="Pourcentage 5 7 2 6" xfId="37925"/>
    <cellStyle name="Pourcentage 5 7 3" xfId="37926"/>
    <cellStyle name="Pourcentage 5 7 3 2" xfId="37927"/>
    <cellStyle name="Pourcentage 5 8" xfId="37928"/>
    <cellStyle name="Pourcentage 5 8 2" xfId="37929"/>
    <cellStyle name="Pourcentage 5 8 2 2" xfId="37930"/>
    <cellStyle name="Pourcentage 5 8 2 2 2" xfId="37931"/>
    <cellStyle name="Pourcentage 5 8 2 2 2 2" xfId="37932"/>
    <cellStyle name="Pourcentage 5 8 2 2 3" xfId="37933"/>
    <cellStyle name="Pourcentage 5 8 2 2 4" xfId="37934"/>
    <cellStyle name="Pourcentage 5 8 2 3" xfId="37935"/>
    <cellStyle name="Pourcentage 5 8 2 3 2" xfId="37936"/>
    <cellStyle name="Pourcentage 5 8 2 4" xfId="37937"/>
    <cellStyle name="Pourcentage 5 8 2 5" xfId="37938"/>
    <cellStyle name="Pourcentage 5 8 2 6" xfId="37939"/>
    <cellStyle name="Pourcentage 5 8 3" xfId="37940"/>
    <cellStyle name="Pourcentage 5 8 3 2" xfId="37941"/>
    <cellStyle name="Pourcentage 5 9" xfId="37942"/>
    <cellStyle name="Pourcentage 5 9 2" xfId="37943"/>
    <cellStyle name="Pourcentage 5 9 2 2" xfId="37944"/>
    <cellStyle name="Pourcentage 5 9 2 2 2" xfId="37945"/>
    <cellStyle name="Pourcentage 5 9 2 2 2 2" xfId="37946"/>
    <cellStyle name="Pourcentage 5 9 2 2 3" xfId="37947"/>
    <cellStyle name="Pourcentage 5 9 2 2 4" xfId="37948"/>
    <cellStyle name="Pourcentage 5 9 2 3" xfId="37949"/>
    <cellStyle name="Pourcentage 5 9 2 3 2" xfId="37950"/>
    <cellStyle name="Pourcentage 5 9 2 4" xfId="37951"/>
    <cellStyle name="Pourcentage 5 9 2 5" xfId="37952"/>
    <cellStyle name="Pourcentage 5 9 2 6" xfId="37953"/>
    <cellStyle name="Pourcentage 5 9 3" xfId="37954"/>
    <cellStyle name="Pourcentage 5 9 3 2" xfId="37955"/>
    <cellStyle name="Pourcentage 6" xfId="180"/>
    <cellStyle name="Pourcentage 6 10" xfId="37956"/>
    <cellStyle name="Pourcentage 6 10 2" xfId="37957"/>
    <cellStyle name="Pourcentage 6 10 2 2" xfId="37958"/>
    <cellStyle name="Pourcentage 6 10 2 2 2" xfId="37959"/>
    <cellStyle name="Pourcentage 6 10 2 2 2 2" xfId="37960"/>
    <cellStyle name="Pourcentage 6 10 2 2 3" xfId="37961"/>
    <cellStyle name="Pourcentage 6 10 2 2 4" xfId="37962"/>
    <cellStyle name="Pourcentage 6 10 2 3" xfId="37963"/>
    <cellStyle name="Pourcentage 6 10 2 3 2" xfId="37964"/>
    <cellStyle name="Pourcentage 6 10 2 4" xfId="37965"/>
    <cellStyle name="Pourcentage 6 10 2 5" xfId="37966"/>
    <cellStyle name="Pourcentage 6 10 2 6" xfId="37967"/>
    <cellStyle name="Pourcentage 6 10 3" xfId="37968"/>
    <cellStyle name="Pourcentage 6 10 3 2" xfId="37969"/>
    <cellStyle name="Pourcentage 6 11" xfId="37970"/>
    <cellStyle name="Pourcentage 6 11 2" xfId="37971"/>
    <cellStyle name="Pourcentage 6 11 2 2" xfId="37972"/>
    <cellStyle name="Pourcentage 6 11 2 2 2" xfId="37973"/>
    <cellStyle name="Pourcentage 6 11 2 2 2 2" xfId="37974"/>
    <cellStyle name="Pourcentage 6 11 2 2 3" xfId="37975"/>
    <cellStyle name="Pourcentage 6 11 2 2 4" xfId="37976"/>
    <cellStyle name="Pourcentage 6 11 2 3" xfId="37977"/>
    <cellStyle name="Pourcentage 6 11 2 3 2" xfId="37978"/>
    <cellStyle name="Pourcentage 6 11 2 4" xfId="37979"/>
    <cellStyle name="Pourcentage 6 11 2 5" xfId="37980"/>
    <cellStyle name="Pourcentage 6 11 2 6" xfId="37981"/>
    <cellStyle name="Pourcentage 6 11 3" xfId="37982"/>
    <cellStyle name="Pourcentage 6 11 3 2" xfId="37983"/>
    <cellStyle name="Pourcentage 6 12" xfId="37984"/>
    <cellStyle name="Pourcentage 6 12 2" xfId="37985"/>
    <cellStyle name="Pourcentage 6 12 2 2" xfId="37986"/>
    <cellStyle name="Pourcentage 6 12 2 2 2" xfId="37987"/>
    <cellStyle name="Pourcentage 6 12 2 2 2 2" xfId="37988"/>
    <cellStyle name="Pourcentage 6 12 2 2 3" xfId="37989"/>
    <cellStyle name="Pourcentage 6 12 2 2 4" xfId="37990"/>
    <cellStyle name="Pourcentage 6 12 2 3" xfId="37991"/>
    <cellStyle name="Pourcentage 6 12 2 3 2" xfId="37992"/>
    <cellStyle name="Pourcentage 6 12 2 4" xfId="37993"/>
    <cellStyle name="Pourcentage 6 12 2 5" xfId="37994"/>
    <cellStyle name="Pourcentage 6 12 2 6" xfId="37995"/>
    <cellStyle name="Pourcentage 6 12 3" xfId="37996"/>
    <cellStyle name="Pourcentage 6 12 3 2" xfId="37997"/>
    <cellStyle name="Pourcentage 6 13" xfId="37998"/>
    <cellStyle name="Pourcentage 6 13 2" xfId="37999"/>
    <cellStyle name="Pourcentage 6 13 2 2" xfId="38000"/>
    <cellStyle name="Pourcentage 6 13 2 2 2" xfId="38001"/>
    <cellStyle name="Pourcentage 6 13 2 2 2 2" xfId="38002"/>
    <cellStyle name="Pourcentage 6 13 2 2 3" xfId="38003"/>
    <cellStyle name="Pourcentage 6 13 2 2 4" xfId="38004"/>
    <cellStyle name="Pourcentage 6 13 2 3" xfId="38005"/>
    <cellStyle name="Pourcentage 6 13 2 3 2" xfId="38006"/>
    <cellStyle name="Pourcentage 6 13 2 4" xfId="38007"/>
    <cellStyle name="Pourcentage 6 13 2 5" xfId="38008"/>
    <cellStyle name="Pourcentage 6 13 2 6" xfId="38009"/>
    <cellStyle name="Pourcentage 6 13 3" xfId="38010"/>
    <cellStyle name="Pourcentage 6 13 3 2" xfId="38011"/>
    <cellStyle name="Pourcentage 6 14" xfId="38012"/>
    <cellStyle name="Pourcentage 6 14 2" xfId="38013"/>
    <cellStyle name="Pourcentage 6 14 2 2" xfId="38014"/>
    <cellStyle name="Pourcentage 6 14 2 2 2" xfId="38015"/>
    <cellStyle name="Pourcentage 6 14 2 3" xfId="38016"/>
    <cellStyle name="Pourcentage 6 14 2 4" xfId="38017"/>
    <cellStyle name="Pourcentage 6 14 3" xfId="38018"/>
    <cellStyle name="Pourcentage 6 14 3 2" xfId="38019"/>
    <cellStyle name="Pourcentage 6 14 3 3" xfId="38020"/>
    <cellStyle name="Pourcentage 6 14 4" xfId="38021"/>
    <cellStyle name="Pourcentage 6 14 5" xfId="38022"/>
    <cellStyle name="Pourcentage 6 15" xfId="38023"/>
    <cellStyle name="Pourcentage 6 2" xfId="273"/>
    <cellStyle name="Pourcentage 6 2 2" xfId="38024"/>
    <cellStyle name="Pourcentage 6 2 2 2" xfId="38025"/>
    <cellStyle name="Pourcentage 6 2 2 2 2" xfId="38026"/>
    <cellStyle name="Pourcentage 6 2 2 2 2 2" xfId="38027"/>
    <cellStyle name="Pourcentage 6 2 2 2 2 2 2" xfId="38028"/>
    <cellStyle name="Pourcentage 6 2 2 2 2 3" xfId="38029"/>
    <cellStyle name="Pourcentage 6 2 2 2 2 4" xfId="38030"/>
    <cellStyle name="Pourcentage 6 2 2 2 3" xfId="38031"/>
    <cellStyle name="Pourcentage 6 2 2 2 3 2" xfId="38032"/>
    <cellStyle name="Pourcentage 6 2 2 2 4" xfId="38033"/>
    <cellStyle name="Pourcentage 6 2 2 2 5" xfId="38034"/>
    <cellStyle name="Pourcentage 6 2 2 2 6" xfId="38035"/>
    <cellStyle name="Pourcentage 6 2 2 3" xfId="38036"/>
    <cellStyle name="Pourcentage 6 2 2 3 2" xfId="38037"/>
    <cellStyle name="Pourcentage 6 2 3" xfId="38038"/>
    <cellStyle name="Pourcentage 6 2 3 2" xfId="38039"/>
    <cellStyle name="Pourcentage 6 2 3 2 2" xfId="38040"/>
    <cellStyle name="Pourcentage 6 2 3 2 2 2" xfId="38041"/>
    <cellStyle name="Pourcentage 6 2 3 2 3" xfId="38042"/>
    <cellStyle name="Pourcentage 6 2 3 2 4" xfId="38043"/>
    <cellStyle name="Pourcentage 6 2 3 2 5" xfId="38044"/>
    <cellStyle name="Pourcentage 6 2 3 3" xfId="38045"/>
    <cellStyle name="Pourcentage 6 2 3 3 2" xfId="38046"/>
    <cellStyle name="Pourcentage 6 2 3 3 3" xfId="38047"/>
    <cellStyle name="Pourcentage 6 2 3 4" xfId="38048"/>
    <cellStyle name="Pourcentage 6 2 3 5" xfId="38049"/>
    <cellStyle name="Pourcentage 6 2 4" xfId="38050"/>
    <cellStyle name="Pourcentage 6 2 4 2" xfId="38051"/>
    <cellStyle name="Pourcentage 6 3" xfId="38052"/>
    <cellStyle name="Pourcentage 6 3 2" xfId="38053"/>
    <cellStyle name="Pourcentage 6 3 2 2" xfId="38054"/>
    <cellStyle name="Pourcentage 6 3 2 2 2" xfId="38055"/>
    <cellStyle name="Pourcentage 6 3 2 2 2 2" xfId="38056"/>
    <cellStyle name="Pourcentage 6 3 2 2 3" xfId="38057"/>
    <cellStyle name="Pourcentage 6 3 2 2 4" xfId="38058"/>
    <cellStyle name="Pourcentage 6 3 2 3" xfId="38059"/>
    <cellStyle name="Pourcentage 6 3 2 3 2" xfId="38060"/>
    <cellStyle name="Pourcentage 6 3 2 4" xfId="38061"/>
    <cellStyle name="Pourcentage 6 3 2 5" xfId="38062"/>
    <cellStyle name="Pourcentage 6 3 2 6" xfId="38063"/>
    <cellStyle name="Pourcentage 6 3 3" xfId="38064"/>
    <cellStyle name="Pourcentage 6 3 3 2" xfId="38065"/>
    <cellStyle name="Pourcentage 6 4" xfId="38066"/>
    <cellStyle name="Pourcentage 6 4 2" xfId="38067"/>
    <cellStyle name="Pourcentage 6 4 2 2" xfId="38068"/>
    <cellStyle name="Pourcentage 6 4 2 2 2" xfId="38069"/>
    <cellStyle name="Pourcentage 6 4 2 2 2 2" xfId="38070"/>
    <cellStyle name="Pourcentage 6 4 2 2 3" xfId="38071"/>
    <cellStyle name="Pourcentage 6 4 2 2 4" xfId="38072"/>
    <cellStyle name="Pourcentage 6 4 2 3" xfId="38073"/>
    <cellStyle name="Pourcentage 6 4 2 3 2" xfId="38074"/>
    <cellStyle name="Pourcentage 6 4 2 4" xfId="38075"/>
    <cellStyle name="Pourcentage 6 4 2 5" xfId="38076"/>
    <cellStyle name="Pourcentage 6 4 2 6" xfId="38077"/>
    <cellStyle name="Pourcentage 6 4 3" xfId="38078"/>
    <cellStyle name="Pourcentage 6 4 3 2" xfId="38079"/>
    <cellStyle name="Pourcentage 6 5" xfId="38080"/>
    <cellStyle name="Pourcentage 6 5 2" xfId="38081"/>
    <cellStyle name="Pourcentage 6 5 2 2" xfId="38082"/>
    <cellStyle name="Pourcentage 6 5 2 2 2" xfId="38083"/>
    <cellStyle name="Pourcentage 6 5 2 2 2 2" xfId="38084"/>
    <cellStyle name="Pourcentage 6 5 2 2 3" xfId="38085"/>
    <cellStyle name="Pourcentage 6 5 2 2 4" xfId="38086"/>
    <cellStyle name="Pourcentage 6 5 2 3" xfId="38087"/>
    <cellStyle name="Pourcentage 6 5 2 3 2" xfId="38088"/>
    <cellStyle name="Pourcentage 6 5 2 4" xfId="38089"/>
    <cellStyle name="Pourcentage 6 5 2 5" xfId="38090"/>
    <cellStyle name="Pourcentage 6 5 2 6" xfId="38091"/>
    <cellStyle name="Pourcentage 6 5 3" xfId="38092"/>
    <cellStyle name="Pourcentage 6 5 3 2" xfId="38093"/>
    <cellStyle name="Pourcentage 6 6" xfId="38094"/>
    <cellStyle name="Pourcentage 6 6 2" xfId="38095"/>
    <cellStyle name="Pourcentage 6 6 2 2" xfId="38096"/>
    <cellStyle name="Pourcentage 6 6 2 2 2" xfId="38097"/>
    <cellStyle name="Pourcentage 6 6 2 2 2 2" xfId="38098"/>
    <cellStyle name="Pourcentage 6 6 2 2 3" xfId="38099"/>
    <cellStyle name="Pourcentage 6 6 2 2 4" xfId="38100"/>
    <cellStyle name="Pourcentage 6 6 2 3" xfId="38101"/>
    <cellStyle name="Pourcentage 6 6 2 3 2" xfId="38102"/>
    <cellStyle name="Pourcentage 6 6 2 4" xfId="38103"/>
    <cellStyle name="Pourcentage 6 6 2 5" xfId="38104"/>
    <cellStyle name="Pourcentage 6 6 2 6" xfId="38105"/>
    <cellStyle name="Pourcentage 6 6 3" xfId="38106"/>
    <cellStyle name="Pourcentage 6 6 3 2" xfId="38107"/>
    <cellStyle name="Pourcentage 6 7" xfId="38108"/>
    <cellStyle name="Pourcentage 6 7 2" xfId="38109"/>
    <cellStyle name="Pourcentage 6 7 2 2" xfId="38110"/>
    <cellStyle name="Pourcentage 6 7 2 2 2" xfId="38111"/>
    <cellStyle name="Pourcentage 6 7 2 2 2 2" xfId="38112"/>
    <cellStyle name="Pourcentage 6 7 2 2 3" xfId="38113"/>
    <cellStyle name="Pourcentage 6 7 2 2 4" xfId="38114"/>
    <cellStyle name="Pourcentage 6 7 2 3" xfId="38115"/>
    <cellStyle name="Pourcentage 6 7 2 3 2" xfId="38116"/>
    <cellStyle name="Pourcentage 6 7 2 4" xfId="38117"/>
    <cellStyle name="Pourcentage 6 7 2 5" xfId="38118"/>
    <cellStyle name="Pourcentage 6 7 2 6" xfId="38119"/>
    <cellStyle name="Pourcentage 6 7 3" xfId="38120"/>
    <cellStyle name="Pourcentage 6 7 3 2" xfId="38121"/>
    <cellStyle name="Pourcentage 6 8" xfId="38122"/>
    <cellStyle name="Pourcentage 6 8 2" xfId="38123"/>
    <cellStyle name="Pourcentage 6 8 2 2" xfId="38124"/>
    <cellStyle name="Pourcentage 6 8 2 2 2" xfId="38125"/>
    <cellStyle name="Pourcentage 6 8 2 2 2 2" xfId="38126"/>
    <cellStyle name="Pourcentage 6 8 2 2 3" xfId="38127"/>
    <cellStyle name="Pourcentage 6 8 2 2 4" xfId="38128"/>
    <cellStyle name="Pourcentage 6 8 2 3" xfId="38129"/>
    <cellStyle name="Pourcentage 6 8 2 3 2" xfId="38130"/>
    <cellStyle name="Pourcentage 6 8 2 4" xfId="38131"/>
    <cellStyle name="Pourcentage 6 8 2 5" xfId="38132"/>
    <cellStyle name="Pourcentage 6 8 2 6" xfId="38133"/>
    <cellStyle name="Pourcentage 6 8 3" xfId="38134"/>
    <cellStyle name="Pourcentage 6 8 3 2" xfId="38135"/>
    <cellStyle name="Pourcentage 6 9" xfId="38136"/>
    <cellStyle name="Pourcentage 6 9 2" xfId="38137"/>
    <cellStyle name="Pourcentage 6 9 2 2" xfId="38138"/>
    <cellStyle name="Pourcentage 6 9 2 2 2" xfId="38139"/>
    <cellStyle name="Pourcentage 6 9 2 2 2 2" xfId="38140"/>
    <cellStyle name="Pourcentage 6 9 2 2 3" xfId="38141"/>
    <cellStyle name="Pourcentage 6 9 2 2 4" xfId="38142"/>
    <cellStyle name="Pourcentage 6 9 2 3" xfId="38143"/>
    <cellStyle name="Pourcentage 6 9 2 3 2" xfId="38144"/>
    <cellStyle name="Pourcentage 6 9 2 4" xfId="38145"/>
    <cellStyle name="Pourcentage 6 9 2 5" xfId="38146"/>
    <cellStyle name="Pourcentage 6 9 2 6" xfId="38147"/>
    <cellStyle name="Pourcentage 6 9 3" xfId="38148"/>
    <cellStyle name="Pourcentage 6 9 3 2" xfId="38149"/>
    <cellStyle name="Pourcentage 7" xfId="181"/>
    <cellStyle name="Pourcentage 7 10" xfId="38150"/>
    <cellStyle name="Pourcentage 7 11" xfId="38151"/>
    <cellStyle name="Pourcentage 7 12" xfId="38152"/>
    <cellStyle name="Pourcentage 7 13" xfId="38153"/>
    <cellStyle name="Pourcentage 7 14" xfId="38154"/>
    <cellStyle name="Pourcentage 7 15" xfId="38155"/>
    <cellStyle name="Pourcentage 7 16" xfId="38156"/>
    <cellStyle name="Pourcentage 7 2" xfId="274"/>
    <cellStyle name="Pourcentage 7 2 2" xfId="38157"/>
    <cellStyle name="Pourcentage 7 2 2 2" xfId="38158"/>
    <cellStyle name="Pourcentage 7 2 2 2 2" xfId="38159"/>
    <cellStyle name="Pourcentage 7 2 2 2 2 2" xfId="38160"/>
    <cellStyle name="Pourcentage 7 2 2 2 2 2 2" xfId="38161"/>
    <cellStyle name="Pourcentage 7 2 2 2 2 2 2 2" xfId="38162"/>
    <cellStyle name="Pourcentage 7 2 2 2 2 2 3" xfId="38163"/>
    <cellStyle name="Pourcentage 7 2 2 2 2 2 4" xfId="38164"/>
    <cellStyle name="Pourcentage 7 2 2 2 2 3" xfId="38165"/>
    <cellStyle name="Pourcentage 7 2 2 2 2 3 2" xfId="38166"/>
    <cellStyle name="Pourcentage 7 2 2 2 2 4" xfId="38167"/>
    <cellStyle name="Pourcentage 7 2 2 2 2 5" xfId="38168"/>
    <cellStyle name="Pourcentage 7 2 2 2 3" xfId="38169"/>
    <cellStyle name="Pourcentage 7 2 2 3" xfId="38170"/>
    <cellStyle name="Pourcentage 7 2 2 3 2" xfId="38171"/>
    <cellStyle name="Pourcentage 7 2 2 3 2 2" xfId="38172"/>
    <cellStyle name="Pourcentage 7 2 2 3 2 2 2" xfId="38173"/>
    <cellStyle name="Pourcentage 7 2 2 3 2 3" xfId="38174"/>
    <cellStyle name="Pourcentage 7 2 2 3 2 4" xfId="38175"/>
    <cellStyle name="Pourcentage 7 2 2 3 3" xfId="38176"/>
    <cellStyle name="Pourcentage 7 2 2 3 3 2" xfId="38177"/>
    <cellStyle name="Pourcentage 7 2 2 3 4" xfId="38178"/>
    <cellStyle name="Pourcentage 7 2 2 3 5" xfId="38179"/>
    <cellStyle name="Pourcentage 7 2 2 3 6" xfId="38180"/>
    <cellStyle name="Pourcentage 7 2 2 4" xfId="38181"/>
    <cellStyle name="Pourcentage 7 2 2 4 2" xfId="38182"/>
    <cellStyle name="Pourcentage 7 2 2 4 3" xfId="38183"/>
    <cellStyle name="Pourcentage 7 2 2 5" xfId="38184"/>
    <cellStyle name="Pourcentage 7 2 2 6" xfId="38185"/>
    <cellStyle name="Pourcentage 7 2 2 7" xfId="38186"/>
    <cellStyle name="Pourcentage 7 2 2 8" xfId="38187"/>
    <cellStyle name="Pourcentage 7 2 3" xfId="38188"/>
    <cellStyle name="Pourcentage 7 2 3 2" xfId="38189"/>
    <cellStyle name="Pourcentage 7 2 3 2 2" xfId="38190"/>
    <cellStyle name="Pourcentage 7 2 3 2 2 2" xfId="38191"/>
    <cellStyle name="Pourcentage 7 2 3 2 2 2 2" xfId="38192"/>
    <cellStyle name="Pourcentage 7 2 3 2 2 3" xfId="38193"/>
    <cellStyle name="Pourcentage 7 2 3 2 2 4" xfId="38194"/>
    <cellStyle name="Pourcentage 7 2 3 2 3" xfId="38195"/>
    <cellStyle name="Pourcentage 7 2 3 2 3 2" xfId="38196"/>
    <cellStyle name="Pourcentage 7 2 3 2 4" xfId="38197"/>
    <cellStyle name="Pourcentage 7 2 3 2 5" xfId="38198"/>
    <cellStyle name="Pourcentage 7 2 3 2 6" xfId="38199"/>
    <cellStyle name="Pourcentage 7 2 3 3" xfId="38200"/>
    <cellStyle name="Pourcentage 7 2 3 3 2" xfId="38201"/>
    <cellStyle name="Pourcentage 7 2 4" xfId="38202"/>
    <cellStyle name="Pourcentage 7 2 4 2" xfId="38203"/>
    <cellStyle name="Pourcentage 7 2 4 2 2" xfId="38204"/>
    <cellStyle name="Pourcentage 7 2 4 2 2 2" xfId="38205"/>
    <cellStyle name="Pourcentage 7 2 4 2 3" xfId="38206"/>
    <cellStyle name="Pourcentage 7 2 4 2 4" xfId="38207"/>
    <cellStyle name="Pourcentage 7 2 4 2 5" xfId="38208"/>
    <cellStyle name="Pourcentage 7 2 4 3" xfId="38209"/>
    <cellStyle name="Pourcentage 7 2 4 3 2" xfId="38210"/>
    <cellStyle name="Pourcentage 7 2 4 3 3" xfId="38211"/>
    <cellStyle name="Pourcentage 7 2 4 4" xfId="38212"/>
    <cellStyle name="Pourcentage 7 2 4 5" xfId="38213"/>
    <cellStyle name="Pourcentage 7 2 5" xfId="38214"/>
    <cellStyle name="Pourcentage 7 2 5 2" xfId="38215"/>
    <cellStyle name="Pourcentage 7 2 5 2 2" xfId="38216"/>
    <cellStyle name="Pourcentage 7 2 5 2 3" xfId="38217"/>
    <cellStyle name="Pourcentage 7 2 5 3" xfId="38218"/>
    <cellStyle name="Pourcentage 7 2 6" xfId="38219"/>
    <cellStyle name="Pourcentage 7 3" xfId="38220"/>
    <cellStyle name="Pourcentage 7 3 2" xfId="38221"/>
    <cellStyle name="Pourcentage 7 3 2 2" xfId="38222"/>
    <cellStyle name="Pourcentage 7 3 2 2 2" xfId="38223"/>
    <cellStyle name="Pourcentage 7 3 2 2 2 2" xfId="38224"/>
    <cellStyle name="Pourcentage 7 3 2 2 2 2 2" xfId="38225"/>
    <cellStyle name="Pourcentage 7 3 2 2 2 3" xfId="38226"/>
    <cellStyle name="Pourcentage 7 3 2 2 2 4" xfId="38227"/>
    <cellStyle name="Pourcentage 7 3 2 2 3" xfId="38228"/>
    <cellStyle name="Pourcentage 7 3 2 2 3 2" xfId="38229"/>
    <cellStyle name="Pourcentage 7 3 2 2 4" xfId="38230"/>
    <cellStyle name="Pourcentage 7 3 2 2 5" xfId="38231"/>
    <cellStyle name="Pourcentage 7 3 2 2 6" xfId="38232"/>
    <cellStyle name="Pourcentage 7 3 2 3" xfId="38233"/>
    <cellStyle name="Pourcentage 7 3 2 3 2" xfId="38234"/>
    <cellStyle name="Pourcentage 7 3 3" xfId="38235"/>
    <cellStyle name="Pourcentage 7 3 3 2" xfId="38236"/>
    <cellStyle name="Pourcentage 7 3 3 2 2" xfId="38237"/>
    <cellStyle name="Pourcentage 7 3 3 2 2 2" xfId="38238"/>
    <cellStyle name="Pourcentage 7 3 3 2 2 2 2" xfId="38239"/>
    <cellStyle name="Pourcentage 7 3 3 2 2 3" xfId="38240"/>
    <cellStyle name="Pourcentage 7 3 3 2 2 4" xfId="38241"/>
    <cellStyle name="Pourcentage 7 3 3 2 3" xfId="38242"/>
    <cellStyle name="Pourcentage 7 3 3 2 3 2" xfId="38243"/>
    <cellStyle name="Pourcentage 7 3 3 2 4" xfId="38244"/>
    <cellStyle name="Pourcentage 7 3 3 2 5" xfId="38245"/>
    <cellStyle name="Pourcentage 7 3 3 2 6" xfId="38246"/>
    <cellStyle name="Pourcentage 7 3 3 3" xfId="38247"/>
    <cellStyle name="Pourcentage 7 3 3 3 2" xfId="38248"/>
    <cellStyle name="Pourcentage 7 3 4" xfId="38249"/>
    <cellStyle name="Pourcentage 7 3 4 2" xfId="38250"/>
    <cellStyle name="Pourcentage 7 3 4 2 2" xfId="38251"/>
    <cellStyle name="Pourcentage 7 3 4 2 2 2" xfId="38252"/>
    <cellStyle name="Pourcentage 7 3 4 2 3" xfId="38253"/>
    <cellStyle name="Pourcentage 7 3 4 2 4" xfId="38254"/>
    <cellStyle name="Pourcentage 7 3 4 3" xfId="38255"/>
    <cellStyle name="Pourcentage 7 3 4 3 2" xfId="38256"/>
    <cellStyle name="Pourcentage 7 3 4 4" xfId="38257"/>
    <cellStyle name="Pourcentage 7 3 4 5" xfId="38258"/>
    <cellStyle name="Pourcentage 7 3 4 6" xfId="38259"/>
    <cellStyle name="Pourcentage 7 3 5" xfId="38260"/>
    <cellStyle name="Pourcentage 7 3 5 2" xfId="38261"/>
    <cellStyle name="Pourcentage 7 3 6" xfId="38262"/>
    <cellStyle name="Pourcentage 7 3 7" xfId="38263"/>
    <cellStyle name="Pourcentage 7 4" xfId="38264"/>
    <cellStyle name="Pourcentage 7 4 10" xfId="38265"/>
    <cellStyle name="Pourcentage 7 4 11" xfId="38266"/>
    <cellStyle name="Pourcentage 7 4 12" xfId="38267"/>
    <cellStyle name="Pourcentage 7 4 2" xfId="38268"/>
    <cellStyle name="Pourcentage 7 4 2 10" xfId="38269"/>
    <cellStyle name="Pourcentage 7 4 2 2" xfId="38270"/>
    <cellStyle name="Pourcentage 7 4 2 2 2" xfId="38271"/>
    <cellStyle name="Pourcentage 7 4 2 2 2 2" xfId="38272"/>
    <cellStyle name="Pourcentage 7 4 2 2 2 2 2" xfId="38273"/>
    <cellStyle name="Pourcentage 7 4 2 2 2 3" xfId="38274"/>
    <cellStyle name="Pourcentage 7 4 2 2 2 4" xfId="38275"/>
    <cellStyle name="Pourcentage 7 4 2 2 3" xfId="38276"/>
    <cellStyle name="Pourcentage 7 4 2 2 3 2" xfId="38277"/>
    <cellStyle name="Pourcentage 7 4 2 2 3 2 2" xfId="38278"/>
    <cellStyle name="Pourcentage 7 4 2 2 3 3" xfId="38279"/>
    <cellStyle name="Pourcentage 7 4 2 2 3 4" xfId="38280"/>
    <cellStyle name="Pourcentage 7 4 2 2 4" xfId="38281"/>
    <cellStyle name="Pourcentage 7 4 2 2 4 2" xfId="38282"/>
    <cellStyle name="Pourcentage 7 4 2 2 4 3" xfId="38283"/>
    <cellStyle name="Pourcentage 7 4 2 2 5" xfId="38284"/>
    <cellStyle name="Pourcentage 7 4 2 2 6" xfId="38285"/>
    <cellStyle name="Pourcentage 7 4 2 2 7" xfId="38286"/>
    <cellStyle name="Pourcentage 7 4 2 2 8" xfId="38287"/>
    <cellStyle name="Pourcentage 7 4 2 3" xfId="38288"/>
    <cellStyle name="Pourcentage 7 4 2 3 2" xfId="38289"/>
    <cellStyle name="Pourcentage 7 4 2 3 2 2" xfId="38290"/>
    <cellStyle name="Pourcentage 7 4 2 3 2 3" xfId="38291"/>
    <cellStyle name="Pourcentage 7 4 2 3 3" xfId="38292"/>
    <cellStyle name="Pourcentage 7 4 2 3 4" xfId="38293"/>
    <cellStyle name="Pourcentage 7 4 2 3 5" xfId="38294"/>
    <cellStyle name="Pourcentage 7 4 2 4" xfId="38295"/>
    <cellStyle name="Pourcentage 7 4 2 4 2" xfId="38296"/>
    <cellStyle name="Pourcentage 7 4 2 4 3" xfId="38297"/>
    <cellStyle name="Pourcentage 7 4 2 5" xfId="38298"/>
    <cellStyle name="Pourcentage 7 4 2 5 2" xfId="38299"/>
    <cellStyle name="Pourcentage 7 4 2 6" xfId="38300"/>
    <cellStyle name="Pourcentage 7 4 2 7" xfId="38301"/>
    <cellStyle name="Pourcentage 7 4 2 8" xfId="38302"/>
    <cellStyle name="Pourcentage 7 4 2 9" xfId="38303"/>
    <cellStyle name="Pourcentage 7 4 3" xfId="38304"/>
    <cellStyle name="Pourcentage 7 4 3 2" xfId="38305"/>
    <cellStyle name="Pourcentage 7 4 3 2 2" xfId="38306"/>
    <cellStyle name="Pourcentage 7 4 3 2 2 2" xfId="38307"/>
    <cellStyle name="Pourcentage 7 4 3 2 3" xfId="38308"/>
    <cellStyle name="Pourcentage 7 4 3 2 4" xfId="38309"/>
    <cellStyle name="Pourcentage 7 4 3 3" xfId="38310"/>
    <cellStyle name="Pourcentage 7 4 3 3 2" xfId="38311"/>
    <cellStyle name="Pourcentage 7 4 3 3 3" xfId="38312"/>
    <cellStyle name="Pourcentage 7 4 3 4" xfId="38313"/>
    <cellStyle name="Pourcentage 7 4 3 4 2" xfId="38314"/>
    <cellStyle name="Pourcentage 7 4 3 5" xfId="38315"/>
    <cellStyle name="Pourcentage 7 4 3 6" xfId="38316"/>
    <cellStyle name="Pourcentage 7 4 3 7" xfId="38317"/>
    <cellStyle name="Pourcentage 7 4 3 8" xfId="38318"/>
    <cellStyle name="Pourcentage 7 4 4" xfId="38319"/>
    <cellStyle name="Pourcentage 7 4 4 2" xfId="38320"/>
    <cellStyle name="Pourcentage 7 4 4 3" xfId="38321"/>
    <cellStyle name="Pourcentage 7 4 4 4" xfId="38322"/>
    <cellStyle name="Pourcentage 7 4 5" xfId="38323"/>
    <cellStyle name="Pourcentage 7 4 5 2" xfId="38324"/>
    <cellStyle name="Pourcentage 7 4 5 3" xfId="38325"/>
    <cellStyle name="Pourcentage 7 4 6" xfId="38326"/>
    <cellStyle name="Pourcentage 7 4 7" xfId="38327"/>
    <cellStyle name="Pourcentage 7 4 8" xfId="38328"/>
    <cellStyle name="Pourcentage 7 4 9" xfId="38329"/>
    <cellStyle name="Pourcentage 7 5" xfId="38330"/>
    <cellStyle name="Pourcentage 7 5 10" xfId="38331"/>
    <cellStyle name="Pourcentage 7 5 2" xfId="38332"/>
    <cellStyle name="Pourcentage 7 5 2 2" xfId="38333"/>
    <cellStyle name="Pourcentage 7 5 2 2 2" xfId="38334"/>
    <cellStyle name="Pourcentage 7 5 2 2 2 2" xfId="38335"/>
    <cellStyle name="Pourcentage 7 5 2 2 3" xfId="38336"/>
    <cellStyle name="Pourcentage 7 5 2 2 4" xfId="38337"/>
    <cellStyle name="Pourcentage 7 5 2 3" xfId="38338"/>
    <cellStyle name="Pourcentage 7 5 2 3 2" xfId="38339"/>
    <cellStyle name="Pourcentage 7 5 2 3 2 2" xfId="38340"/>
    <cellStyle name="Pourcentage 7 5 2 3 3" xfId="38341"/>
    <cellStyle name="Pourcentage 7 5 2 3 4" xfId="38342"/>
    <cellStyle name="Pourcentage 7 5 2 4" xfId="38343"/>
    <cellStyle name="Pourcentage 7 5 2 4 2" xfId="38344"/>
    <cellStyle name="Pourcentage 7 5 2 4 3" xfId="38345"/>
    <cellStyle name="Pourcentage 7 5 2 5" xfId="38346"/>
    <cellStyle name="Pourcentage 7 5 2 6" xfId="38347"/>
    <cellStyle name="Pourcentage 7 5 2 7" xfId="38348"/>
    <cellStyle name="Pourcentage 7 5 2 8" xfId="38349"/>
    <cellStyle name="Pourcentage 7 5 3" xfId="38350"/>
    <cellStyle name="Pourcentage 7 5 3 2" xfId="38351"/>
    <cellStyle name="Pourcentage 7 5 3 2 2" xfId="38352"/>
    <cellStyle name="Pourcentage 7 5 3 2 3" xfId="38353"/>
    <cellStyle name="Pourcentage 7 5 3 3" xfId="38354"/>
    <cellStyle name="Pourcentage 7 5 3 4" xfId="38355"/>
    <cellStyle name="Pourcentage 7 5 3 5" xfId="38356"/>
    <cellStyle name="Pourcentage 7 5 4" xfId="38357"/>
    <cellStyle name="Pourcentage 7 5 4 2" xfId="38358"/>
    <cellStyle name="Pourcentage 7 5 4 3" xfId="38359"/>
    <cellStyle name="Pourcentage 7 5 5" xfId="38360"/>
    <cellStyle name="Pourcentage 7 5 5 2" xfId="38361"/>
    <cellStyle name="Pourcentage 7 5 6" xfId="38362"/>
    <cellStyle name="Pourcentage 7 5 7" xfId="38363"/>
    <cellStyle name="Pourcentage 7 5 8" xfId="38364"/>
    <cellStyle name="Pourcentage 7 5 9" xfId="38365"/>
    <cellStyle name="Pourcentage 7 6" xfId="38366"/>
    <cellStyle name="Pourcentage 7 6 2" xfId="38367"/>
    <cellStyle name="Pourcentage 7 6 2 2" xfId="38368"/>
    <cellStyle name="Pourcentage 7 6 2 2 2" xfId="38369"/>
    <cellStyle name="Pourcentage 7 6 2 2 3" xfId="38370"/>
    <cellStyle name="Pourcentage 7 6 2 3" xfId="38371"/>
    <cellStyle name="Pourcentage 7 6 2 3 2" xfId="38372"/>
    <cellStyle name="Pourcentage 7 6 2 4" xfId="38373"/>
    <cellStyle name="Pourcentage 7 6 2 5" xfId="38374"/>
    <cellStyle name="Pourcentage 7 6 2 6" xfId="38375"/>
    <cellStyle name="Pourcentage 7 6 2 7" xfId="38376"/>
    <cellStyle name="Pourcentage 7 6 3" xfId="38377"/>
    <cellStyle name="Pourcentage 7 6 3 2" xfId="38378"/>
    <cellStyle name="Pourcentage 7 6 3 3" xfId="38379"/>
    <cellStyle name="Pourcentage 7 6 4" xfId="38380"/>
    <cellStyle name="Pourcentage 7 6 4 2" xfId="38381"/>
    <cellStyle name="Pourcentage 7 6 5" xfId="38382"/>
    <cellStyle name="Pourcentage 7 6 6" xfId="38383"/>
    <cellStyle name="Pourcentage 7 6 7" xfId="38384"/>
    <cellStyle name="Pourcentage 7 6 8" xfId="38385"/>
    <cellStyle name="Pourcentage 7 7" xfId="38386"/>
    <cellStyle name="Pourcentage 7 7 2" xfId="38387"/>
    <cellStyle name="Pourcentage 7 7 2 2" xfId="38388"/>
    <cellStyle name="Pourcentage 7 7 3" xfId="38389"/>
    <cellStyle name="Pourcentage 7 7 4" xfId="38390"/>
    <cellStyle name="Pourcentage 7 8" xfId="38391"/>
    <cellStyle name="Pourcentage 7 8 2" xfId="38392"/>
    <cellStyle name="Pourcentage 7 8 3" xfId="38393"/>
    <cellStyle name="Pourcentage 7 8 4" xfId="38394"/>
    <cellStyle name="Pourcentage 7 9" xfId="38395"/>
    <cellStyle name="Pourcentage 7 9 2" xfId="38396"/>
    <cellStyle name="Pourcentage 8" xfId="175"/>
    <cellStyle name="Pourcentage 8 10" xfId="38398"/>
    <cellStyle name="Pourcentage 8 10 2" xfId="38399"/>
    <cellStyle name="Pourcentage 8 11" xfId="38400"/>
    <cellStyle name="Pourcentage 8 12" xfId="38401"/>
    <cellStyle name="Pourcentage 8 13" xfId="38402"/>
    <cellStyle name="Pourcentage 8 14" xfId="38397"/>
    <cellStyle name="Pourcentage 8 2" xfId="38403"/>
    <cellStyle name="Pourcentage 8 2 10" xfId="38404"/>
    <cellStyle name="Pourcentage 8 2 11" xfId="38405"/>
    <cellStyle name="Pourcentage 8 2 2" xfId="38406"/>
    <cellStyle name="Pourcentage 8 2 2 2" xfId="38407"/>
    <cellStyle name="Pourcentage 8 2 2 2 2" xfId="38408"/>
    <cellStyle name="Pourcentage 8 2 2 2 2 2" xfId="38409"/>
    <cellStyle name="Pourcentage 8 2 2 2 2 2 2" xfId="38410"/>
    <cellStyle name="Pourcentage 8 2 2 2 2 3" xfId="38411"/>
    <cellStyle name="Pourcentage 8 2 2 2 2 4" xfId="38412"/>
    <cellStyle name="Pourcentage 8 2 2 2 3" xfId="38413"/>
    <cellStyle name="Pourcentage 8 2 2 2 3 2" xfId="38414"/>
    <cellStyle name="Pourcentage 8 2 2 2 3 3" xfId="38415"/>
    <cellStyle name="Pourcentage 8 2 2 2 4" xfId="38416"/>
    <cellStyle name="Pourcentage 8 2 2 2 4 2" xfId="38417"/>
    <cellStyle name="Pourcentage 8 2 2 2 5" xfId="38418"/>
    <cellStyle name="Pourcentage 8 2 2 2 6" xfId="38419"/>
    <cellStyle name="Pourcentage 8 2 2 2 7" xfId="38420"/>
    <cellStyle name="Pourcentage 8 2 2 2 8" xfId="38421"/>
    <cellStyle name="Pourcentage 8 2 2 3" xfId="38422"/>
    <cellStyle name="Pourcentage 8 2 2 3 2" xfId="38423"/>
    <cellStyle name="Pourcentage 8 2 3" xfId="38424"/>
    <cellStyle name="Pourcentage 8 2 3 2" xfId="38425"/>
    <cellStyle name="Pourcentage 8 2 3 2 2" xfId="38426"/>
    <cellStyle name="Pourcentage 8 2 3 2 2 2" xfId="38427"/>
    <cellStyle name="Pourcentage 8 2 3 2 3" xfId="38428"/>
    <cellStyle name="Pourcentage 8 2 3 2 4" xfId="38429"/>
    <cellStyle name="Pourcentage 8 2 3 2 5" xfId="38430"/>
    <cellStyle name="Pourcentage 8 2 3 3" xfId="38431"/>
    <cellStyle name="Pourcentage 8 2 3 3 2" xfId="38432"/>
    <cellStyle name="Pourcentage 8 2 3 3 3" xfId="38433"/>
    <cellStyle name="Pourcentage 8 2 3 4" xfId="38434"/>
    <cellStyle name="Pourcentage 8 2 3 4 2" xfId="38435"/>
    <cellStyle name="Pourcentage 8 2 3 5" xfId="38436"/>
    <cellStyle name="Pourcentage 8 2 3 6" xfId="38437"/>
    <cellStyle name="Pourcentage 8 2 3 7" xfId="38438"/>
    <cellStyle name="Pourcentage 8 2 3 8" xfId="38439"/>
    <cellStyle name="Pourcentage 8 2 4" xfId="38440"/>
    <cellStyle name="Pourcentage 8 2 4 2" xfId="38441"/>
    <cellStyle name="Pourcentage 8 2 4 3" xfId="38442"/>
    <cellStyle name="Pourcentage 8 2 4 4" xfId="38443"/>
    <cellStyle name="Pourcentage 8 2 5" xfId="38444"/>
    <cellStyle name="Pourcentage 8 2 5 2" xfId="38445"/>
    <cellStyle name="Pourcentage 8 2 5 3" xfId="38446"/>
    <cellStyle name="Pourcentage 8 2 6" xfId="38447"/>
    <cellStyle name="Pourcentage 8 2 7" xfId="38448"/>
    <cellStyle name="Pourcentage 8 2 8" xfId="38449"/>
    <cellStyle name="Pourcentage 8 2 9" xfId="38450"/>
    <cellStyle name="Pourcentage 8 3" xfId="38451"/>
    <cellStyle name="Pourcentage 8 3 2" xfId="38452"/>
    <cellStyle name="Pourcentage 8 3 2 2" xfId="38453"/>
    <cellStyle name="Pourcentage 8 3 2 2 2" xfId="38454"/>
    <cellStyle name="Pourcentage 8 3 2 2 2 2" xfId="38455"/>
    <cellStyle name="Pourcentage 8 3 2 2 3" xfId="38456"/>
    <cellStyle name="Pourcentage 8 3 2 2 4" xfId="38457"/>
    <cellStyle name="Pourcentage 8 3 2 2 5" xfId="38458"/>
    <cellStyle name="Pourcentage 8 3 2 3" xfId="38459"/>
    <cellStyle name="Pourcentage 8 3 2 3 2" xfId="38460"/>
    <cellStyle name="Pourcentage 8 3 2 3 3" xfId="38461"/>
    <cellStyle name="Pourcentage 8 3 2 3 4" xfId="38462"/>
    <cellStyle name="Pourcentage 8 3 2 4" xfId="38463"/>
    <cellStyle name="Pourcentage 8 3 2 4 2" xfId="38464"/>
    <cellStyle name="Pourcentage 8 3 2 5" xfId="38465"/>
    <cellStyle name="Pourcentage 8 3 2 6" xfId="38466"/>
    <cellStyle name="Pourcentage 8 3 2 7" xfId="38467"/>
    <cellStyle name="Pourcentage 8 3 2 8" xfId="38468"/>
    <cellStyle name="Pourcentage 8 3 3" xfId="38469"/>
    <cellStyle name="Pourcentage 8 3 3 2" xfId="38470"/>
    <cellStyle name="Pourcentage 8 3 3 2 2" xfId="38471"/>
    <cellStyle name="Pourcentage 8 3 3 3" xfId="38472"/>
    <cellStyle name="Pourcentage 8 3 4" xfId="38473"/>
    <cellStyle name="Pourcentage 8 3 4 2" xfId="38474"/>
    <cellStyle name="Pourcentage 8 3 4 3" xfId="38475"/>
    <cellStyle name="Pourcentage 8 4" xfId="38476"/>
    <cellStyle name="Pourcentage 8 4 2" xfId="38477"/>
    <cellStyle name="Pourcentage 8 4 2 2" xfId="38478"/>
    <cellStyle name="Pourcentage 8 4 2 2 2" xfId="38479"/>
    <cellStyle name="Pourcentage 8 4 2 2 2 2" xfId="38480"/>
    <cellStyle name="Pourcentage 8 4 2 2 3" xfId="38481"/>
    <cellStyle name="Pourcentage 8 4 2 2 4" xfId="38482"/>
    <cellStyle name="Pourcentage 8 4 2 3" xfId="38483"/>
    <cellStyle name="Pourcentage 8 4 2 3 2" xfId="38484"/>
    <cellStyle name="Pourcentage 8 4 2 4" xfId="38485"/>
    <cellStyle name="Pourcentage 8 4 2 5" xfId="38486"/>
    <cellStyle name="Pourcentage 8 4 2 6" xfId="38487"/>
    <cellStyle name="Pourcentage 8 4 3" xfId="38488"/>
    <cellStyle name="Pourcentage 8 4 3 2" xfId="38489"/>
    <cellStyle name="Pourcentage 8 4 3 3" xfId="38490"/>
    <cellStyle name="Pourcentage 8 4 4" xfId="38491"/>
    <cellStyle name="Pourcentage 8 4 5" xfId="38492"/>
    <cellStyle name="Pourcentage 8 4 6" xfId="38493"/>
    <cellStyle name="Pourcentage 8 4 7" xfId="38494"/>
    <cellStyle name="Pourcentage 8 5" xfId="38495"/>
    <cellStyle name="Pourcentage 8 5 2" xfId="38496"/>
    <cellStyle name="Pourcentage 8 5 2 2" xfId="38497"/>
    <cellStyle name="Pourcentage 8 5 2 2 2" xfId="38498"/>
    <cellStyle name="Pourcentage 8 5 2 3" xfId="38499"/>
    <cellStyle name="Pourcentage 8 5 2 4" xfId="38500"/>
    <cellStyle name="Pourcentage 8 5 2 5" xfId="38501"/>
    <cellStyle name="Pourcentage 8 5 3" xfId="38502"/>
    <cellStyle name="Pourcentage 8 5 3 2" xfId="38503"/>
    <cellStyle name="Pourcentage 8 5 3 2 2" xfId="38504"/>
    <cellStyle name="Pourcentage 8 5 3 3" xfId="38505"/>
    <cellStyle name="Pourcentage 8 5 3 4" xfId="38506"/>
    <cellStyle name="Pourcentage 8 5 4" xfId="38507"/>
    <cellStyle name="Pourcentage 8 5 4 2" xfId="38508"/>
    <cellStyle name="Pourcentage 8 5 4 3" xfId="38509"/>
    <cellStyle name="Pourcentage 8 5 5" xfId="38510"/>
    <cellStyle name="Pourcentage 8 5 5 2" xfId="38511"/>
    <cellStyle name="Pourcentage 8 5 5 3" xfId="38512"/>
    <cellStyle name="Pourcentage 8 5 6" xfId="38513"/>
    <cellStyle name="Pourcentage 8 5 6 2" xfId="38514"/>
    <cellStyle name="Pourcentage 8 5 7" xfId="38515"/>
    <cellStyle name="Pourcentage 8 5 8" xfId="38516"/>
    <cellStyle name="Pourcentage 8 5 9" xfId="38517"/>
    <cellStyle name="Pourcentage 8 6" xfId="38518"/>
    <cellStyle name="Pourcentage 8 6 2" xfId="38519"/>
    <cellStyle name="Pourcentage 8 6 2 2" xfId="38520"/>
    <cellStyle name="Pourcentage 8 6 3" xfId="38521"/>
    <cellStyle name="Pourcentage 8 6 4" xfId="38522"/>
    <cellStyle name="Pourcentage 8 6 5" xfId="38523"/>
    <cellStyle name="Pourcentage 8 7" xfId="38524"/>
    <cellStyle name="Pourcentage 8 7 2" xfId="38525"/>
    <cellStyle name="Pourcentage 8 7 3" xfId="38526"/>
    <cellStyle name="Pourcentage 8 7 4" xfId="38527"/>
    <cellStyle name="Pourcentage 8 8" xfId="38528"/>
    <cellStyle name="Pourcentage 8 8 2" xfId="38529"/>
    <cellStyle name="Pourcentage 8 8 3" xfId="38530"/>
    <cellStyle name="Pourcentage 8 9" xfId="38531"/>
    <cellStyle name="Pourcentage 8 9 2" xfId="38532"/>
    <cellStyle name="Pourcentage 9" xfId="38533"/>
    <cellStyle name="Pourcentage 9 10" xfId="38534"/>
    <cellStyle name="Pourcentage 9 11" xfId="38535"/>
    <cellStyle name="Pourcentage 9 12" xfId="38536"/>
    <cellStyle name="Pourcentage 9 2" xfId="38537"/>
    <cellStyle name="Pourcentage 9 2 10" xfId="38538"/>
    <cellStyle name="Pourcentage 9 2 11" xfId="38539"/>
    <cellStyle name="Pourcentage 9 2 2" xfId="38540"/>
    <cellStyle name="Pourcentage 9 2 2 2" xfId="38541"/>
    <cellStyle name="Pourcentage 9 2 2 2 2" xfId="38542"/>
    <cellStyle name="Pourcentage 9 2 2 2 2 2" xfId="38543"/>
    <cellStyle name="Pourcentage 9 2 2 2 3" xfId="38544"/>
    <cellStyle name="Pourcentage 9 2 2 2 4" xfId="38545"/>
    <cellStyle name="Pourcentage 9 2 2 3" xfId="38546"/>
    <cellStyle name="Pourcentage 9 2 2 3 2" xfId="38547"/>
    <cellStyle name="Pourcentage 9 2 2 3 3" xfId="38548"/>
    <cellStyle name="Pourcentage 9 2 2 4" xfId="38549"/>
    <cellStyle name="Pourcentage 9 2 2 4 2" xfId="38550"/>
    <cellStyle name="Pourcentage 9 2 2 5" xfId="38551"/>
    <cellStyle name="Pourcentage 9 2 2 6" xfId="38552"/>
    <cellStyle name="Pourcentage 9 2 2 7" xfId="38553"/>
    <cellStyle name="Pourcentage 9 2 2 8" xfId="38554"/>
    <cellStyle name="Pourcentage 9 2 3" xfId="38555"/>
    <cellStyle name="Pourcentage 9 2 3 2" xfId="38556"/>
    <cellStyle name="Pourcentage 9 2 3 3" xfId="38557"/>
    <cellStyle name="Pourcentage 9 2 3 4" xfId="38558"/>
    <cellStyle name="Pourcentage 9 2 4" xfId="38559"/>
    <cellStyle name="Pourcentage 9 2 5" xfId="38560"/>
    <cellStyle name="Pourcentage 9 2 6" xfId="38561"/>
    <cellStyle name="Pourcentage 9 2 7" xfId="38562"/>
    <cellStyle name="Pourcentage 9 2 8" xfId="38563"/>
    <cellStyle name="Pourcentage 9 2 9" xfId="38564"/>
    <cellStyle name="Pourcentage 9 3" xfId="38565"/>
    <cellStyle name="Pourcentage 9 3 2" xfId="38566"/>
    <cellStyle name="Pourcentage 9 3 2 2" xfId="38567"/>
    <cellStyle name="Pourcentage 9 3 2 2 2" xfId="38568"/>
    <cellStyle name="Pourcentage 9 3 2 3" xfId="38569"/>
    <cellStyle name="Pourcentage 9 3 2 4" xfId="38570"/>
    <cellStyle name="Pourcentage 9 3 2 5" xfId="38571"/>
    <cellStyle name="Pourcentage 9 3 3" xfId="38572"/>
    <cellStyle name="Pourcentage 9 3 3 2" xfId="38573"/>
    <cellStyle name="Pourcentage 9 3 3 3" xfId="38574"/>
    <cellStyle name="Pourcentage 9 3 3 4" xfId="38575"/>
    <cellStyle name="Pourcentage 9 3 4" xfId="38576"/>
    <cellStyle name="Pourcentage 9 3 4 2" xfId="38577"/>
    <cellStyle name="Pourcentage 9 3 4 3" xfId="38578"/>
    <cellStyle name="Pourcentage 9 3 5" xfId="38579"/>
    <cellStyle name="Pourcentage 9 3 5 2" xfId="38580"/>
    <cellStyle name="Pourcentage 9 3 6" xfId="38581"/>
    <cellStyle name="Pourcentage 9 3 7" xfId="38582"/>
    <cellStyle name="Pourcentage 9 3 8" xfId="38583"/>
    <cellStyle name="Pourcentage 9 4" xfId="38584"/>
    <cellStyle name="Pourcentage 9 4 2" xfId="38585"/>
    <cellStyle name="Pourcentage 9 4 2 2" xfId="38586"/>
    <cellStyle name="Pourcentage 9 4 2 3" xfId="38587"/>
    <cellStyle name="Pourcentage 9 4 3" xfId="38588"/>
    <cellStyle name="Pourcentage 9 4 3 2" xfId="38589"/>
    <cellStyle name="Pourcentage 9 4 3 3" xfId="38590"/>
    <cellStyle name="Pourcentage 9 4 4" xfId="38591"/>
    <cellStyle name="Pourcentage 9 4 5" xfId="38592"/>
    <cellStyle name="Pourcentage 9 5" xfId="38593"/>
    <cellStyle name="Pourcentage 9 5 2" xfId="38594"/>
    <cellStyle name="Pourcentage 9 5 3" xfId="38595"/>
    <cellStyle name="Pourcentage 9 6" xfId="38596"/>
    <cellStyle name="Pourcentage 9 6 2" xfId="38597"/>
    <cellStyle name="Pourcentage 9 6 2 2" xfId="38598"/>
    <cellStyle name="Pourcentage 9 6 3" xfId="38599"/>
    <cellStyle name="Pourcentage 9 7" xfId="38600"/>
    <cellStyle name="Pourcentage 9 7 2" xfId="38601"/>
    <cellStyle name="Pourcentage 9 7 3" xfId="38602"/>
    <cellStyle name="Pourcentage 9 8" xfId="38603"/>
    <cellStyle name="Pourcentage 9 9" xfId="38604"/>
    <cellStyle name="Proposal_niv1" xfId="38605"/>
    <cellStyle name="Prozent 2" xfId="38606"/>
    <cellStyle name="Prozent 2 2" xfId="38607"/>
    <cellStyle name="Prozent 2 2 2" xfId="38608"/>
    <cellStyle name="Prozent 2 2 2 2" xfId="38609"/>
    <cellStyle name="Prozent 2 2 2 2 2" xfId="38610"/>
    <cellStyle name="Prozent 2 2 2 2 2 2" xfId="38611"/>
    <cellStyle name="Prozent 2 2 2 2 3" xfId="38612"/>
    <cellStyle name="Prozent 2 2 2 2 4" xfId="38613"/>
    <cellStyle name="Prozent 2 2 2 3" xfId="38614"/>
    <cellStyle name="Prozent 2 2 2 3 2" xfId="38615"/>
    <cellStyle name="Prozent 2 2 2 4" xfId="38616"/>
    <cellStyle name="Prozent 2 2 2 5" xfId="38617"/>
    <cellStyle name="Prozent 2 3" xfId="38618"/>
    <cellStyle name="Prozent 2 3 2" xfId="38619"/>
    <cellStyle name="Prozent 2 3 2 2" xfId="38620"/>
    <cellStyle name="Prozent 2 3 2 2 2" xfId="38621"/>
    <cellStyle name="Prozent 2 3 2 3" xfId="38622"/>
    <cellStyle name="Prozent 2 3 2 4" xfId="38623"/>
    <cellStyle name="Prozent 2 3 3" xfId="38624"/>
    <cellStyle name="Prozent 2 3 3 2" xfId="38625"/>
    <cellStyle name="Prozent 2 3 4" xfId="38626"/>
    <cellStyle name="Prozent 2 3 5" xfId="38627"/>
    <cellStyle name="Pyör. luku_CRFReport-template" xfId="38628"/>
    <cellStyle name="Pyör. valuutta_CRFReport-template" xfId="38629"/>
    <cellStyle name="Rossz" xfId="38630"/>
    <cellStyle name="Rossz 2" xfId="38631"/>
    <cellStyle name="Rossz 2 2" xfId="38632"/>
    <cellStyle name="Rossz 2 2 2" xfId="38633"/>
    <cellStyle name="Rossz 2 2 2 2" xfId="38634"/>
    <cellStyle name="Rossz 2 2 3" xfId="38635"/>
    <cellStyle name="Rossz 2 2 4" xfId="38636"/>
    <cellStyle name="Rossz 2 3" xfId="38637"/>
    <cellStyle name="Rossz 2 3 2" xfId="38638"/>
    <cellStyle name="Rossz 2 4" xfId="38639"/>
    <cellStyle name="Rossz 2 5" xfId="38640"/>
    <cellStyle name="RowLevel_1 2" xfId="38641"/>
    <cellStyle name="Saída" xfId="38642"/>
    <cellStyle name="Saída 2" xfId="38643"/>
    <cellStyle name="Saída 2 2" xfId="38644"/>
    <cellStyle name="Saída 2 2 2" xfId="38645"/>
    <cellStyle name="Saída 2 2 2 2" xfId="38646"/>
    <cellStyle name="Saída 2 2 3" xfId="38647"/>
    <cellStyle name="Saída 2 2 4" xfId="38648"/>
    <cellStyle name="Saída 2 3" xfId="38649"/>
    <cellStyle name="Saída 2 3 2" xfId="38650"/>
    <cellStyle name="Saída 2 4" xfId="38651"/>
    <cellStyle name="Saída 2 5" xfId="38652"/>
    <cellStyle name="SAPBEXaggData" xfId="38653"/>
    <cellStyle name="SAPBEXaggData 2" xfId="38654"/>
    <cellStyle name="SAPBEXaggData 2 2" xfId="38655"/>
    <cellStyle name="SAPBEXaggData 2 2 2" xfId="38656"/>
    <cellStyle name="SAPBEXaggData 2 2 2 2" xfId="38657"/>
    <cellStyle name="SAPBEXaggData 2 2 3" xfId="38658"/>
    <cellStyle name="SAPBEXaggData 2 2 4" xfId="38659"/>
    <cellStyle name="SAPBEXaggData 2 3" xfId="38660"/>
    <cellStyle name="SAPBEXaggData 2 3 2" xfId="38661"/>
    <cellStyle name="SAPBEXaggData 2 4" xfId="38662"/>
    <cellStyle name="SAPBEXaggData 2 5" xfId="38663"/>
    <cellStyle name="SAPBEXaggData 2 6" xfId="38664"/>
    <cellStyle name="SAPBEXaggData 3" xfId="38665"/>
    <cellStyle name="SAPBEXaggData 3 2" xfId="38666"/>
    <cellStyle name="SAPBEXaggDataEmph" xfId="38667"/>
    <cellStyle name="SAPBEXaggDataEmph 2" xfId="38668"/>
    <cellStyle name="SAPBEXaggDataEmph 2 2" xfId="38669"/>
    <cellStyle name="SAPBEXaggDataEmph 2 2 2" xfId="38670"/>
    <cellStyle name="SAPBEXaggDataEmph 2 2 2 2" xfId="38671"/>
    <cellStyle name="SAPBEXaggDataEmph 2 2 3" xfId="38672"/>
    <cellStyle name="SAPBEXaggDataEmph 2 2 4" xfId="38673"/>
    <cellStyle name="SAPBEXaggDataEmph 2 3" xfId="38674"/>
    <cellStyle name="SAPBEXaggDataEmph 2 3 2" xfId="38675"/>
    <cellStyle name="SAPBEXaggDataEmph 2 4" xfId="38676"/>
    <cellStyle name="SAPBEXaggDataEmph 2 5" xfId="38677"/>
    <cellStyle name="SAPBEXaggDataEmph 2 6" xfId="38678"/>
    <cellStyle name="SAPBEXaggDataEmph 3" xfId="38679"/>
    <cellStyle name="SAPBEXaggDataEmph 3 2" xfId="38680"/>
    <cellStyle name="SAPBEXaggItem" xfId="38681"/>
    <cellStyle name="SAPBEXaggItem 2" xfId="38682"/>
    <cellStyle name="SAPBEXaggItem 2 2" xfId="38683"/>
    <cellStyle name="SAPBEXaggItem 2 2 2" xfId="38684"/>
    <cellStyle name="SAPBEXaggItem 2 2 2 2" xfId="38685"/>
    <cellStyle name="SAPBEXaggItem 2 2 3" xfId="38686"/>
    <cellStyle name="SAPBEXaggItem 2 2 4" xfId="38687"/>
    <cellStyle name="SAPBEXaggItem 2 3" xfId="38688"/>
    <cellStyle name="SAPBEXaggItem 2 3 2" xfId="38689"/>
    <cellStyle name="SAPBEXaggItem 2 4" xfId="38690"/>
    <cellStyle name="SAPBEXaggItem 2 5" xfId="38691"/>
    <cellStyle name="SAPBEXaggItem 2 6" xfId="38692"/>
    <cellStyle name="SAPBEXaggItem 3" xfId="38693"/>
    <cellStyle name="SAPBEXaggItem 3 2" xfId="38694"/>
    <cellStyle name="SAPBEXaggItemX" xfId="38695"/>
    <cellStyle name="SAPBEXaggItemX 2" xfId="38696"/>
    <cellStyle name="SAPBEXaggItemX 2 2" xfId="38697"/>
    <cellStyle name="SAPBEXaggItemX 2 2 2" xfId="38698"/>
    <cellStyle name="SAPBEXaggItemX 2 2 2 2" xfId="38699"/>
    <cellStyle name="SAPBEXaggItemX 2 2 3" xfId="38700"/>
    <cellStyle name="SAPBEXaggItemX 2 2 4" xfId="38701"/>
    <cellStyle name="SAPBEXaggItemX 2 3" xfId="38702"/>
    <cellStyle name="SAPBEXaggItemX 2 3 2" xfId="38703"/>
    <cellStyle name="SAPBEXaggItemX 2 4" xfId="38704"/>
    <cellStyle name="SAPBEXaggItemX 2 5" xfId="38705"/>
    <cellStyle name="SAPBEXaggItemX 2 6" xfId="38706"/>
    <cellStyle name="SAPBEXaggItemX 3" xfId="38707"/>
    <cellStyle name="SAPBEXaggItemX 3 2" xfId="38708"/>
    <cellStyle name="SAPBEXchaText" xfId="38709"/>
    <cellStyle name="SAPBEXchaText 2" xfId="38710"/>
    <cellStyle name="SAPBEXchaText 2 2" xfId="38711"/>
    <cellStyle name="SAPBEXchaText 2 2 2" xfId="38712"/>
    <cellStyle name="SAPBEXchaText 2 2 2 2" xfId="38713"/>
    <cellStyle name="SAPBEXchaText 2 2 3" xfId="38714"/>
    <cellStyle name="SAPBEXchaText 2 2 4" xfId="38715"/>
    <cellStyle name="SAPBEXchaText 2 3" xfId="38716"/>
    <cellStyle name="SAPBEXchaText 2 3 2" xfId="38717"/>
    <cellStyle name="SAPBEXchaText 2 4" xfId="38718"/>
    <cellStyle name="SAPBEXchaText 2 5" xfId="38719"/>
    <cellStyle name="SAPBEXchaText 2 6" xfId="38720"/>
    <cellStyle name="SAPBEXchaText 3" xfId="38721"/>
    <cellStyle name="SAPBEXchaText 3 2" xfId="38722"/>
    <cellStyle name="SAPBEXexcBad7" xfId="38723"/>
    <cellStyle name="SAPBEXexcBad7 2" xfId="38724"/>
    <cellStyle name="SAPBEXexcBad7 2 2" xfId="38725"/>
    <cellStyle name="SAPBEXexcBad7 2 2 2" xfId="38726"/>
    <cellStyle name="SAPBEXexcBad7 2 2 2 2" xfId="38727"/>
    <cellStyle name="SAPBEXexcBad7 2 2 3" xfId="38728"/>
    <cellStyle name="SAPBEXexcBad7 2 2 4" xfId="38729"/>
    <cellStyle name="SAPBEXexcBad7 2 3" xfId="38730"/>
    <cellStyle name="SAPBEXexcBad7 2 3 2" xfId="38731"/>
    <cellStyle name="SAPBEXexcBad7 2 4" xfId="38732"/>
    <cellStyle name="SAPBEXexcBad7 2 5" xfId="38733"/>
    <cellStyle name="SAPBEXexcBad7 2 6" xfId="38734"/>
    <cellStyle name="SAPBEXexcBad7 3" xfId="38735"/>
    <cellStyle name="SAPBEXexcBad7 3 2" xfId="38736"/>
    <cellStyle name="SAPBEXexcBad8" xfId="38737"/>
    <cellStyle name="SAPBEXexcBad8 2" xfId="38738"/>
    <cellStyle name="SAPBEXexcBad8 2 2" xfId="38739"/>
    <cellStyle name="SAPBEXexcBad8 2 2 2" xfId="38740"/>
    <cellStyle name="SAPBEXexcBad8 2 2 2 2" xfId="38741"/>
    <cellStyle name="SAPBEXexcBad8 2 2 3" xfId="38742"/>
    <cellStyle name="SAPBEXexcBad8 2 2 4" xfId="38743"/>
    <cellStyle name="SAPBEXexcBad8 2 3" xfId="38744"/>
    <cellStyle name="SAPBEXexcBad8 2 3 2" xfId="38745"/>
    <cellStyle name="SAPBEXexcBad8 2 4" xfId="38746"/>
    <cellStyle name="SAPBEXexcBad8 2 5" xfId="38747"/>
    <cellStyle name="SAPBEXexcBad8 2 6" xfId="38748"/>
    <cellStyle name="SAPBEXexcBad8 3" xfId="38749"/>
    <cellStyle name="SAPBEXexcBad8 3 2" xfId="38750"/>
    <cellStyle name="SAPBEXexcBad9" xfId="38751"/>
    <cellStyle name="SAPBEXexcBad9 2" xfId="38752"/>
    <cellStyle name="SAPBEXexcBad9 2 2" xfId="38753"/>
    <cellStyle name="SAPBEXexcBad9 2 2 2" xfId="38754"/>
    <cellStyle name="SAPBEXexcBad9 2 2 2 2" xfId="38755"/>
    <cellStyle name="SAPBEXexcBad9 2 2 3" xfId="38756"/>
    <cellStyle name="SAPBEXexcBad9 2 2 4" xfId="38757"/>
    <cellStyle name="SAPBEXexcBad9 2 3" xfId="38758"/>
    <cellStyle name="SAPBEXexcBad9 2 3 2" xfId="38759"/>
    <cellStyle name="SAPBEXexcBad9 2 4" xfId="38760"/>
    <cellStyle name="SAPBEXexcBad9 2 5" xfId="38761"/>
    <cellStyle name="SAPBEXexcBad9 2 6" xfId="38762"/>
    <cellStyle name="SAPBEXexcBad9 3" xfId="38763"/>
    <cellStyle name="SAPBEXexcBad9 3 2" xfId="38764"/>
    <cellStyle name="SAPBEXexcCritical4" xfId="38765"/>
    <cellStyle name="SAPBEXexcCritical4 2" xfId="38766"/>
    <cellStyle name="SAPBEXexcCritical4 2 2" xfId="38767"/>
    <cellStyle name="SAPBEXexcCritical4 2 2 2" xfId="38768"/>
    <cellStyle name="SAPBEXexcCritical4 2 2 2 2" xfId="38769"/>
    <cellStyle name="SAPBEXexcCritical4 2 2 3" xfId="38770"/>
    <cellStyle name="SAPBEXexcCritical4 2 2 4" xfId="38771"/>
    <cellStyle name="SAPBEXexcCritical4 2 3" xfId="38772"/>
    <cellStyle name="SAPBEXexcCritical4 2 3 2" xfId="38773"/>
    <cellStyle name="SAPBEXexcCritical4 2 4" xfId="38774"/>
    <cellStyle name="SAPBEXexcCritical4 2 5" xfId="38775"/>
    <cellStyle name="SAPBEXexcCritical4 2 6" xfId="38776"/>
    <cellStyle name="SAPBEXexcCritical4 3" xfId="38777"/>
    <cellStyle name="SAPBEXexcCritical4 3 2" xfId="38778"/>
    <cellStyle name="SAPBEXexcCritical5" xfId="38779"/>
    <cellStyle name="SAPBEXexcCritical5 2" xfId="38780"/>
    <cellStyle name="SAPBEXexcCritical5 2 2" xfId="38781"/>
    <cellStyle name="SAPBEXexcCritical5 2 2 2" xfId="38782"/>
    <cellStyle name="SAPBEXexcCritical5 2 2 2 2" xfId="38783"/>
    <cellStyle name="SAPBEXexcCritical5 2 2 3" xfId="38784"/>
    <cellStyle name="SAPBEXexcCritical5 2 2 4" xfId="38785"/>
    <cellStyle name="SAPBEXexcCritical5 2 3" xfId="38786"/>
    <cellStyle name="SAPBEXexcCritical5 2 3 2" xfId="38787"/>
    <cellStyle name="SAPBEXexcCritical5 2 4" xfId="38788"/>
    <cellStyle name="SAPBEXexcCritical5 2 5" xfId="38789"/>
    <cellStyle name="SAPBEXexcCritical5 2 6" xfId="38790"/>
    <cellStyle name="SAPBEXexcCritical5 3" xfId="38791"/>
    <cellStyle name="SAPBEXexcCritical5 3 2" xfId="38792"/>
    <cellStyle name="SAPBEXexcCritical6" xfId="38793"/>
    <cellStyle name="SAPBEXexcCritical6 2" xfId="38794"/>
    <cellStyle name="SAPBEXexcCritical6 2 2" xfId="38795"/>
    <cellStyle name="SAPBEXexcCritical6 2 2 2" xfId="38796"/>
    <cellStyle name="SAPBEXexcCritical6 2 2 2 2" xfId="38797"/>
    <cellStyle name="SAPBEXexcCritical6 2 2 3" xfId="38798"/>
    <cellStyle name="SAPBEXexcCritical6 2 2 4" xfId="38799"/>
    <cellStyle name="SAPBEXexcCritical6 2 3" xfId="38800"/>
    <cellStyle name="SAPBEXexcCritical6 2 3 2" xfId="38801"/>
    <cellStyle name="SAPBEXexcCritical6 2 4" xfId="38802"/>
    <cellStyle name="SAPBEXexcCritical6 2 5" xfId="38803"/>
    <cellStyle name="SAPBEXexcCritical6 2 6" xfId="38804"/>
    <cellStyle name="SAPBEXexcCritical6 3" xfId="38805"/>
    <cellStyle name="SAPBEXexcCritical6 3 2" xfId="38806"/>
    <cellStyle name="SAPBEXexcGood1" xfId="38807"/>
    <cellStyle name="SAPBEXexcGood1 2" xfId="38808"/>
    <cellStyle name="SAPBEXexcGood1 2 2" xfId="38809"/>
    <cellStyle name="SAPBEXexcGood1 2 2 2" xfId="38810"/>
    <cellStyle name="SAPBEXexcGood1 2 2 2 2" xfId="38811"/>
    <cellStyle name="SAPBEXexcGood1 2 2 3" xfId="38812"/>
    <cellStyle name="SAPBEXexcGood1 2 2 4" xfId="38813"/>
    <cellStyle name="SAPBEXexcGood1 2 3" xfId="38814"/>
    <cellStyle name="SAPBEXexcGood1 2 3 2" xfId="38815"/>
    <cellStyle name="SAPBEXexcGood1 2 4" xfId="38816"/>
    <cellStyle name="SAPBEXexcGood1 2 5" xfId="38817"/>
    <cellStyle name="SAPBEXexcGood1 2 6" xfId="38818"/>
    <cellStyle name="SAPBEXexcGood1 3" xfId="38819"/>
    <cellStyle name="SAPBEXexcGood1 3 2" xfId="38820"/>
    <cellStyle name="SAPBEXexcGood2" xfId="38821"/>
    <cellStyle name="SAPBEXexcGood2 2" xfId="38822"/>
    <cellStyle name="SAPBEXexcGood2 2 2" xfId="38823"/>
    <cellStyle name="SAPBEXexcGood2 2 2 2" xfId="38824"/>
    <cellStyle name="SAPBEXexcGood2 2 2 2 2" xfId="38825"/>
    <cellStyle name="SAPBEXexcGood2 2 2 3" xfId="38826"/>
    <cellStyle name="SAPBEXexcGood2 2 2 4" xfId="38827"/>
    <cellStyle name="SAPBEXexcGood2 2 3" xfId="38828"/>
    <cellStyle name="SAPBEXexcGood2 2 3 2" xfId="38829"/>
    <cellStyle name="SAPBEXexcGood2 2 4" xfId="38830"/>
    <cellStyle name="SAPBEXexcGood2 2 5" xfId="38831"/>
    <cellStyle name="SAPBEXexcGood2 2 6" xfId="38832"/>
    <cellStyle name="SAPBEXexcGood2 3" xfId="38833"/>
    <cellStyle name="SAPBEXexcGood2 3 2" xfId="38834"/>
    <cellStyle name="SAPBEXexcGood3" xfId="38835"/>
    <cellStyle name="SAPBEXexcGood3 2" xfId="38836"/>
    <cellStyle name="SAPBEXexcGood3 2 2" xfId="38837"/>
    <cellStyle name="SAPBEXexcGood3 2 2 2" xfId="38838"/>
    <cellStyle name="SAPBEXexcGood3 2 2 2 2" xfId="38839"/>
    <cellStyle name="SAPBEXexcGood3 2 2 3" xfId="38840"/>
    <cellStyle name="SAPBEXexcGood3 2 2 4" xfId="38841"/>
    <cellStyle name="SAPBEXexcGood3 2 3" xfId="38842"/>
    <cellStyle name="SAPBEXexcGood3 2 3 2" xfId="38843"/>
    <cellStyle name="SAPBEXexcGood3 2 4" xfId="38844"/>
    <cellStyle name="SAPBEXexcGood3 2 5" xfId="38845"/>
    <cellStyle name="SAPBEXexcGood3 2 6" xfId="38846"/>
    <cellStyle name="SAPBEXexcGood3 3" xfId="38847"/>
    <cellStyle name="SAPBEXexcGood3 3 2" xfId="38848"/>
    <cellStyle name="SAPBEXfilterDrill" xfId="38849"/>
    <cellStyle name="SAPBEXfilterDrill 2" xfId="38850"/>
    <cellStyle name="SAPBEXfilterDrill 2 2" xfId="38851"/>
    <cellStyle name="SAPBEXfilterDrill 2 2 2" xfId="38852"/>
    <cellStyle name="SAPBEXfilterDrill 2 2 2 2" xfId="38853"/>
    <cellStyle name="SAPBEXfilterDrill 2 2 3" xfId="38854"/>
    <cellStyle name="SAPBEXfilterDrill 2 2 4" xfId="38855"/>
    <cellStyle name="SAPBEXfilterDrill 2 3" xfId="38856"/>
    <cellStyle name="SAPBEXfilterDrill 2 3 2" xfId="38857"/>
    <cellStyle name="SAPBEXfilterDrill 2 4" xfId="38858"/>
    <cellStyle name="SAPBEXfilterDrill 2 5" xfId="38859"/>
    <cellStyle name="SAPBEXfilterDrill 2 6" xfId="38860"/>
    <cellStyle name="SAPBEXfilterDrill 3" xfId="38861"/>
    <cellStyle name="SAPBEXfilterDrill 3 2" xfId="38862"/>
    <cellStyle name="SAPBEXfilterItem" xfId="38863"/>
    <cellStyle name="SAPBEXfilterItem 2" xfId="38864"/>
    <cellStyle name="SAPBEXfilterItem 2 2" xfId="38865"/>
    <cellStyle name="SAPBEXfilterItem 2 2 2" xfId="38866"/>
    <cellStyle name="SAPBEXfilterItem 2 2 2 2" xfId="38867"/>
    <cellStyle name="SAPBEXfilterItem 2 2 3" xfId="38868"/>
    <cellStyle name="SAPBEXfilterItem 2 2 4" xfId="38869"/>
    <cellStyle name="SAPBEXfilterItem 2 3" xfId="38870"/>
    <cellStyle name="SAPBEXfilterItem 2 3 2" xfId="38871"/>
    <cellStyle name="SAPBEXfilterItem 2 4" xfId="38872"/>
    <cellStyle name="SAPBEXfilterItem 2 5" xfId="38873"/>
    <cellStyle name="SAPBEXfilterItem 2 6" xfId="38874"/>
    <cellStyle name="SAPBEXfilterItem 3" xfId="38875"/>
    <cellStyle name="SAPBEXfilterItem 3 2" xfId="38876"/>
    <cellStyle name="SAPBEXfilterText" xfId="38877"/>
    <cellStyle name="SAPBEXfilterText 2" xfId="38878"/>
    <cellStyle name="SAPBEXfilterText 2 2" xfId="38879"/>
    <cellStyle name="SAPBEXfilterText 2 2 2" xfId="38880"/>
    <cellStyle name="SAPBEXfilterText 2 2 2 2" xfId="38881"/>
    <cellStyle name="SAPBEXfilterText 2 2 3" xfId="38882"/>
    <cellStyle name="SAPBEXfilterText 2 2 4" xfId="38883"/>
    <cellStyle name="SAPBEXfilterText 2 3" xfId="38884"/>
    <cellStyle name="SAPBEXfilterText 2 3 2" xfId="38885"/>
    <cellStyle name="SAPBEXfilterText 2 4" xfId="38886"/>
    <cellStyle name="SAPBEXfilterText 2 5" xfId="38887"/>
    <cellStyle name="SAPBEXfilterText 2 6" xfId="38888"/>
    <cellStyle name="SAPBEXfilterText 3" xfId="38889"/>
    <cellStyle name="SAPBEXfilterText 3 2" xfId="38890"/>
    <cellStyle name="SAPBEXformats" xfId="38891"/>
    <cellStyle name="SAPBEXformats 2" xfId="38892"/>
    <cellStyle name="SAPBEXformats 2 2" xfId="38893"/>
    <cellStyle name="SAPBEXformats 2 2 2" xfId="38894"/>
    <cellStyle name="SAPBEXformats 2 2 2 2" xfId="38895"/>
    <cellStyle name="SAPBEXformats 2 2 3" xfId="38896"/>
    <cellStyle name="SAPBEXformats 2 2 4" xfId="38897"/>
    <cellStyle name="SAPBEXformats 2 3" xfId="38898"/>
    <cellStyle name="SAPBEXformats 2 3 2" xfId="38899"/>
    <cellStyle name="SAPBEXformats 2 4" xfId="38900"/>
    <cellStyle name="SAPBEXformats 2 5" xfId="38901"/>
    <cellStyle name="SAPBEXformats 2 6" xfId="38902"/>
    <cellStyle name="SAPBEXformats 3" xfId="38903"/>
    <cellStyle name="SAPBEXformats 3 2" xfId="38904"/>
    <cellStyle name="SAPBEXheaderItem" xfId="38905"/>
    <cellStyle name="SAPBEXheaderItem 2" xfId="38906"/>
    <cellStyle name="SAPBEXheaderItem 2 2" xfId="38907"/>
    <cellStyle name="SAPBEXheaderItem 2 2 2" xfId="38908"/>
    <cellStyle name="SAPBEXheaderItem 2 2 2 2" xfId="38909"/>
    <cellStyle name="SAPBEXheaderItem 2 2 3" xfId="38910"/>
    <cellStyle name="SAPBEXheaderItem 2 2 4" xfId="38911"/>
    <cellStyle name="SAPBEXheaderItem 2 3" xfId="38912"/>
    <cellStyle name="SAPBEXheaderItem 2 3 2" xfId="38913"/>
    <cellStyle name="SAPBEXheaderItem 2 4" xfId="38914"/>
    <cellStyle name="SAPBEXheaderItem 2 5" xfId="38915"/>
    <cellStyle name="SAPBEXheaderItem 2 6" xfId="38916"/>
    <cellStyle name="SAPBEXheaderItem 3" xfId="38917"/>
    <cellStyle name="SAPBEXheaderItem 3 2" xfId="38918"/>
    <cellStyle name="SAPBEXheaderText" xfId="38919"/>
    <cellStyle name="SAPBEXheaderText 2" xfId="38920"/>
    <cellStyle name="SAPBEXheaderText 2 2" xfId="38921"/>
    <cellStyle name="SAPBEXheaderText 2 2 2" xfId="38922"/>
    <cellStyle name="SAPBEXheaderText 2 2 2 2" xfId="38923"/>
    <cellStyle name="SAPBEXheaderText 2 2 3" xfId="38924"/>
    <cellStyle name="SAPBEXheaderText 2 2 4" xfId="38925"/>
    <cellStyle name="SAPBEXheaderText 2 3" xfId="38926"/>
    <cellStyle name="SAPBEXheaderText 2 3 2" xfId="38927"/>
    <cellStyle name="SAPBEXheaderText 2 4" xfId="38928"/>
    <cellStyle name="SAPBEXheaderText 2 5" xfId="38929"/>
    <cellStyle name="SAPBEXheaderText 2 6" xfId="38930"/>
    <cellStyle name="SAPBEXheaderText 3" xfId="38931"/>
    <cellStyle name="SAPBEXheaderText 3 2" xfId="38932"/>
    <cellStyle name="SAPBEXHLevel0" xfId="38933"/>
    <cellStyle name="SAPBEXHLevel0 2" xfId="38934"/>
    <cellStyle name="SAPBEXHLevel0 2 2" xfId="38935"/>
    <cellStyle name="SAPBEXHLevel0 2 2 2" xfId="38936"/>
    <cellStyle name="SAPBEXHLevel0 2 2 2 2" xfId="38937"/>
    <cellStyle name="SAPBEXHLevel0 2 2 3" xfId="38938"/>
    <cellStyle name="SAPBEXHLevel0 2 2 4" xfId="38939"/>
    <cellStyle name="SAPBEXHLevel0 2 3" xfId="38940"/>
    <cellStyle name="SAPBEXHLevel0 2 3 2" xfId="38941"/>
    <cellStyle name="SAPBEXHLevel0 2 4" xfId="38942"/>
    <cellStyle name="SAPBEXHLevel0 2 5" xfId="38943"/>
    <cellStyle name="SAPBEXHLevel0 2 6" xfId="38944"/>
    <cellStyle name="SAPBEXHLevel0 3" xfId="38945"/>
    <cellStyle name="SAPBEXHLevel0 3 2" xfId="38946"/>
    <cellStyle name="SAPBEXHLevel0X" xfId="38947"/>
    <cellStyle name="SAPBEXHLevel0X 2" xfId="38948"/>
    <cellStyle name="SAPBEXHLevel0X 2 2" xfId="38949"/>
    <cellStyle name="SAPBEXHLevel0X 2 2 2" xfId="38950"/>
    <cellStyle name="SAPBEXHLevel0X 2 2 2 2" xfId="38951"/>
    <cellStyle name="SAPBEXHLevel0X 2 2 3" xfId="38952"/>
    <cellStyle name="SAPBEXHLevel0X 2 2 4" xfId="38953"/>
    <cellStyle name="SAPBEXHLevel0X 2 3" xfId="38954"/>
    <cellStyle name="SAPBEXHLevel0X 2 3 2" xfId="38955"/>
    <cellStyle name="SAPBEXHLevel0X 2 4" xfId="38956"/>
    <cellStyle name="SAPBEXHLevel0X 2 5" xfId="38957"/>
    <cellStyle name="SAPBEXHLevel0X 2 6" xfId="38958"/>
    <cellStyle name="SAPBEXHLevel0X 3" xfId="38959"/>
    <cellStyle name="SAPBEXHLevel0X 3 2" xfId="38960"/>
    <cellStyle name="SAPBEXHLevel1" xfId="38961"/>
    <cellStyle name="SAPBEXHLevel1 2" xfId="38962"/>
    <cellStyle name="SAPBEXHLevel1 2 2" xfId="38963"/>
    <cellStyle name="SAPBEXHLevel1 2 2 2" xfId="38964"/>
    <cellStyle name="SAPBEXHLevel1 2 2 2 2" xfId="38965"/>
    <cellStyle name="SAPBEXHLevel1 2 2 3" xfId="38966"/>
    <cellStyle name="SAPBEXHLevel1 2 2 4" xfId="38967"/>
    <cellStyle name="SAPBEXHLevel1 2 3" xfId="38968"/>
    <cellStyle name="SAPBEXHLevel1 2 3 2" xfId="38969"/>
    <cellStyle name="SAPBEXHLevel1 2 4" xfId="38970"/>
    <cellStyle name="SAPBEXHLevel1 2 5" xfId="38971"/>
    <cellStyle name="SAPBEXHLevel1 2 6" xfId="38972"/>
    <cellStyle name="SAPBEXHLevel1 3" xfId="38973"/>
    <cellStyle name="SAPBEXHLevel1 3 2" xfId="38974"/>
    <cellStyle name="SAPBEXHLevel1X" xfId="38975"/>
    <cellStyle name="SAPBEXHLevel1X 2" xfId="38976"/>
    <cellStyle name="SAPBEXHLevel1X 2 2" xfId="38977"/>
    <cellStyle name="SAPBEXHLevel1X 2 2 2" xfId="38978"/>
    <cellStyle name="SAPBEXHLevel1X 2 2 2 2" xfId="38979"/>
    <cellStyle name="SAPBEXHLevel1X 2 2 3" xfId="38980"/>
    <cellStyle name="SAPBEXHLevel1X 2 2 4" xfId="38981"/>
    <cellStyle name="SAPBEXHLevel1X 2 3" xfId="38982"/>
    <cellStyle name="SAPBEXHLevel1X 2 3 2" xfId="38983"/>
    <cellStyle name="SAPBEXHLevel1X 2 4" xfId="38984"/>
    <cellStyle name="SAPBEXHLevel1X 2 5" xfId="38985"/>
    <cellStyle name="SAPBEXHLevel1X 2 6" xfId="38986"/>
    <cellStyle name="SAPBEXHLevel1X 3" xfId="38987"/>
    <cellStyle name="SAPBEXHLevel1X 3 2" xfId="38988"/>
    <cellStyle name="SAPBEXHLevel2" xfId="38989"/>
    <cellStyle name="SAPBEXHLevel2 2" xfId="38990"/>
    <cellStyle name="SAPBEXHLevel2 2 2" xfId="38991"/>
    <cellStyle name="SAPBEXHLevel2 2 2 2" xfId="38992"/>
    <cellStyle name="SAPBEXHLevel2 2 2 2 2" xfId="38993"/>
    <cellStyle name="SAPBEXHLevel2 2 2 3" xfId="38994"/>
    <cellStyle name="SAPBEXHLevel2 2 2 4" xfId="38995"/>
    <cellStyle name="SAPBEXHLevel2 2 3" xfId="38996"/>
    <cellStyle name="SAPBEXHLevel2 2 3 2" xfId="38997"/>
    <cellStyle name="SAPBEXHLevel2 2 4" xfId="38998"/>
    <cellStyle name="SAPBEXHLevel2 2 5" xfId="38999"/>
    <cellStyle name="SAPBEXHLevel2 2 6" xfId="39000"/>
    <cellStyle name="SAPBEXHLevel2 3" xfId="39001"/>
    <cellStyle name="SAPBEXHLevel2 3 2" xfId="39002"/>
    <cellStyle name="SAPBEXHLevel2X" xfId="39003"/>
    <cellStyle name="SAPBEXHLevel2X 2" xfId="39004"/>
    <cellStyle name="SAPBEXHLevel2X 2 2" xfId="39005"/>
    <cellStyle name="SAPBEXHLevel2X 2 2 2" xfId="39006"/>
    <cellStyle name="SAPBEXHLevel2X 2 2 2 2" xfId="39007"/>
    <cellStyle name="SAPBEXHLevel2X 2 2 3" xfId="39008"/>
    <cellStyle name="SAPBEXHLevel2X 2 2 4" xfId="39009"/>
    <cellStyle name="SAPBEXHLevel2X 2 3" xfId="39010"/>
    <cellStyle name="SAPBEXHLevel2X 2 3 2" xfId="39011"/>
    <cellStyle name="SAPBEXHLevel2X 2 4" xfId="39012"/>
    <cellStyle name="SAPBEXHLevel2X 2 5" xfId="39013"/>
    <cellStyle name="SAPBEXHLevel2X 2 6" xfId="39014"/>
    <cellStyle name="SAPBEXHLevel2X 3" xfId="39015"/>
    <cellStyle name="SAPBEXHLevel2X 3 2" xfId="39016"/>
    <cellStyle name="SAPBEXHLevel3" xfId="39017"/>
    <cellStyle name="SAPBEXHLevel3 2" xfId="39018"/>
    <cellStyle name="SAPBEXHLevel3 2 2" xfId="39019"/>
    <cellStyle name="SAPBEXHLevel3 2 2 2" xfId="39020"/>
    <cellStyle name="SAPBEXHLevel3 2 2 2 2" xfId="39021"/>
    <cellStyle name="SAPBEXHLevel3 2 2 3" xfId="39022"/>
    <cellStyle name="SAPBEXHLevel3 2 2 4" xfId="39023"/>
    <cellStyle name="SAPBEXHLevel3 2 3" xfId="39024"/>
    <cellStyle name="SAPBEXHLevel3 2 3 2" xfId="39025"/>
    <cellStyle name="SAPBEXHLevel3 2 4" xfId="39026"/>
    <cellStyle name="SAPBEXHLevel3 2 5" xfId="39027"/>
    <cellStyle name="SAPBEXHLevel3 2 6" xfId="39028"/>
    <cellStyle name="SAPBEXHLevel3 3" xfId="39029"/>
    <cellStyle name="SAPBEXHLevel3 3 2" xfId="39030"/>
    <cellStyle name="SAPBEXHLevel3X" xfId="39031"/>
    <cellStyle name="SAPBEXHLevel3X 2" xfId="39032"/>
    <cellStyle name="SAPBEXHLevel3X 2 2" xfId="39033"/>
    <cellStyle name="SAPBEXHLevel3X 2 2 2" xfId="39034"/>
    <cellStyle name="SAPBEXHLevel3X 2 2 2 2" xfId="39035"/>
    <cellStyle name="SAPBEXHLevel3X 2 2 3" xfId="39036"/>
    <cellStyle name="SAPBEXHLevel3X 2 2 4" xfId="39037"/>
    <cellStyle name="SAPBEXHLevel3X 2 3" xfId="39038"/>
    <cellStyle name="SAPBEXHLevel3X 2 3 2" xfId="39039"/>
    <cellStyle name="SAPBEXHLevel3X 2 4" xfId="39040"/>
    <cellStyle name="SAPBEXHLevel3X 2 5" xfId="39041"/>
    <cellStyle name="SAPBEXHLevel3X 2 6" xfId="39042"/>
    <cellStyle name="SAPBEXHLevel3X 3" xfId="39043"/>
    <cellStyle name="SAPBEXHLevel3X 3 2" xfId="39044"/>
    <cellStyle name="SAPBEXresData" xfId="39045"/>
    <cellStyle name="SAPBEXresData 2" xfId="39046"/>
    <cellStyle name="SAPBEXresData 2 2" xfId="39047"/>
    <cellStyle name="SAPBEXresData 2 2 2" xfId="39048"/>
    <cellStyle name="SAPBEXresData 2 2 2 2" xfId="39049"/>
    <cellStyle name="SAPBEXresData 2 2 3" xfId="39050"/>
    <cellStyle name="SAPBEXresData 2 2 4" xfId="39051"/>
    <cellStyle name="SAPBEXresData 2 3" xfId="39052"/>
    <cellStyle name="SAPBEXresData 2 3 2" xfId="39053"/>
    <cellStyle name="SAPBEXresData 2 4" xfId="39054"/>
    <cellStyle name="SAPBEXresData 2 5" xfId="39055"/>
    <cellStyle name="SAPBEXresData 2 6" xfId="39056"/>
    <cellStyle name="SAPBEXresData 3" xfId="39057"/>
    <cellStyle name="SAPBEXresData 3 2" xfId="39058"/>
    <cellStyle name="SAPBEXresDataEmph" xfId="39059"/>
    <cellStyle name="SAPBEXresDataEmph 2" xfId="39060"/>
    <cellStyle name="SAPBEXresDataEmph 2 2" xfId="39061"/>
    <cellStyle name="SAPBEXresDataEmph 2 2 2" xfId="39062"/>
    <cellStyle name="SAPBEXresDataEmph 2 2 2 2" xfId="39063"/>
    <cellStyle name="SAPBEXresDataEmph 2 2 3" xfId="39064"/>
    <cellStyle name="SAPBEXresDataEmph 2 2 4" xfId="39065"/>
    <cellStyle name="SAPBEXresDataEmph 2 3" xfId="39066"/>
    <cellStyle name="SAPBEXresDataEmph 2 3 2" xfId="39067"/>
    <cellStyle name="SAPBEXresDataEmph 2 4" xfId="39068"/>
    <cellStyle name="SAPBEXresDataEmph 2 5" xfId="39069"/>
    <cellStyle name="SAPBEXresDataEmph 2 6" xfId="39070"/>
    <cellStyle name="SAPBEXresDataEmph 3" xfId="39071"/>
    <cellStyle name="SAPBEXresDataEmph 3 2" xfId="39072"/>
    <cellStyle name="SAPBEXresItem" xfId="39073"/>
    <cellStyle name="SAPBEXresItem 2" xfId="39074"/>
    <cellStyle name="SAPBEXresItem 2 2" xfId="39075"/>
    <cellStyle name="SAPBEXresItem 2 2 2" xfId="39076"/>
    <cellStyle name="SAPBEXresItem 2 2 2 2" xfId="39077"/>
    <cellStyle name="SAPBEXresItem 2 2 3" xfId="39078"/>
    <cellStyle name="SAPBEXresItem 2 2 4" xfId="39079"/>
    <cellStyle name="SAPBEXresItem 2 3" xfId="39080"/>
    <cellStyle name="SAPBEXresItem 2 3 2" xfId="39081"/>
    <cellStyle name="SAPBEXresItem 2 4" xfId="39082"/>
    <cellStyle name="SAPBEXresItem 2 5" xfId="39083"/>
    <cellStyle name="SAPBEXresItem 2 6" xfId="39084"/>
    <cellStyle name="SAPBEXresItem 3" xfId="39085"/>
    <cellStyle name="SAPBEXresItem 3 2" xfId="39086"/>
    <cellStyle name="SAPBEXresItemX" xfId="39087"/>
    <cellStyle name="SAPBEXresItemX 2" xfId="39088"/>
    <cellStyle name="SAPBEXresItemX 2 2" xfId="39089"/>
    <cellStyle name="SAPBEXresItemX 2 2 2" xfId="39090"/>
    <cellStyle name="SAPBEXresItemX 2 2 2 2" xfId="39091"/>
    <cellStyle name="SAPBEXresItemX 2 2 3" xfId="39092"/>
    <cellStyle name="SAPBEXresItemX 2 2 4" xfId="39093"/>
    <cellStyle name="SAPBEXresItemX 2 3" xfId="39094"/>
    <cellStyle name="SAPBEXresItemX 2 3 2" xfId="39095"/>
    <cellStyle name="SAPBEXresItemX 2 4" xfId="39096"/>
    <cellStyle name="SAPBEXresItemX 2 5" xfId="39097"/>
    <cellStyle name="SAPBEXresItemX 2 6" xfId="39098"/>
    <cellStyle name="SAPBEXresItemX 3" xfId="39099"/>
    <cellStyle name="SAPBEXresItemX 3 2" xfId="39100"/>
    <cellStyle name="SAPBEXstdData" xfId="39101"/>
    <cellStyle name="SAPBEXstdData 2" xfId="39102"/>
    <cellStyle name="SAPBEXstdData 2 2" xfId="39103"/>
    <cellStyle name="SAPBEXstdData 2 2 2" xfId="39104"/>
    <cellStyle name="SAPBEXstdData 2 2 2 2" xfId="39105"/>
    <cellStyle name="SAPBEXstdData 2 2 3" xfId="39106"/>
    <cellStyle name="SAPBEXstdData 2 2 4" xfId="39107"/>
    <cellStyle name="SAPBEXstdData 2 3" xfId="39108"/>
    <cellStyle name="SAPBEXstdData 2 3 2" xfId="39109"/>
    <cellStyle name="SAPBEXstdData 2 4" xfId="39110"/>
    <cellStyle name="SAPBEXstdData 2 5" xfId="39111"/>
    <cellStyle name="SAPBEXstdData 2 6" xfId="39112"/>
    <cellStyle name="SAPBEXstdData 3" xfId="39113"/>
    <cellStyle name="SAPBEXstdData 3 2" xfId="39114"/>
    <cellStyle name="SAPBEXstdDataEmph" xfId="39115"/>
    <cellStyle name="SAPBEXstdDataEmph 2" xfId="39116"/>
    <cellStyle name="SAPBEXstdDataEmph 2 2" xfId="39117"/>
    <cellStyle name="SAPBEXstdDataEmph 2 2 2" xfId="39118"/>
    <cellStyle name="SAPBEXstdDataEmph 2 2 2 2" xfId="39119"/>
    <cellStyle name="SAPBEXstdDataEmph 2 2 3" xfId="39120"/>
    <cellStyle name="SAPBEXstdDataEmph 2 2 4" xfId="39121"/>
    <cellStyle name="SAPBEXstdDataEmph 2 3" xfId="39122"/>
    <cellStyle name="SAPBEXstdDataEmph 2 3 2" xfId="39123"/>
    <cellStyle name="SAPBEXstdDataEmph 2 4" xfId="39124"/>
    <cellStyle name="SAPBEXstdDataEmph 2 5" xfId="39125"/>
    <cellStyle name="SAPBEXstdDataEmph 2 6" xfId="39126"/>
    <cellStyle name="SAPBEXstdDataEmph 3" xfId="39127"/>
    <cellStyle name="SAPBEXstdDataEmph 3 2" xfId="39128"/>
    <cellStyle name="SAPBEXstdItem" xfId="39129"/>
    <cellStyle name="SAPBEXstdItem 2" xfId="39130"/>
    <cellStyle name="SAPBEXstdItem 2 2" xfId="39131"/>
    <cellStyle name="SAPBEXstdItem 2 2 2" xfId="39132"/>
    <cellStyle name="SAPBEXstdItem 2 2 2 2" xfId="39133"/>
    <cellStyle name="SAPBEXstdItem 2 2 3" xfId="39134"/>
    <cellStyle name="SAPBEXstdItem 2 2 4" xfId="39135"/>
    <cellStyle name="SAPBEXstdItem 2 3" xfId="39136"/>
    <cellStyle name="SAPBEXstdItem 2 3 2" xfId="39137"/>
    <cellStyle name="SAPBEXstdItem 2 4" xfId="39138"/>
    <cellStyle name="SAPBEXstdItem 2 5" xfId="39139"/>
    <cellStyle name="SAPBEXstdItem 2 6" xfId="39140"/>
    <cellStyle name="SAPBEXstdItem 3" xfId="39141"/>
    <cellStyle name="SAPBEXstdItem 3 2" xfId="39142"/>
    <cellStyle name="SAPBEXstdItemX" xfId="39143"/>
    <cellStyle name="SAPBEXstdItemX 2" xfId="39144"/>
    <cellStyle name="SAPBEXstdItemX 2 2" xfId="39145"/>
    <cellStyle name="SAPBEXstdItemX 2 2 2" xfId="39146"/>
    <cellStyle name="SAPBEXstdItemX 2 2 2 2" xfId="39147"/>
    <cellStyle name="SAPBEXstdItemX 2 2 3" xfId="39148"/>
    <cellStyle name="SAPBEXstdItemX 2 2 4" xfId="39149"/>
    <cellStyle name="SAPBEXstdItemX 2 3" xfId="39150"/>
    <cellStyle name="SAPBEXstdItemX 2 3 2" xfId="39151"/>
    <cellStyle name="SAPBEXstdItemX 2 4" xfId="39152"/>
    <cellStyle name="SAPBEXstdItemX 2 5" xfId="39153"/>
    <cellStyle name="SAPBEXstdItemX 2 6" xfId="39154"/>
    <cellStyle name="SAPBEXstdItemX 3" xfId="39155"/>
    <cellStyle name="SAPBEXstdItemX 3 2" xfId="39156"/>
    <cellStyle name="SAPBEXtitle" xfId="39157"/>
    <cellStyle name="SAPBEXtitle 2" xfId="39158"/>
    <cellStyle name="SAPBEXtitle 2 2" xfId="39159"/>
    <cellStyle name="SAPBEXtitle 2 2 2" xfId="39160"/>
    <cellStyle name="SAPBEXtitle 2 2 2 2" xfId="39161"/>
    <cellStyle name="SAPBEXtitle 2 2 3" xfId="39162"/>
    <cellStyle name="SAPBEXtitle 2 2 4" xfId="39163"/>
    <cellStyle name="SAPBEXtitle 2 3" xfId="39164"/>
    <cellStyle name="SAPBEXtitle 2 3 2" xfId="39165"/>
    <cellStyle name="SAPBEXtitle 2 4" xfId="39166"/>
    <cellStyle name="SAPBEXtitle 2 5" xfId="39167"/>
    <cellStyle name="SAPBEXtitle 2 6" xfId="39168"/>
    <cellStyle name="SAPBEXtitle 3" xfId="39169"/>
    <cellStyle name="SAPBEXtitle 3 2" xfId="39170"/>
    <cellStyle name="SAPBEXundefined" xfId="39171"/>
    <cellStyle name="SAPBEXundefined 2" xfId="39172"/>
    <cellStyle name="SAPBEXundefined 2 2" xfId="39173"/>
    <cellStyle name="SAPBEXundefined 2 2 2" xfId="39174"/>
    <cellStyle name="SAPBEXundefined 2 2 2 2" xfId="39175"/>
    <cellStyle name="SAPBEXundefined 2 2 3" xfId="39176"/>
    <cellStyle name="SAPBEXundefined 2 2 4" xfId="39177"/>
    <cellStyle name="SAPBEXundefined 2 3" xfId="39178"/>
    <cellStyle name="SAPBEXundefined 2 3 2" xfId="39179"/>
    <cellStyle name="SAPBEXundefined 2 4" xfId="39180"/>
    <cellStyle name="SAPBEXundefined 2 5" xfId="39181"/>
    <cellStyle name="SAPBEXundefined 2 6" xfId="39182"/>
    <cellStyle name="SAPBEXundefined 3" xfId="39183"/>
    <cellStyle name="SAPBEXundefined 3 2" xfId="39184"/>
    <cellStyle name="SAPDimensionCell" xfId="275"/>
    <cellStyle name="SAPMemberCell" xfId="276"/>
    <cellStyle name="Satisfaisant 10" xfId="39185"/>
    <cellStyle name="Satisfaisant 10 2" xfId="39186"/>
    <cellStyle name="Satisfaisant 10 2 2" xfId="39187"/>
    <cellStyle name="Satisfaisant 10 2 2 2" xfId="39188"/>
    <cellStyle name="Satisfaisant 10 2 2 2 2" xfId="39189"/>
    <cellStyle name="Satisfaisant 10 2 2 3" xfId="39190"/>
    <cellStyle name="Satisfaisant 10 2 2 4" xfId="39191"/>
    <cellStyle name="Satisfaisant 10 2 3" xfId="39192"/>
    <cellStyle name="Satisfaisant 10 2 3 2" xfId="39193"/>
    <cellStyle name="Satisfaisant 10 2 3 3" xfId="39194"/>
    <cellStyle name="Satisfaisant 10 2 4" xfId="39195"/>
    <cellStyle name="Satisfaisant 10 2 4 2" xfId="39196"/>
    <cellStyle name="Satisfaisant 10 2 5" xfId="39197"/>
    <cellStyle name="Satisfaisant 10 2 6" xfId="39198"/>
    <cellStyle name="Satisfaisant 10 3" xfId="39199"/>
    <cellStyle name="Satisfaisant 10 3 2" xfId="39200"/>
    <cellStyle name="Satisfaisant 11" xfId="39201"/>
    <cellStyle name="Satisfaisant 11 2" xfId="39202"/>
    <cellStyle name="Satisfaisant 11 2 2" xfId="39203"/>
    <cellStyle name="Satisfaisant 11 2 2 2" xfId="39204"/>
    <cellStyle name="Satisfaisant 11 2 2 2 2" xfId="39205"/>
    <cellStyle name="Satisfaisant 11 2 2 2 2 2" xfId="39206"/>
    <cellStyle name="Satisfaisant 11 2 2 2 3" xfId="39207"/>
    <cellStyle name="Satisfaisant 11 2 2 2 4" xfId="39208"/>
    <cellStyle name="Satisfaisant 11 2 2 3" xfId="39209"/>
    <cellStyle name="Satisfaisant 11 2 2 3 2" xfId="39210"/>
    <cellStyle name="Satisfaisant 11 2 2 4" xfId="39211"/>
    <cellStyle name="Satisfaisant 11 2 2 5" xfId="39212"/>
    <cellStyle name="Satisfaisant 11 2 2 6" xfId="39213"/>
    <cellStyle name="Satisfaisant 11 2 3" xfId="39214"/>
    <cellStyle name="Satisfaisant 11 2 3 2" xfId="39215"/>
    <cellStyle name="Satisfaisant 11 2 4" xfId="39216"/>
    <cellStyle name="Satisfaisant 11 2 5" xfId="39217"/>
    <cellStyle name="Satisfaisant 11 3" xfId="39218"/>
    <cellStyle name="Satisfaisant 11 3 2" xfId="39219"/>
    <cellStyle name="Satisfaisant 11 3 2 2" xfId="39220"/>
    <cellStyle name="Satisfaisant 11 3 2 2 2" xfId="39221"/>
    <cellStyle name="Satisfaisant 11 3 2 2 2 2" xfId="39222"/>
    <cellStyle name="Satisfaisant 11 3 2 2 3" xfId="39223"/>
    <cellStyle name="Satisfaisant 11 3 2 2 4" xfId="39224"/>
    <cellStyle name="Satisfaisant 11 3 2 3" xfId="39225"/>
    <cellStyle name="Satisfaisant 11 3 2 3 2" xfId="39226"/>
    <cellStyle name="Satisfaisant 11 3 2 4" xfId="39227"/>
    <cellStyle name="Satisfaisant 11 3 2 5" xfId="39228"/>
    <cellStyle name="Satisfaisant 11 3 2 6" xfId="39229"/>
    <cellStyle name="Satisfaisant 11 3 3" xfId="39230"/>
    <cellStyle name="Satisfaisant 11 3 3 2" xfId="39231"/>
    <cellStyle name="Satisfaisant 11 4" xfId="39232"/>
    <cellStyle name="Satisfaisant 11 4 2" xfId="39233"/>
    <cellStyle name="Satisfaisant 11 4 2 2" xfId="39234"/>
    <cellStyle name="Satisfaisant 11 4 2 2 2" xfId="39235"/>
    <cellStyle name="Satisfaisant 11 4 2 2 2 2" xfId="39236"/>
    <cellStyle name="Satisfaisant 11 4 2 2 3" xfId="39237"/>
    <cellStyle name="Satisfaisant 11 4 2 2 4" xfId="39238"/>
    <cellStyle name="Satisfaisant 11 4 2 3" xfId="39239"/>
    <cellStyle name="Satisfaisant 11 4 2 3 2" xfId="39240"/>
    <cellStyle name="Satisfaisant 11 4 2 4" xfId="39241"/>
    <cellStyle name="Satisfaisant 11 4 2 5" xfId="39242"/>
    <cellStyle name="Satisfaisant 11 4 2 6" xfId="39243"/>
    <cellStyle name="Satisfaisant 11 4 3" xfId="39244"/>
    <cellStyle name="Satisfaisant 11 4 3 2" xfId="39245"/>
    <cellStyle name="Satisfaisant 11 5" xfId="39246"/>
    <cellStyle name="Satisfaisant 11 5 2" xfId="39247"/>
    <cellStyle name="Satisfaisant 11 5 2 2" xfId="39248"/>
    <cellStyle name="Satisfaisant 11 5 2 2 2" xfId="39249"/>
    <cellStyle name="Satisfaisant 11 5 2 3" xfId="39250"/>
    <cellStyle name="Satisfaisant 11 5 2 4" xfId="39251"/>
    <cellStyle name="Satisfaisant 11 5 3" xfId="39252"/>
    <cellStyle name="Satisfaisant 11 5 3 2" xfId="39253"/>
    <cellStyle name="Satisfaisant 11 5 4" xfId="39254"/>
    <cellStyle name="Satisfaisant 11 5 5" xfId="39255"/>
    <cellStyle name="Satisfaisant 11 5 6" xfId="39256"/>
    <cellStyle name="Satisfaisant 11 6" xfId="39257"/>
    <cellStyle name="Satisfaisant 11 7" xfId="39258"/>
    <cellStyle name="Satisfaisant 12" xfId="39259"/>
    <cellStyle name="Satisfaisant 12 2" xfId="39260"/>
    <cellStyle name="Satisfaisant 12 2 2" xfId="39261"/>
    <cellStyle name="Satisfaisant 12 2 2 2" xfId="39262"/>
    <cellStyle name="Satisfaisant 12 2 2 2 2" xfId="39263"/>
    <cellStyle name="Satisfaisant 12 2 2 2 2 2" xfId="39264"/>
    <cellStyle name="Satisfaisant 12 2 2 2 3" xfId="39265"/>
    <cellStyle name="Satisfaisant 12 2 2 2 4" xfId="39266"/>
    <cellStyle name="Satisfaisant 12 2 2 3" xfId="39267"/>
    <cellStyle name="Satisfaisant 12 2 2 3 2" xfId="39268"/>
    <cellStyle name="Satisfaisant 12 2 2 4" xfId="39269"/>
    <cellStyle name="Satisfaisant 12 2 2 5" xfId="39270"/>
    <cellStyle name="Satisfaisant 12 2 2 6" xfId="39271"/>
    <cellStyle name="Satisfaisant 12 2 3" xfId="39272"/>
    <cellStyle name="Satisfaisant 12 2 3 2" xfId="39273"/>
    <cellStyle name="Satisfaisant 12 3" xfId="39274"/>
    <cellStyle name="Satisfaisant 12 3 2" xfId="39275"/>
    <cellStyle name="Satisfaisant 12 3 2 2" xfId="39276"/>
    <cellStyle name="Satisfaisant 12 3 2 2 2" xfId="39277"/>
    <cellStyle name="Satisfaisant 12 3 2 2 2 2" xfId="39278"/>
    <cellStyle name="Satisfaisant 12 3 2 2 3" xfId="39279"/>
    <cellStyle name="Satisfaisant 12 3 2 2 4" xfId="39280"/>
    <cellStyle name="Satisfaisant 12 3 2 3" xfId="39281"/>
    <cellStyle name="Satisfaisant 12 3 2 3 2" xfId="39282"/>
    <cellStyle name="Satisfaisant 12 3 2 4" xfId="39283"/>
    <cellStyle name="Satisfaisant 12 3 2 5" xfId="39284"/>
    <cellStyle name="Satisfaisant 12 3 2 6" xfId="39285"/>
    <cellStyle name="Satisfaisant 12 3 3" xfId="39286"/>
    <cellStyle name="Satisfaisant 12 3 3 2" xfId="39287"/>
    <cellStyle name="Satisfaisant 12 4" xfId="39288"/>
    <cellStyle name="Satisfaisant 12 4 2" xfId="39289"/>
    <cellStyle name="Satisfaisant 12 4 2 2" xfId="39290"/>
    <cellStyle name="Satisfaisant 12 4 2 2 2" xfId="39291"/>
    <cellStyle name="Satisfaisant 12 4 2 3" xfId="39292"/>
    <cellStyle name="Satisfaisant 12 4 2 4" xfId="39293"/>
    <cellStyle name="Satisfaisant 12 4 3" xfId="39294"/>
    <cellStyle name="Satisfaisant 12 4 3 2" xfId="39295"/>
    <cellStyle name="Satisfaisant 12 4 4" xfId="39296"/>
    <cellStyle name="Satisfaisant 12 4 5" xfId="39297"/>
    <cellStyle name="Satisfaisant 12 4 6" xfId="39298"/>
    <cellStyle name="Satisfaisant 12 5" xfId="39299"/>
    <cellStyle name="Satisfaisant 12 6" xfId="39300"/>
    <cellStyle name="Satisfaisant 13" xfId="39301"/>
    <cellStyle name="Satisfaisant 13 2" xfId="39302"/>
    <cellStyle name="Satisfaisant 13 2 2" xfId="39303"/>
    <cellStyle name="Satisfaisant 13 2 2 2" xfId="39304"/>
    <cellStyle name="Satisfaisant 13 2 2 2 2" xfId="39305"/>
    <cellStyle name="Satisfaisant 13 2 2 3" xfId="39306"/>
    <cellStyle name="Satisfaisant 13 2 2 4" xfId="39307"/>
    <cellStyle name="Satisfaisant 13 2 3" xfId="39308"/>
    <cellStyle name="Satisfaisant 13 2 3 2" xfId="39309"/>
    <cellStyle name="Satisfaisant 13 2 4" xfId="39310"/>
    <cellStyle name="Satisfaisant 13 2 5" xfId="39311"/>
    <cellStyle name="Satisfaisant 13 2 6" xfId="39312"/>
    <cellStyle name="Satisfaisant 13 3" xfId="39313"/>
    <cellStyle name="Satisfaisant 13 3 2" xfId="39314"/>
    <cellStyle name="Satisfaisant 13 4" xfId="39315"/>
    <cellStyle name="Satisfaisant 13 5" xfId="39316"/>
    <cellStyle name="Satisfaisant 14" xfId="39317"/>
    <cellStyle name="Satisfaisant 14 2" xfId="39318"/>
    <cellStyle name="Satisfaisant 14 2 2" xfId="39319"/>
    <cellStyle name="Satisfaisant 14 2 2 2" xfId="39320"/>
    <cellStyle name="Satisfaisant 14 2 2 2 2" xfId="39321"/>
    <cellStyle name="Satisfaisant 14 2 2 3" xfId="39322"/>
    <cellStyle name="Satisfaisant 14 2 2 4" xfId="39323"/>
    <cellStyle name="Satisfaisant 14 2 3" xfId="39324"/>
    <cellStyle name="Satisfaisant 14 2 3 2" xfId="39325"/>
    <cellStyle name="Satisfaisant 14 2 4" xfId="39326"/>
    <cellStyle name="Satisfaisant 14 2 5" xfId="39327"/>
    <cellStyle name="Satisfaisant 14 2 6" xfId="39328"/>
    <cellStyle name="Satisfaisant 14 3" xfId="39329"/>
    <cellStyle name="Satisfaisant 14 3 2" xfId="39330"/>
    <cellStyle name="Satisfaisant 14 4" xfId="39331"/>
    <cellStyle name="Satisfaisant 14 5" xfId="39332"/>
    <cellStyle name="Satisfaisant 15" xfId="39333"/>
    <cellStyle name="Satisfaisant 15 2" xfId="39334"/>
    <cellStyle name="Satisfaisant 15 2 2" xfId="39335"/>
    <cellStyle name="Satisfaisant 15 2 2 2" xfId="39336"/>
    <cellStyle name="Satisfaisant 15 2 2 2 2" xfId="39337"/>
    <cellStyle name="Satisfaisant 15 2 2 3" xfId="39338"/>
    <cellStyle name="Satisfaisant 15 2 2 4" xfId="39339"/>
    <cellStyle name="Satisfaisant 15 2 3" xfId="39340"/>
    <cellStyle name="Satisfaisant 15 2 3 2" xfId="39341"/>
    <cellStyle name="Satisfaisant 15 2 4" xfId="39342"/>
    <cellStyle name="Satisfaisant 15 2 5" xfId="39343"/>
    <cellStyle name="Satisfaisant 15 2 6" xfId="39344"/>
    <cellStyle name="Satisfaisant 15 3" xfId="39345"/>
    <cellStyle name="Satisfaisant 15 3 2" xfId="39346"/>
    <cellStyle name="Satisfaisant 15 4" xfId="39347"/>
    <cellStyle name="Satisfaisant 15 5" xfId="39348"/>
    <cellStyle name="Satisfaisant 16" xfId="39349"/>
    <cellStyle name="Satisfaisant 16 2" xfId="39350"/>
    <cellStyle name="Satisfaisant 16 3" xfId="39351"/>
    <cellStyle name="Satisfaisant 17" xfId="39352"/>
    <cellStyle name="Satisfaisant 17 2" xfId="39353"/>
    <cellStyle name="Satisfaisant 18" xfId="39354"/>
    <cellStyle name="Satisfaisant 2" xfId="182"/>
    <cellStyle name="Satisfaisant 2 2" xfId="39355"/>
    <cellStyle name="Satisfaisant 2 2 2" xfId="39356"/>
    <cellStyle name="Satisfaisant 2 2 2 2" xfId="39357"/>
    <cellStyle name="Satisfaisant 2 2 2 2 2" xfId="39358"/>
    <cellStyle name="Satisfaisant 2 2 2 2 2 2" xfId="39359"/>
    <cellStyle name="Satisfaisant 2 2 2 2 3" xfId="39360"/>
    <cellStyle name="Satisfaisant 2 2 2 2 4" xfId="39361"/>
    <cellStyle name="Satisfaisant 2 2 2 2 5" xfId="39362"/>
    <cellStyle name="Satisfaisant 2 2 2 3" xfId="39363"/>
    <cellStyle name="Satisfaisant 2 2 2 3 2" xfId="39364"/>
    <cellStyle name="Satisfaisant 2 2 2 3 3" xfId="39365"/>
    <cellStyle name="Satisfaisant 2 2 2 4" xfId="39366"/>
    <cellStyle name="Satisfaisant 2 2 2 5" xfId="39367"/>
    <cellStyle name="Satisfaisant 2 2 3" xfId="39368"/>
    <cellStyle name="Satisfaisant 2 3" xfId="39369"/>
    <cellStyle name="Satisfaisant 2 3 2" xfId="39370"/>
    <cellStyle name="Satisfaisant 2 3 2 2" xfId="39371"/>
    <cellStyle name="Satisfaisant 2 3 2 2 2" xfId="39372"/>
    <cellStyle name="Satisfaisant 2 3 2 2 2 2" xfId="39373"/>
    <cellStyle name="Satisfaisant 2 3 2 2 3" xfId="39374"/>
    <cellStyle name="Satisfaisant 2 3 2 2 4" xfId="39375"/>
    <cellStyle name="Satisfaisant 2 3 2 3" xfId="39376"/>
    <cellStyle name="Satisfaisant 2 3 2 3 2" xfId="39377"/>
    <cellStyle name="Satisfaisant 2 3 2 4" xfId="39378"/>
    <cellStyle name="Satisfaisant 2 3 2 5" xfId="39379"/>
    <cellStyle name="Satisfaisant 2 3 2 6" xfId="39380"/>
    <cellStyle name="Satisfaisant 2 3 3" xfId="39381"/>
    <cellStyle name="Satisfaisant 2 3 4" xfId="39382"/>
    <cellStyle name="Satisfaisant 2 4" xfId="39383"/>
    <cellStyle name="Satisfaisant 2 4 2" xfId="39384"/>
    <cellStyle name="Satisfaisant 2 4 2 2" xfId="39385"/>
    <cellStyle name="Satisfaisant 2 4 2 2 2" xfId="39386"/>
    <cellStyle name="Satisfaisant 2 4 2 2 2 2" xfId="39387"/>
    <cellStyle name="Satisfaisant 2 4 2 2 3" xfId="39388"/>
    <cellStyle name="Satisfaisant 2 4 2 2 4" xfId="39389"/>
    <cellStyle name="Satisfaisant 2 4 2 3" xfId="39390"/>
    <cellStyle name="Satisfaisant 2 4 2 3 2" xfId="39391"/>
    <cellStyle name="Satisfaisant 2 4 2 4" xfId="39392"/>
    <cellStyle name="Satisfaisant 2 4 2 5" xfId="39393"/>
    <cellStyle name="Satisfaisant 2 4 2 6" xfId="39394"/>
    <cellStyle name="Satisfaisant 2 4 3" xfId="39395"/>
    <cellStyle name="Satisfaisant 2 4 4" xfId="39396"/>
    <cellStyle name="Satisfaisant 2 5" xfId="39397"/>
    <cellStyle name="Satisfaisant 2 5 2" xfId="39398"/>
    <cellStyle name="Satisfaisant 2 5 2 2" xfId="39399"/>
    <cellStyle name="Satisfaisant 2 5 2 2 2" xfId="39400"/>
    <cellStyle name="Satisfaisant 2 5 2 3" xfId="39401"/>
    <cellStyle name="Satisfaisant 2 5 2 4" xfId="39402"/>
    <cellStyle name="Satisfaisant 2 5 3" xfId="39403"/>
    <cellStyle name="Satisfaisant 2 5 3 2" xfId="39404"/>
    <cellStyle name="Satisfaisant 2 5 3 3" xfId="39405"/>
    <cellStyle name="Satisfaisant 2 5 4" xfId="39406"/>
    <cellStyle name="Satisfaisant 2 5 4 2" xfId="39407"/>
    <cellStyle name="Satisfaisant 2 5 5" xfId="39408"/>
    <cellStyle name="Satisfaisant 2 6" xfId="39409"/>
    <cellStyle name="Satisfaisant 2 6 2" xfId="39410"/>
    <cellStyle name="Satisfaisant 2 7" xfId="39411"/>
    <cellStyle name="Satisfaisant 2 8" xfId="39412"/>
    <cellStyle name="Satisfaisant 3" xfId="39413"/>
    <cellStyle name="Satisfaisant 3 2" xfId="39414"/>
    <cellStyle name="Satisfaisant 3 2 2" xfId="39415"/>
    <cellStyle name="Satisfaisant 3 2 2 2" xfId="39416"/>
    <cellStyle name="Satisfaisant 3 2 2 2 2" xfId="39417"/>
    <cellStyle name="Satisfaisant 3 2 2 2 2 2" xfId="39418"/>
    <cellStyle name="Satisfaisant 3 2 2 2 3" xfId="39419"/>
    <cellStyle name="Satisfaisant 3 2 2 2 4" xfId="39420"/>
    <cellStyle name="Satisfaisant 3 2 2 2 5" xfId="39421"/>
    <cellStyle name="Satisfaisant 3 2 2 3" xfId="39422"/>
    <cellStyle name="Satisfaisant 3 2 2 3 2" xfId="39423"/>
    <cellStyle name="Satisfaisant 3 2 2 3 3" xfId="39424"/>
    <cellStyle name="Satisfaisant 3 2 2 4" xfId="39425"/>
    <cellStyle name="Satisfaisant 3 2 2 5" xfId="39426"/>
    <cellStyle name="Satisfaisant 3 2 3" xfId="39427"/>
    <cellStyle name="Satisfaisant 3 3" xfId="39428"/>
    <cellStyle name="Satisfaisant 3 3 2" xfId="39429"/>
    <cellStyle name="Satisfaisant 3 3 2 2" xfId="39430"/>
    <cellStyle name="Satisfaisant 3 3 2 2 2" xfId="39431"/>
    <cellStyle name="Satisfaisant 3 3 2 3" xfId="39432"/>
    <cellStyle name="Satisfaisant 3 3 2 4" xfId="39433"/>
    <cellStyle name="Satisfaisant 3 3 2 5" xfId="39434"/>
    <cellStyle name="Satisfaisant 3 3 3" xfId="39435"/>
    <cellStyle name="Satisfaisant 3 3 3 2" xfId="39436"/>
    <cellStyle name="Satisfaisant 3 3 3 3" xfId="39437"/>
    <cellStyle name="Satisfaisant 3 3 4" xfId="39438"/>
    <cellStyle name="Satisfaisant 3 3 4 2" xfId="39439"/>
    <cellStyle name="Satisfaisant 3 3 4 3" xfId="39440"/>
    <cellStyle name="Satisfaisant 3 3 5" xfId="39441"/>
    <cellStyle name="Satisfaisant 3 3 5 2" xfId="39442"/>
    <cellStyle name="Satisfaisant 3 3 6" xfId="39443"/>
    <cellStyle name="Satisfaisant 3 4" xfId="39444"/>
    <cellStyle name="Satisfaisant 3 4 2" xfId="39445"/>
    <cellStyle name="Satisfaisant 3 4 3" xfId="39446"/>
    <cellStyle name="Satisfaisant 3 5" xfId="39447"/>
    <cellStyle name="Satisfaisant 3 6" xfId="39448"/>
    <cellStyle name="Satisfaisant 3 6 2" xfId="39449"/>
    <cellStyle name="Satisfaisant 3 7" xfId="39450"/>
    <cellStyle name="Satisfaisant 3 8" xfId="39451"/>
    <cellStyle name="Satisfaisant 4" xfId="39452"/>
    <cellStyle name="Satisfaisant 4 2" xfId="39453"/>
    <cellStyle name="Satisfaisant 4 2 2" xfId="39454"/>
    <cellStyle name="Satisfaisant 4 2 2 2" xfId="39455"/>
    <cellStyle name="Satisfaisant 4 2 2 2 2" xfId="39456"/>
    <cellStyle name="Satisfaisant 4 2 2 2 2 2" xfId="39457"/>
    <cellStyle name="Satisfaisant 4 2 2 2 3" xfId="39458"/>
    <cellStyle name="Satisfaisant 4 2 2 2 4" xfId="39459"/>
    <cellStyle name="Satisfaisant 4 2 2 2 5" xfId="39460"/>
    <cellStyle name="Satisfaisant 4 2 2 3" xfId="39461"/>
    <cellStyle name="Satisfaisant 4 2 2 3 2" xfId="39462"/>
    <cellStyle name="Satisfaisant 4 2 2 3 3" xfId="39463"/>
    <cellStyle name="Satisfaisant 4 2 2 4" xfId="39464"/>
    <cellStyle name="Satisfaisant 4 2 2 5" xfId="39465"/>
    <cellStyle name="Satisfaisant 4 2 3" xfId="39466"/>
    <cellStyle name="Satisfaisant 4 3" xfId="39467"/>
    <cellStyle name="Satisfaisant 4 3 2" xfId="39468"/>
    <cellStyle name="Satisfaisant 4 3 2 2" xfId="39469"/>
    <cellStyle name="Satisfaisant 4 3 2 2 2" xfId="39470"/>
    <cellStyle name="Satisfaisant 4 3 2 3" xfId="39471"/>
    <cellStyle name="Satisfaisant 4 3 2 4" xfId="39472"/>
    <cellStyle name="Satisfaisant 4 3 2 5" xfId="39473"/>
    <cellStyle name="Satisfaisant 4 3 3" xfId="39474"/>
    <cellStyle name="Satisfaisant 4 3 3 2" xfId="39475"/>
    <cellStyle name="Satisfaisant 4 3 3 3" xfId="39476"/>
    <cellStyle name="Satisfaisant 4 3 3 4" xfId="39477"/>
    <cellStyle name="Satisfaisant 4 3 4" xfId="39478"/>
    <cellStyle name="Satisfaisant 4 3 4 2" xfId="39479"/>
    <cellStyle name="Satisfaisant 4 3 5" xfId="39480"/>
    <cellStyle name="Satisfaisant 4 3 6" xfId="39481"/>
    <cellStyle name="Satisfaisant 4 4" xfId="39482"/>
    <cellStyle name="Satisfaisant 4 4 2" xfId="39483"/>
    <cellStyle name="Satisfaisant 4 4 2 2" xfId="39484"/>
    <cellStyle name="Satisfaisant 4 4 3" xfId="39485"/>
    <cellStyle name="Satisfaisant 4 5" xfId="39486"/>
    <cellStyle name="Satisfaisant 4 6" xfId="39487"/>
    <cellStyle name="Satisfaisant 5" xfId="39488"/>
    <cellStyle name="Satisfaisant 5 2" xfId="39489"/>
    <cellStyle name="Satisfaisant 5 2 2" xfId="39490"/>
    <cellStyle name="Satisfaisant 5 2 2 2" xfId="39491"/>
    <cellStyle name="Satisfaisant 5 2 2 2 2" xfId="39492"/>
    <cellStyle name="Satisfaisant 5 2 2 2 2 2" xfId="39493"/>
    <cellStyle name="Satisfaisant 5 2 2 2 3" xfId="39494"/>
    <cellStyle name="Satisfaisant 5 2 2 2 4" xfId="39495"/>
    <cellStyle name="Satisfaisant 5 2 2 3" xfId="39496"/>
    <cellStyle name="Satisfaisant 5 2 2 3 2" xfId="39497"/>
    <cellStyle name="Satisfaisant 5 2 2 4" xfId="39498"/>
    <cellStyle name="Satisfaisant 5 2 2 5" xfId="39499"/>
    <cellStyle name="Satisfaisant 5 2 2 6" xfId="39500"/>
    <cellStyle name="Satisfaisant 5 2 3" xfId="39501"/>
    <cellStyle name="Satisfaisant 5 2 3 2" xfId="39502"/>
    <cellStyle name="Satisfaisant 5 3" xfId="39503"/>
    <cellStyle name="Satisfaisant 5 3 2" xfId="39504"/>
    <cellStyle name="Satisfaisant 5 3 2 2" xfId="39505"/>
    <cellStyle name="Satisfaisant 5 3 2 2 2" xfId="39506"/>
    <cellStyle name="Satisfaisant 5 3 2 3" xfId="39507"/>
    <cellStyle name="Satisfaisant 5 3 2 4" xfId="39508"/>
    <cellStyle name="Satisfaisant 5 3 3" xfId="39509"/>
    <cellStyle name="Satisfaisant 5 3 3 2" xfId="39510"/>
    <cellStyle name="Satisfaisant 5 3 3 3" xfId="39511"/>
    <cellStyle name="Satisfaisant 5 3 4" xfId="39512"/>
    <cellStyle name="Satisfaisant 5 3 5" xfId="39513"/>
    <cellStyle name="Satisfaisant 5 4" xfId="39514"/>
    <cellStyle name="Satisfaisant 6" xfId="39515"/>
    <cellStyle name="Satisfaisant 6 2" xfId="39516"/>
    <cellStyle name="Satisfaisant 6 2 2" xfId="39517"/>
    <cellStyle name="Satisfaisant 6 2 2 2" xfId="39518"/>
    <cellStyle name="Satisfaisant 6 2 2 2 2" xfId="39519"/>
    <cellStyle name="Satisfaisant 6 2 2 2 2 2" xfId="39520"/>
    <cellStyle name="Satisfaisant 6 2 2 2 3" xfId="39521"/>
    <cellStyle name="Satisfaisant 6 2 2 2 4" xfId="39522"/>
    <cellStyle name="Satisfaisant 6 2 2 3" xfId="39523"/>
    <cellStyle name="Satisfaisant 6 2 2 3 2" xfId="39524"/>
    <cellStyle name="Satisfaisant 6 2 2 4" xfId="39525"/>
    <cellStyle name="Satisfaisant 6 2 2 5" xfId="39526"/>
    <cellStyle name="Satisfaisant 6 2 2 6" xfId="39527"/>
    <cellStyle name="Satisfaisant 6 2 3" xfId="39528"/>
    <cellStyle name="Satisfaisant 6 2 3 2" xfId="39529"/>
    <cellStyle name="Satisfaisant 6 3" xfId="39530"/>
    <cellStyle name="Satisfaisant 6 3 2" xfId="39531"/>
    <cellStyle name="Satisfaisant 6 3 2 2" xfId="39532"/>
    <cellStyle name="Satisfaisant 6 3 2 2 2" xfId="39533"/>
    <cellStyle name="Satisfaisant 6 3 2 3" xfId="39534"/>
    <cellStyle name="Satisfaisant 6 3 2 4" xfId="39535"/>
    <cellStyle name="Satisfaisant 6 3 2 5" xfId="39536"/>
    <cellStyle name="Satisfaisant 6 3 3" xfId="39537"/>
    <cellStyle name="Satisfaisant 6 3 3 2" xfId="39538"/>
    <cellStyle name="Satisfaisant 6 3 3 3" xfId="39539"/>
    <cellStyle name="Satisfaisant 6 3 4" xfId="39540"/>
    <cellStyle name="Satisfaisant 6 3 4 2" xfId="39541"/>
    <cellStyle name="Satisfaisant 6 3 5" xfId="39542"/>
    <cellStyle name="Satisfaisant 6 3 6" xfId="39543"/>
    <cellStyle name="Satisfaisant 6 4" xfId="39544"/>
    <cellStyle name="Satisfaisant 7" xfId="39545"/>
    <cellStyle name="Satisfaisant 7 2" xfId="39546"/>
    <cellStyle name="Satisfaisant 7 2 2" xfId="39547"/>
    <cellStyle name="Satisfaisant 7 2 2 2" xfId="39548"/>
    <cellStyle name="Satisfaisant 7 2 2 2 2" xfId="39549"/>
    <cellStyle name="Satisfaisant 7 2 2 3" xfId="39550"/>
    <cellStyle name="Satisfaisant 7 2 2 4" xfId="39551"/>
    <cellStyle name="Satisfaisant 7 2 3" xfId="39552"/>
    <cellStyle name="Satisfaisant 7 2 3 2" xfId="39553"/>
    <cellStyle name="Satisfaisant 7 2 3 3" xfId="39554"/>
    <cellStyle name="Satisfaisant 7 2 4" xfId="39555"/>
    <cellStyle name="Satisfaisant 7 2 4 2" xfId="39556"/>
    <cellStyle name="Satisfaisant 7 2 5" xfId="39557"/>
    <cellStyle name="Satisfaisant 7 2 6" xfId="39558"/>
    <cellStyle name="Satisfaisant 7 3" xfId="39559"/>
    <cellStyle name="Satisfaisant 7 3 2" xfId="39560"/>
    <cellStyle name="Satisfaisant 7 4" xfId="39561"/>
    <cellStyle name="Satisfaisant 8" xfId="39562"/>
    <cellStyle name="Satisfaisant 8 2" xfId="39563"/>
    <cellStyle name="Satisfaisant 8 2 2" xfId="39564"/>
    <cellStyle name="Satisfaisant 8 2 2 2" xfId="39565"/>
    <cellStyle name="Satisfaisant 8 2 2 2 2" xfId="39566"/>
    <cellStyle name="Satisfaisant 8 2 2 3" xfId="39567"/>
    <cellStyle name="Satisfaisant 8 2 2 4" xfId="39568"/>
    <cellStyle name="Satisfaisant 8 2 3" xfId="39569"/>
    <cellStyle name="Satisfaisant 8 2 3 2" xfId="39570"/>
    <cellStyle name="Satisfaisant 8 2 3 3" xfId="39571"/>
    <cellStyle name="Satisfaisant 8 2 4" xfId="39572"/>
    <cellStyle name="Satisfaisant 8 2 4 2" xfId="39573"/>
    <cellStyle name="Satisfaisant 8 2 5" xfId="39574"/>
    <cellStyle name="Satisfaisant 8 2 6" xfId="39575"/>
    <cellStyle name="Satisfaisant 8 3" xfId="39576"/>
    <cellStyle name="Satisfaisant 8 3 2" xfId="39577"/>
    <cellStyle name="Satisfaisant 9" xfId="39578"/>
    <cellStyle name="Satisfaisant 9 2" xfId="39579"/>
    <cellStyle name="Satisfaisant 9 2 2" xfId="39580"/>
    <cellStyle name="Satisfaisant 9 2 2 2" xfId="39581"/>
    <cellStyle name="Satisfaisant 9 2 2 2 2" xfId="39582"/>
    <cellStyle name="Satisfaisant 9 2 2 3" xfId="39583"/>
    <cellStyle name="Satisfaisant 9 2 2 4" xfId="39584"/>
    <cellStyle name="Satisfaisant 9 2 3" xfId="39585"/>
    <cellStyle name="Satisfaisant 9 2 3 2" xfId="39586"/>
    <cellStyle name="Satisfaisant 9 2 3 3" xfId="39587"/>
    <cellStyle name="Satisfaisant 9 2 4" xfId="39588"/>
    <cellStyle name="Satisfaisant 9 2 4 2" xfId="39589"/>
    <cellStyle name="Satisfaisant 9 2 5" xfId="39590"/>
    <cellStyle name="Satisfaisant 9 2 6" xfId="39591"/>
    <cellStyle name="Satisfaisant 9 3" xfId="39592"/>
    <cellStyle name="Satisfaisant 9 3 2" xfId="39593"/>
    <cellStyle name="Scenario" xfId="39594"/>
    <cellStyle name="Scenario 2" xfId="39595"/>
    <cellStyle name="Scenario 2 2" xfId="39596"/>
    <cellStyle name="Scenario 2 2 2" xfId="39597"/>
    <cellStyle name="Scenario 2 2 2 2" xfId="39598"/>
    <cellStyle name="Scenario 2 2 3" xfId="39599"/>
    <cellStyle name="Scenario 2 2 4" xfId="39600"/>
    <cellStyle name="Scenario 2 3" xfId="39601"/>
    <cellStyle name="Scenario 2 3 2" xfId="39602"/>
    <cellStyle name="Scenario 2 4" xfId="39603"/>
    <cellStyle name="Scenario 2 5" xfId="39604"/>
    <cellStyle name="Scenario 2 6" xfId="39605"/>
    <cellStyle name="Scenario 3" xfId="39606"/>
    <cellStyle name="Scenario 3 2" xfId="39607"/>
    <cellStyle name="Schlecht" xfId="39608"/>
    <cellStyle name="Schlecht 2" xfId="39609"/>
    <cellStyle name="Schlecht 2 2" xfId="39610"/>
    <cellStyle name="Schlecht 2 2 2" xfId="39611"/>
    <cellStyle name="Schlecht 2 2 2 2" xfId="39612"/>
    <cellStyle name="Schlecht 2 2 2 2 2" xfId="39613"/>
    <cellStyle name="Schlecht 2 2 2 3" xfId="39614"/>
    <cellStyle name="Schlecht 2 2 2 4" xfId="39615"/>
    <cellStyle name="Schlecht 2 2 3" xfId="39616"/>
    <cellStyle name="Schlecht 2 2 3 2" xfId="39617"/>
    <cellStyle name="Schlecht 2 2 4" xfId="39618"/>
    <cellStyle name="Schlecht 2 2 5" xfId="39619"/>
    <cellStyle name="Schlecht 3" xfId="39620"/>
    <cellStyle name="Schlecht 3 2" xfId="39621"/>
    <cellStyle name="Schlecht 3 2 2" xfId="39622"/>
    <cellStyle name="Schlecht 3 2 2 2" xfId="39623"/>
    <cellStyle name="Schlecht 3 2 2 2 2" xfId="39624"/>
    <cellStyle name="Schlecht 3 2 2 3" xfId="39625"/>
    <cellStyle name="Schlecht 3 2 2 4" xfId="39626"/>
    <cellStyle name="Schlecht 3 2 3" xfId="39627"/>
    <cellStyle name="Schlecht 3 2 3 2" xfId="39628"/>
    <cellStyle name="Schlecht 3 2 4" xfId="39629"/>
    <cellStyle name="Schlecht 3 2 5" xfId="39630"/>
    <cellStyle name="Schlecht 4" xfId="39631"/>
    <cellStyle name="Schlecht 4 2" xfId="39632"/>
    <cellStyle name="Schlecht 4 2 2" xfId="39633"/>
    <cellStyle name="Schlecht 4 2 2 2" xfId="39634"/>
    <cellStyle name="Schlecht 4 2 2 2 2" xfId="39635"/>
    <cellStyle name="Schlecht 4 2 2 3" xfId="39636"/>
    <cellStyle name="Schlecht 4 2 2 4" xfId="39637"/>
    <cellStyle name="Schlecht 4 2 3" xfId="39638"/>
    <cellStyle name="Schlecht 4 2 3 2" xfId="39639"/>
    <cellStyle name="Schlecht 4 2 4" xfId="39640"/>
    <cellStyle name="Schlecht 4 2 5" xfId="39641"/>
    <cellStyle name="Schlecht 5" xfId="39642"/>
    <cellStyle name="Schlecht 5 2" xfId="39643"/>
    <cellStyle name="Schlecht 5 2 2" xfId="39644"/>
    <cellStyle name="Schlecht 5 2 2 2" xfId="39645"/>
    <cellStyle name="Schlecht 5 2 2 2 2" xfId="39646"/>
    <cellStyle name="Schlecht 5 2 2 3" xfId="39647"/>
    <cellStyle name="Schlecht 5 2 2 4" xfId="39648"/>
    <cellStyle name="Schlecht 5 2 3" xfId="39649"/>
    <cellStyle name="Schlecht 5 2 3 2" xfId="39650"/>
    <cellStyle name="Schlecht 5 2 4" xfId="39651"/>
    <cellStyle name="Schlecht 5 2 5" xfId="39652"/>
    <cellStyle name="Schlecht 6" xfId="39653"/>
    <cellStyle name="Schlecht 6 2" xfId="39654"/>
    <cellStyle name="Schlecht 6 2 2" xfId="39655"/>
    <cellStyle name="Schlecht 6 2 2 2" xfId="39656"/>
    <cellStyle name="Schlecht 6 2 2 2 2" xfId="39657"/>
    <cellStyle name="Schlecht 6 2 2 3" xfId="39658"/>
    <cellStyle name="Schlecht 6 2 2 4" xfId="39659"/>
    <cellStyle name="Schlecht 6 2 3" xfId="39660"/>
    <cellStyle name="Schlecht 6 2 3 2" xfId="39661"/>
    <cellStyle name="Schlecht 6 2 4" xfId="39662"/>
    <cellStyle name="Schlecht 6 2 5" xfId="39663"/>
    <cellStyle name="Schlecht 7" xfId="39664"/>
    <cellStyle name="Schlecht 7 2" xfId="39665"/>
    <cellStyle name="Schlecht 7 2 2" xfId="39666"/>
    <cellStyle name="Schlecht 7 2 2 2" xfId="39667"/>
    <cellStyle name="Schlecht 7 2 2 2 2" xfId="39668"/>
    <cellStyle name="Schlecht 7 2 2 3" xfId="39669"/>
    <cellStyle name="Schlecht 7 2 2 4" xfId="39670"/>
    <cellStyle name="Schlecht 7 2 3" xfId="39671"/>
    <cellStyle name="Schlecht 7 2 3 2" xfId="39672"/>
    <cellStyle name="Schlecht 7 2 4" xfId="39673"/>
    <cellStyle name="Schlecht 7 2 5" xfId="39674"/>
    <cellStyle name="Schlecht 8" xfId="39675"/>
    <cellStyle name="Schlecht 8 2" xfId="39676"/>
    <cellStyle name="Schlecht 8 2 2" xfId="39677"/>
    <cellStyle name="Schlecht 8 2 2 2" xfId="39678"/>
    <cellStyle name="Schlecht 8 2 3" xfId="39679"/>
    <cellStyle name="Schlecht 8 2 4" xfId="39680"/>
    <cellStyle name="Schlecht 8 3" xfId="39681"/>
    <cellStyle name="Schlecht 8 3 2" xfId="39682"/>
    <cellStyle name="Schlecht 8 4" xfId="39683"/>
    <cellStyle name="Schlecht 8 5" xfId="39684"/>
    <cellStyle name="Semleges" xfId="39685"/>
    <cellStyle name="Semleges 2" xfId="39686"/>
    <cellStyle name="Semleges 2 2" xfId="39687"/>
    <cellStyle name="Semleges 2 2 2" xfId="39688"/>
    <cellStyle name="Semleges 2 2 2 2" xfId="39689"/>
    <cellStyle name="Semleges 2 2 3" xfId="39690"/>
    <cellStyle name="Semleges 2 2 4" xfId="39691"/>
    <cellStyle name="Semleges 2 3" xfId="39692"/>
    <cellStyle name="Semleges 2 3 2" xfId="39693"/>
    <cellStyle name="Semleges 2 4" xfId="39694"/>
    <cellStyle name="Semleges 2 5" xfId="39695"/>
    <cellStyle name="Shade" xfId="183"/>
    <cellStyle name="Shade 2" xfId="39696"/>
    <cellStyle name="Shade 2 2" xfId="39697"/>
    <cellStyle name="Shade 2 2 2" xfId="39698"/>
    <cellStyle name="Shade 2 2 2 2" xfId="39699"/>
    <cellStyle name="Shade 2 2 2 2 2" xfId="39700"/>
    <cellStyle name="Shade 2 2 2 2 3" xfId="39701"/>
    <cellStyle name="Shade 2 2 2 3" xfId="39702"/>
    <cellStyle name="Shade 2 2 2 4" xfId="39703"/>
    <cellStyle name="Shade 2 2 2 5" xfId="39704"/>
    <cellStyle name="Shade 2 2 3" xfId="39705"/>
    <cellStyle name="Shade 2 2 3 2" xfId="39706"/>
    <cellStyle name="Shade 2 2 4" xfId="39707"/>
    <cellStyle name="Shade 2 2 5" xfId="39708"/>
    <cellStyle name="Shade 2 2 6" xfId="39709"/>
    <cellStyle name="Shade 2 2 7" xfId="39710"/>
    <cellStyle name="Shade 2 3" xfId="39711"/>
    <cellStyle name="Shade 2 3 2" xfId="39712"/>
    <cellStyle name="Shade 2 3 2 2" xfId="39713"/>
    <cellStyle name="Shade 2 3 3" xfId="39714"/>
    <cellStyle name="Shade 2 3 3 2" xfId="39715"/>
    <cellStyle name="Shade 2 3 4" xfId="39716"/>
    <cellStyle name="Shade 2 3 4 2" xfId="39717"/>
    <cellStyle name="Shade 2 3 5" xfId="39718"/>
    <cellStyle name="Shade 2 3 6" xfId="39719"/>
    <cellStyle name="Shade 3" xfId="39720"/>
    <cellStyle name="Shade 3 2" xfId="39721"/>
    <cellStyle name="Shade 3 2 2" xfId="39722"/>
    <cellStyle name="Shade 3 2 2 2" xfId="39723"/>
    <cellStyle name="Shade 3 2 2 3" xfId="39724"/>
    <cellStyle name="Shade 3 2 3" xfId="39725"/>
    <cellStyle name="Shade 3 2 4" xfId="39726"/>
    <cellStyle name="Shade 3 2 5" xfId="39727"/>
    <cellStyle name="Shade 3 3" xfId="39728"/>
    <cellStyle name="Shade 3 3 2" xfId="39729"/>
    <cellStyle name="Shade 3 4" xfId="39730"/>
    <cellStyle name="Shade 3 5" xfId="39731"/>
    <cellStyle name="Shade 3 6" xfId="39732"/>
    <cellStyle name="Shade 4" xfId="39733"/>
    <cellStyle name="Shade 4 2" xfId="39734"/>
    <cellStyle name="Shade 4 2 2" xfId="39735"/>
    <cellStyle name="Shade 4 3" xfId="39736"/>
    <cellStyle name="Shade 4 3 2" xfId="39737"/>
    <cellStyle name="Shade 4 4" xfId="39738"/>
    <cellStyle name="Shade 4 4 2" xfId="39739"/>
    <cellStyle name="Shade 4 5" xfId="39740"/>
    <cellStyle name="Shade 4 6" xfId="39741"/>
    <cellStyle name="Shade_1A CRF Trend.v1" xfId="39742"/>
    <cellStyle name="Sortie 10" xfId="39743"/>
    <cellStyle name="Sortie 10 2" xfId="39744"/>
    <cellStyle name="Sortie 10 2 2" xfId="39745"/>
    <cellStyle name="Sortie 10 2 2 2" xfId="39746"/>
    <cellStyle name="Sortie 10 2 2 2 2" xfId="39747"/>
    <cellStyle name="Sortie 10 2 2 3" xfId="39748"/>
    <cellStyle name="Sortie 10 2 2 4" xfId="39749"/>
    <cellStyle name="Sortie 10 2 3" xfId="39750"/>
    <cellStyle name="Sortie 10 2 3 2" xfId="39751"/>
    <cellStyle name="Sortie 10 2 3 3" xfId="39752"/>
    <cellStyle name="Sortie 10 2 4" xfId="39753"/>
    <cellStyle name="Sortie 10 2 4 2" xfId="39754"/>
    <cellStyle name="Sortie 10 2 5" xfId="39755"/>
    <cellStyle name="Sortie 10 2 6" xfId="39756"/>
    <cellStyle name="Sortie 10 3" xfId="39757"/>
    <cellStyle name="Sortie 10 3 2" xfId="39758"/>
    <cellStyle name="Sortie 11" xfId="39759"/>
    <cellStyle name="Sortie 11 2" xfId="39760"/>
    <cellStyle name="Sortie 11 2 2" xfId="39761"/>
    <cellStyle name="Sortie 11 2 2 2" xfId="39762"/>
    <cellStyle name="Sortie 11 2 2 2 2" xfId="39763"/>
    <cellStyle name="Sortie 11 2 2 2 2 2" xfId="39764"/>
    <cellStyle name="Sortie 11 2 2 2 3" xfId="39765"/>
    <cellStyle name="Sortie 11 2 2 2 4" xfId="39766"/>
    <cellStyle name="Sortie 11 2 2 3" xfId="39767"/>
    <cellStyle name="Sortie 11 2 2 3 2" xfId="39768"/>
    <cellStyle name="Sortie 11 2 2 4" xfId="39769"/>
    <cellStyle name="Sortie 11 2 2 5" xfId="39770"/>
    <cellStyle name="Sortie 11 2 2 6" xfId="39771"/>
    <cellStyle name="Sortie 11 2 3" xfId="39772"/>
    <cellStyle name="Sortie 11 2 3 2" xfId="39773"/>
    <cellStyle name="Sortie 11 2 4" xfId="39774"/>
    <cellStyle name="Sortie 11 2 5" xfId="39775"/>
    <cellStyle name="Sortie 11 3" xfId="39776"/>
    <cellStyle name="Sortie 11 3 2" xfId="39777"/>
    <cellStyle name="Sortie 11 3 2 2" xfId="39778"/>
    <cellStyle name="Sortie 11 3 2 2 2" xfId="39779"/>
    <cellStyle name="Sortie 11 3 2 2 2 2" xfId="39780"/>
    <cellStyle name="Sortie 11 3 2 2 3" xfId="39781"/>
    <cellStyle name="Sortie 11 3 2 2 4" xfId="39782"/>
    <cellStyle name="Sortie 11 3 2 3" xfId="39783"/>
    <cellStyle name="Sortie 11 3 2 3 2" xfId="39784"/>
    <cellStyle name="Sortie 11 3 2 4" xfId="39785"/>
    <cellStyle name="Sortie 11 3 2 5" xfId="39786"/>
    <cellStyle name="Sortie 11 3 2 6" xfId="39787"/>
    <cellStyle name="Sortie 11 3 3" xfId="39788"/>
    <cellStyle name="Sortie 11 3 3 2" xfId="39789"/>
    <cellStyle name="Sortie 11 4" xfId="39790"/>
    <cellStyle name="Sortie 11 4 2" xfId="39791"/>
    <cellStyle name="Sortie 11 4 2 2" xfId="39792"/>
    <cellStyle name="Sortie 11 4 2 2 2" xfId="39793"/>
    <cellStyle name="Sortie 11 4 2 2 2 2" xfId="39794"/>
    <cellStyle name="Sortie 11 4 2 2 3" xfId="39795"/>
    <cellStyle name="Sortie 11 4 2 2 4" xfId="39796"/>
    <cellStyle name="Sortie 11 4 2 3" xfId="39797"/>
    <cellStyle name="Sortie 11 4 2 3 2" xfId="39798"/>
    <cellStyle name="Sortie 11 4 2 4" xfId="39799"/>
    <cellStyle name="Sortie 11 4 2 5" xfId="39800"/>
    <cellStyle name="Sortie 11 4 2 6" xfId="39801"/>
    <cellStyle name="Sortie 11 4 3" xfId="39802"/>
    <cellStyle name="Sortie 11 4 3 2" xfId="39803"/>
    <cellStyle name="Sortie 11 5" xfId="39804"/>
    <cellStyle name="Sortie 11 5 2" xfId="39805"/>
    <cellStyle name="Sortie 11 5 2 2" xfId="39806"/>
    <cellStyle name="Sortie 11 5 2 2 2" xfId="39807"/>
    <cellStyle name="Sortie 11 5 2 3" xfId="39808"/>
    <cellStyle name="Sortie 11 5 2 4" xfId="39809"/>
    <cellStyle name="Sortie 11 5 3" xfId="39810"/>
    <cellStyle name="Sortie 11 5 3 2" xfId="39811"/>
    <cellStyle name="Sortie 11 5 4" xfId="39812"/>
    <cellStyle name="Sortie 11 5 5" xfId="39813"/>
    <cellStyle name="Sortie 11 5 6" xfId="39814"/>
    <cellStyle name="Sortie 11 6" xfId="39815"/>
    <cellStyle name="Sortie 11 7" xfId="39816"/>
    <cellStyle name="Sortie 12" xfId="39817"/>
    <cellStyle name="Sortie 12 2" xfId="39818"/>
    <cellStyle name="Sortie 12 2 2" xfId="39819"/>
    <cellStyle name="Sortie 12 2 2 2" xfId="39820"/>
    <cellStyle name="Sortie 12 2 2 2 2" xfId="39821"/>
    <cellStyle name="Sortie 12 2 2 2 2 2" xfId="39822"/>
    <cellStyle name="Sortie 12 2 2 2 3" xfId="39823"/>
    <cellStyle name="Sortie 12 2 2 2 4" xfId="39824"/>
    <cellStyle name="Sortie 12 2 2 3" xfId="39825"/>
    <cellStyle name="Sortie 12 2 2 3 2" xfId="39826"/>
    <cellStyle name="Sortie 12 2 2 4" xfId="39827"/>
    <cellStyle name="Sortie 12 2 2 5" xfId="39828"/>
    <cellStyle name="Sortie 12 2 2 6" xfId="39829"/>
    <cellStyle name="Sortie 12 2 3" xfId="39830"/>
    <cellStyle name="Sortie 12 2 3 2" xfId="39831"/>
    <cellStyle name="Sortie 12 3" xfId="39832"/>
    <cellStyle name="Sortie 12 3 2" xfId="39833"/>
    <cellStyle name="Sortie 12 3 2 2" xfId="39834"/>
    <cellStyle name="Sortie 12 3 2 2 2" xfId="39835"/>
    <cellStyle name="Sortie 12 3 2 2 2 2" xfId="39836"/>
    <cellStyle name="Sortie 12 3 2 2 3" xfId="39837"/>
    <cellStyle name="Sortie 12 3 2 2 4" xfId="39838"/>
    <cellStyle name="Sortie 12 3 2 3" xfId="39839"/>
    <cellStyle name="Sortie 12 3 2 3 2" xfId="39840"/>
    <cellStyle name="Sortie 12 3 2 4" xfId="39841"/>
    <cellStyle name="Sortie 12 3 2 5" xfId="39842"/>
    <cellStyle name="Sortie 12 3 2 6" xfId="39843"/>
    <cellStyle name="Sortie 12 3 3" xfId="39844"/>
    <cellStyle name="Sortie 12 3 3 2" xfId="39845"/>
    <cellStyle name="Sortie 12 4" xfId="39846"/>
    <cellStyle name="Sortie 12 4 2" xfId="39847"/>
    <cellStyle name="Sortie 12 4 2 2" xfId="39848"/>
    <cellStyle name="Sortie 12 4 2 2 2" xfId="39849"/>
    <cellStyle name="Sortie 12 4 2 3" xfId="39850"/>
    <cellStyle name="Sortie 12 4 2 4" xfId="39851"/>
    <cellStyle name="Sortie 12 4 3" xfId="39852"/>
    <cellStyle name="Sortie 12 4 3 2" xfId="39853"/>
    <cellStyle name="Sortie 12 4 4" xfId="39854"/>
    <cellStyle name="Sortie 12 4 5" xfId="39855"/>
    <cellStyle name="Sortie 12 4 6" xfId="39856"/>
    <cellStyle name="Sortie 12 5" xfId="39857"/>
    <cellStyle name="Sortie 12 6" xfId="39858"/>
    <cellStyle name="Sortie 13" xfId="39859"/>
    <cellStyle name="Sortie 13 2" xfId="39860"/>
    <cellStyle name="Sortie 13 2 2" xfId="39861"/>
    <cellStyle name="Sortie 13 2 2 2" xfId="39862"/>
    <cellStyle name="Sortie 13 2 2 2 2" xfId="39863"/>
    <cellStyle name="Sortie 13 2 2 3" xfId="39864"/>
    <cellStyle name="Sortie 13 2 2 4" xfId="39865"/>
    <cellStyle name="Sortie 13 2 3" xfId="39866"/>
    <cellStyle name="Sortie 13 2 3 2" xfId="39867"/>
    <cellStyle name="Sortie 13 2 4" xfId="39868"/>
    <cellStyle name="Sortie 13 2 5" xfId="39869"/>
    <cellStyle name="Sortie 13 2 6" xfId="39870"/>
    <cellStyle name="Sortie 13 3" xfId="39871"/>
    <cellStyle name="Sortie 13 3 2" xfId="39872"/>
    <cellStyle name="Sortie 13 4" xfId="39873"/>
    <cellStyle name="Sortie 13 5" xfId="39874"/>
    <cellStyle name="Sortie 14" xfId="39875"/>
    <cellStyle name="Sortie 14 2" xfId="39876"/>
    <cellStyle name="Sortie 14 2 2" xfId="39877"/>
    <cellStyle name="Sortie 14 2 2 2" xfId="39878"/>
    <cellStyle name="Sortie 14 2 2 2 2" xfId="39879"/>
    <cellStyle name="Sortie 14 2 2 3" xfId="39880"/>
    <cellStyle name="Sortie 14 2 2 4" xfId="39881"/>
    <cellStyle name="Sortie 14 2 3" xfId="39882"/>
    <cellStyle name="Sortie 14 2 3 2" xfId="39883"/>
    <cellStyle name="Sortie 14 2 4" xfId="39884"/>
    <cellStyle name="Sortie 14 2 5" xfId="39885"/>
    <cellStyle name="Sortie 14 2 6" xfId="39886"/>
    <cellStyle name="Sortie 14 3" xfId="39887"/>
    <cellStyle name="Sortie 14 3 2" xfId="39888"/>
    <cellStyle name="Sortie 14 4" xfId="39889"/>
    <cellStyle name="Sortie 14 5" xfId="39890"/>
    <cellStyle name="Sortie 15" xfId="39891"/>
    <cellStyle name="Sortie 15 2" xfId="39892"/>
    <cellStyle name="Sortie 15 2 2" xfId="39893"/>
    <cellStyle name="Sortie 15 2 2 2" xfId="39894"/>
    <cellStyle name="Sortie 15 2 2 2 2" xfId="39895"/>
    <cellStyle name="Sortie 15 2 2 3" xfId="39896"/>
    <cellStyle name="Sortie 15 2 2 4" xfId="39897"/>
    <cellStyle name="Sortie 15 2 3" xfId="39898"/>
    <cellStyle name="Sortie 15 2 3 2" xfId="39899"/>
    <cellStyle name="Sortie 15 2 4" xfId="39900"/>
    <cellStyle name="Sortie 15 2 5" xfId="39901"/>
    <cellStyle name="Sortie 15 2 6" xfId="39902"/>
    <cellStyle name="Sortie 15 3" xfId="39903"/>
    <cellStyle name="Sortie 15 3 2" xfId="39904"/>
    <cellStyle name="Sortie 15 4" xfId="39905"/>
    <cellStyle name="Sortie 15 5" xfId="39906"/>
    <cellStyle name="Sortie 16" xfId="39907"/>
    <cellStyle name="Sortie 16 2" xfId="39908"/>
    <cellStyle name="Sortie 16 3" xfId="39909"/>
    <cellStyle name="Sortie 17" xfId="39910"/>
    <cellStyle name="Sortie 17 2" xfId="39911"/>
    <cellStyle name="Sortie 18" xfId="39912"/>
    <cellStyle name="Sortie 2" xfId="184"/>
    <cellStyle name="Sortie 2 2" xfId="39913"/>
    <cellStyle name="Sortie 2 2 2" xfId="39914"/>
    <cellStyle name="Sortie 2 2 2 2" xfId="39915"/>
    <cellStyle name="Sortie 2 2 2 2 2" xfId="39916"/>
    <cellStyle name="Sortie 2 2 2 2 2 2" xfId="39917"/>
    <cellStyle name="Sortie 2 2 2 2 3" xfId="39918"/>
    <cellStyle name="Sortie 2 2 2 2 4" xfId="39919"/>
    <cellStyle name="Sortie 2 2 2 2 5" xfId="39920"/>
    <cellStyle name="Sortie 2 2 2 3" xfId="39921"/>
    <cellStyle name="Sortie 2 2 2 3 2" xfId="39922"/>
    <cellStyle name="Sortie 2 2 2 3 3" xfId="39923"/>
    <cellStyle name="Sortie 2 2 2 4" xfId="39924"/>
    <cellStyle name="Sortie 2 2 2 5" xfId="39925"/>
    <cellStyle name="Sortie 2 2 3" xfId="39926"/>
    <cellStyle name="Sortie 2 3" xfId="39927"/>
    <cellStyle name="Sortie 2 3 2" xfId="39928"/>
    <cellStyle name="Sortie 2 3 2 2" xfId="39929"/>
    <cellStyle name="Sortie 2 3 2 2 2" xfId="39930"/>
    <cellStyle name="Sortie 2 3 2 2 2 2" xfId="39931"/>
    <cellStyle name="Sortie 2 3 2 2 3" xfId="39932"/>
    <cellStyle name="Sortie 2 3 2 2 4" xfId="39933"/>
    <cellStyle name="Sortie 2 3 2 3" xfId="39934"/>
    <cellStyle name="Sortie 2 3 2 3 2" xfId="39935"/>
    <cellStyle name="Sortie 2 3 2 4" xfId="39936"/>
    <cellStyle name="Sortie 2 3 2 5" xfId="39937"/>
    <cellStyle name="Sortie 2 3 2 6" xfId="39938"/>
    <cellStyle name="Sortie 2 3 3" xfId="39939"/>
    <cellStyle name="Sortie 2 3 4" xfId="39940"/>
    <cellStyle name="Sortie 2 4" xfId="39941"/>
    <cellStyle name="Sortie 2 4 2" xfId="39942"/>
    <cellStyle name="Sortie 2 4 2 2" xfId="39943"/>
    <cellStyle name="Sortie 2 4 2 2 2" xfId="39944"/>
    <cellStyle name="Sortie 2 4 2 2 2 2" xfId="39945"/>
    <cellStyle name="Sortie 2 4 2 2 3" xfId="39946"/>
    <cellStyle name="Sortie 2 4 2 2 4" xfId="39947"/>
    <cellStyle name="Sortie 2 4 2 3" xfId="39948"/>
    <cellStyle name="Sortie 2 4 2 3 2" xfId="39949"/>
    <cellStyle name="Sortie 2 4 2 4" xfId="39950"/>
    <cellStyle name="Sortie 2 4 2 5" xfId="39951"/>
    <cellStyle name="Sortie 2 4 2 6" xfId="39952"/>
    <cellStyle name="Sortie 2 4 3" xfId="39953"/>
    <cellStyle name="Sortie 2 4 4" xfId="39954"/>
    <cellStyle name="Sortie 2 5" xfId="39955"/>
    <cellStyle name="Sortie 2 5 2" xfId="39956"/>
    <cellStyle name="Sortie 2 5 2 2" xfId="39957"/>
    <cellStyle name="Sortie 2 5 2 2 2" xfId="39958"/>
    <cellStyle name="Sortie 2 5 2 3" xfId="39959"/>
    <cellStyle name="Sortie 2 5 2 4" xfId="39960"/>
    <cellStyle name="Sortie 2 5 3" xfId="39961"/>
    <cellStyle name="Sortie 2 5 3 2" xfId="39962"/>
    <cellStyle name="Sortie 2 5 3 3" xfId="39963"/>
    <cellStyle name="Sortie 2 5 4" xfId="39964"/>
    <cellStyle name="Sortie 2 5 4 2" xfId="39965"/>
    <cellStyle name="Sortie 2 5 5" xfId="39966"/>
    <cellStyle name="Sortie 2 6" xfId="39967"/>
    <cellStyle name="Sortie 2 6 2" xfId="39968"/>
    <cellStyle name="Sortie 2 7" xfId="39969"/>
    <cellStyle name="Sortie 2 8" xfId="39970"/>
    <cellStyle name="Sortie 3" xfId="39971"/>
    <cellStyle name="Sortie 3 2" xfId="39972"/>
    <cellStyle name="Sortie 3 2 2" xfId="39973"/>
    <cellStyle name="Sortie 3 2 2 2" xfId="39974"/>
    <cellStyle name="Sortie 3 2 2 2 2" xfId="39975"/>
    <cellStyle name="Sortie 3 2 2 2 2 2" xfId="39976"/>
    <cellStyle name="Sortie 3 2 2 2 3" xfId="39977"/>
    <cellStyle name="Sortie 3 2 2 2 4" xfId="39978"/>
    <cellStyle name="Sortie 3 2 2 2 5" xfId="39979"/>
    <cellStyle name="Sortie 3 2 2 3" xfId="39980"/>
    <cellStyle name="Sortie 3 2 2 3 2" xfId="39981"/>
    <cellStyle name="Sortie 3 2 2 3 3" xfId="39982"/>
    <cellStyle name="Sortie 3 2 2 4" xfId="39983"/>
    <cellStyle name="Sortie 3 2 2 5" xfId="39984"/>
    <cellStyle name="Sortie 3 2 3" xfId="39985"/>
    <cellStyle name="Sortie 3 3" xfId="39986"/>
    <cellStyle name="Sortie 3 3 2" xfId="39987"/>
    <cellStyle name="Sortie 3 3 2 2" xfId="39988"/>
    <cellStyle name="Sortie 3 3 2 2 2" xfId="39989"/>
    <cellStyle name="Sortie 3 3 2 3" xfId="39990"/>
    <cellStyle name="Sortie 3 3 2 4" xfId="39991"/>
    <cellStyle name="Sortie 3 3 2 5" xfId="39992"/>
    <cellStyle name="Sortie 3 3 3" xfId="39993"/>
    <cellStyle name="Sortie 3 3 3 2" xfId="39994"/>
    <cellStyle name="Sortie 3 3 3 3" xfId="39995"/>
    <cellStyle name="Sortie 3 3 4" xfId="39996"/>
    <cellStyle name="Sortie 3 3 4 2" xfId="39997"/>
    <cellStyle name="Sortie 3 3 4 3" xfId="39998"/>
    <cellStyle name="Sortie 3 3 5" xfId="39999"/>
    <cellStyle name="Sortie 3 3 5 2" xfId="40000"/>
    <cellStyle name="Sortie 3 3 6" xfId="40001"/>
    <cellStyle name="Sortie 3 4" xfId="40002"/>
    <cellStyle name="Sortie 3 4 2" xfId="40003"/>
    <cellStyle name="Sortie 3 4 3" xfId="40004"/>
    <cellStyle name="Sortie 3 5" xfId="40005"/>
    <cellStyle name="Sortie 3 6" xfId="40006"/>
    <cellStyle name="Sortie 3 6 2" xfId="40007"/>
    <cellStyle name="Sortie 3 7" xfId="40008"/>
    <cellStyle name="Sortie 3 8" xfId="40009"/>
    <cellStyle name="Sortie 4" xfId="40010"/>
    <cellStyle name="Sortie 4 2" xfId="40011"/>
    <cellStyle name="Sortie 4 2 2" xfId="40012"/>
    <cellStyle name="Sortie 4 2 2 2" xfId="40013"/>
    <cellStyle name="Sortie 4 2 2 2 2" xfId="40014"/>
    <cellStyle name="Sortie 4 2 2 2 2 2" xfId="40015"/>
    <cellStyle name="Sortie 4 2 2 2 3" xfId="40016"/>
    <cellStyle name="Sortie 4 2 2 2 4" xfId="40017"/>
    <cellStyle name="Sortie 4 2 2 2 5" xfId="40018"/>
    <cellStyle name="Sortie 4 2 2 3" xfId="40019"/>
    <cellStyle name="Sortie 4 2 2 3 2" xfId="40020"/>
    <cellStyle name="Sortie 4 2 2 3 3" xfId="40021"/>
    <cellStyle name="Sortie 4 2 2 4" xfId="40022"/>
    <cellStyle name="Sortie 4 2 2 5" xfId="40023"/>
    <cellStyle name="Sortie 4 2 3" xfId="40024"/>
    <cellStyle name="Sortie 4 3" xfId="40025"/>
    <cellStyle name="Sortie 4 3 2" xfId="40026"/>
    <cellStyle name="Sortie 4 3 2 2" xfId="40027"/>
    <cellStyle name="Sortie 4 3 2 2 2" xfId="40028"/>
    <cellStyle name="Sortie 4 3 2 3" xfId="40029"/>
    <cellStyle name="Sortie 4 3 2 4" xfId="40030"/>
    <cellStyle name="Sortie 4 3 2 5" xfId="40031"/>
    <cellStyle name="Sortie 4 3 3" xfId="40032"/>
    <cellStyle name="Sortie 4 3 3 2" xfId="40033"/>
    <cellStyle name="Sortie 4 3 3 3" xfId="40034"/>
    <cellStyle name="Sortie 4 3 3 4" xfId="40035"/>
    <cellStyle name="Sortie 4 3 4" xfId="40036"/>
    <cellStyle name="Sortie 4 3 4 2" xfId="40037"/>
    <cellStyle name="Sortie 4 3 5" xfId="40038"/>
    <cellStyle name="Sortie 4 3 6" xfId="40039"/>
    <cellStyle name="Sortie 4 4" xfId="40040"/>
    <cellStyle name="Sortie 4 4 2" xfId="40041"/>
    <cellStyle name="Sortie 4 4 2 2" xfId="40042"/>
    <cellStyle name="Sortie 4 4 3" xfId="40043"/>
    <cellStyle name="Sortie 4 5" xfId="40044"/>
    <cellStyle name="Sortie 4 6" xfId="40045"/>
    <cellStyle name="Sortie 5" xfId="40046"/>
    <cellStyle name="Sortie 5 2" xfId="40047"/>
    <cellStyle name="Sortie 5 2 2" xfId="40048"/>
    <cellStyle name="Sortie 5 2 2 2" xfId="40049"/>
    <cellStyle name="Sortie 5 2 2 2 2" xfId="40050"/>
    <cellStyle name="Sortie 5 2 2 2 2 2" xfId="40051"/>
    <cellStyle name="Sortie 5 2 2 2 3" xfId="40052"/>
    <cellStyle name="Sortie 5 2 2 2 4" xfId="40053"/>
    <cellStyle name="Sortie 5 2 2 3" xfId="40054"/>
    <cellStyle name="Sortie 5 2 2 3 2" xfId="40055"/>
    <cellStyle name="Sortie 5 2 2 4" xfId="40056"/>
    <cellStyle name="Sortie 5 2 2 5" xfId="40057"/>
    <cellStyle name="Sortie 5 2 2 6" xfId="40058"/>
    <cellStyle name="Sortie 5 2 3" xfId="40059"/>
    <cellStyle name="Sortie 5 2 3 2" xfId="40060"/>
    <cellStyle name="Sortie 5 3" xfId="40061"/>
    <cellStyle name="Sortie 5 3 2" xfId="40062"/>
    <cellStyle name="Sortie 5 3 2 2" xfId="40063"/>
    <cellStyle name="Sortie 5 3 2 2 2" xfId="40064"/>
    <cellStyle name="Sortie 5 3 2 3" xfId="40065"/>
    <cellStyle name="Sortie 5 3 2 4" xfId="40066"/>
    <cellStyle name="Sortie 5 3 3" xfId="40067"/>
    <cellStyle name="Sortie 5 3 3 2" xfId="40068"/>
    <cellStyle name="Sortie 5 3 3 3" xfId="40069"/>
    <cellStyle name="Sortie 5 3 4" xfId="40070"/>
    <cellStyle name="Sortie 5 3 5" xfId="40071"/>
    <cellStyle name="Sortie 5 4" xfId="40072"/>
    <cellStyle name="Sortie 6" xfId="40073"/>
    <cellStyle name="Sortie 6 2" xfId="40074"/>
    <cellStyle name="Sortie 6 2 2" xfId="40075"/>
    <cellStyle name="Sortie 6 2 2 2" xfId="40076"/>
    <cellStyle name="Sortie 6 2 2 2 2" xfId="40077"/>
    <cellStyle name="Sortie 6 2 2 3" xfId="40078"/>
    <cellStyle name="Sortie 6 2 2 4" xfId="40079"/>
    <cellStyle name="Sortie 6 2 2 5" xfId="40080"/>
    <cellStyle name="Sortie 6 2 3" xfId="40081"/>
    <cellStyle name="Sortie 6 2 3 2" xfId="40082"/>
    <cellStyle name="Sortie 6 2 3 3" xfId="40083"/>
    <cellStyle name="Sortie 6 2 3 4" xfId="40084"/>
    <cellStyle name="Sortie 6 2 4" xfId="40085"/>
    <cellStyle name="Sortie 6 2 4 2" xfId="40086"/>
    <cellStyle name="Sortie 6 2 5" xfId="40087"/>
    <cellStyle name="Sortie 6 2 6" xfId="40088"/>
    <cellStyle name="Sortie 6 3" xfId="40089"/>
    <cellStyle name="Sortie 6 3 2" xfId="40090"/>
    <cellStyle name="Sortie 6 4" xfId="40091"/>
    <cellStyle name="Sortie 6 4 2" xfId="40092"/>
    <cellStyle name="Sortie 6 5" xfId="40093"/>
    <cellStyle name="Sortie 6 5 2" xfId="40094"/>
    <cellStyle name="Sortie 7" xfId="40095"/>
    <cellStyle name="Sortie 7 2" xfId="40096"/>
    <cellStyle name="Sortie 7 2 2" xfId="40097"/>
    <cellStyle name="Sortie 7 2 2 2" xfId="40098"/>
    <cellStyle name="Sortie 7 2 2 2 2" xfId="40099"/>
    <cellStyle name="Sortie 7 2 2 3" xfId="40100"/>
    <cellStyle name="Sortie 7 2 2 4" xfId="40101"/>
    <cellStyle name="Sortie 7 2 3" xfId="40102"/>
    <cellStyle name="Sortie 7 2 3 2" xfId="40103"/>
    <cellStyle name="Sortie 7 2 3 3" xfId="40104"/>
    <cellStyle name="Sortie 7 2 4" xfId="40105"/>
    <cellStyle name="Sortie 7 2 4 2" xfId="40106"/>
    <cellStyle name="Sortie 7 2 5" xfId="40107"/>
    <cellStyle name="Sortie 7 2 6" xfId="40108"/>
    <cellStyle name="Sortie 7 3" xfId="40109"/>
    <cellStyle name="Sortie 7 3 2" xfId="40110"/>
    <cellStyle name="Sortie 7 4" xfId="40111"/>
    <cellStyle name="Sortie 8" xfId="40112"/>
    <cellStyle name="Sortie 8 2" xfId="40113"/>
    <cellStyle name="Sortie 8 2 2" xfId="40114"/>
    <cellStyle name="Sortie 8 2 2 2" xfId="40115"/>
    <cellStyle name="Sortie 8 2 2 2 2" xfId="40116"/>
    <cellStyle name="Sortie 8 2 2 3" xfId="40117"/>
    <cellStyle name="Sortie 8 2 2 4" xfId="40118"/>
    <cellStyle name="Sortie 8 2 3" xfId="40119"/>
    <cellStyle name="Sortie 8 2 3 2" xfId="40120"/>
    <cellStyle name="Sortie 8 2 3 3" xfId="40121"/>
    <cellStyle name="Sortie 8 2 4" xfId="40122"/>
    <cellStyle name="Sortie 8 2 4 2" xfId="40123"/>
    <cellStyle name="Sortie 8 2 5" xfId="40124"/>
    <cellStyle name="Sortie 8 2 6" xfId="40125"/>
    <cellStyle name="Sortie 8 3" xfId="40126"/>
    <cellStyle name="Sortie 8 3 2" xfId="40127"/>
    <cellStyle name="Sortie 9" xfId="40128"/>
    <cellStyle name="Sortie 9 2" xfId="40129"/>
    <cellStyle name="Sortie 9 2 2" xfId="40130"/>
    <cellStyle name="Sortie 9 2 2 2" xfId="40131"/>
    <cellStyle name="Sortie 9 2 2 2 2" xfId="40132"/>
    <cellStyle name="Sortie 9 2 2 3" xfId="40133"/>
    <cellStyle name="Sortie 9 2 2 4" xfId="40134"/>
    <cellStyle name="Sortie 9 2 3" xfId="40135"/>
    <cellStyle name="Sortie 9 2 3 2" xfId="40136"/>
    <cellStyle name="Sortie 9 2 3 3" xfId="40137"/>
    <cellStyle name="Sortie 9 2 4" xfId="40138"/>
    <cellStyle name="Sortie 9 2 4 2" xfId="40139"/>
    <cellStyle name="Sortie 9 2 5" xfId="40140"/>
    <cellStyle name="Sortie 9 2 6" xfId="40141"/>
    <cellStyle name="Sortie 9 3" xfId="40142"/>
    <cellStyle name="Sortie 9 3 2" xfId="40143"/>
    <cellStyle name="Standaard_CRFReport-template" xfId="40144"/>
    <cellStyle name="Standaard2" xfId="40145"/>
    <cellStyle name="Standaard2 2" xfId="40146"/>
    <cellStyle name="Standaard2 2 2" xfId="40147"/>
    <cellStyle name="Standaard2 2 2 2" xfId="40148"/>
    <cellStyle name="Standaard2 2 2 2 2" xfId="40149"/>
    <cellStyle name="Standaard2 2 2 3" xfId="40150"/>
    <cellStyle name="Standaard2 2 2 4" xfId="40151"/>
    <cellStyle name="Standaard2 2 3" xfId="40152"/>
    <cellStyle name="Standaard2 2 3 2" xfId="40153"/>
    <cellStyle name="Standaard2 2 4" xfId="40154"/>
    <cellStyle name="Standaard2 2 5" xfId="40155"/>
    <cellStyle name="Standard 2" xfId="40156"/>
    <cellStyle name="Standard 2 2" xfId="40157"/>
    <cellStyle name="Standard 2 2 2" xfId="40158"/>
    <cellStyle name="Standard 2 2 2 2" xfId="40159"/>
    <cellStyle name="Standard 2 2 2 2 2" xfId="40160"/>
    <cellStyle name="Standard 2 2 2 2 2 2" xfId="40161"/>
    <cellStyle name="Standard 2 2 2 2 2 2 2" xfId="40162"/>
    <cellStyle name="Standard 2 2 2 2 2 3" xfId="40163"/>
    <cellStyle name="Standard 2 2 2 2 2 4" xfId="40164"/>
    <cellStyle name="Standard 2 2 2 2 3" xfId="40165"/>
    <cellStyle name="Standard 2 2 2 2 3 2" xfId="40166"/>
    <cellStyle name="Standard 2 2 2 2 4" xfId="40167"/>
    <cellStyle name="Standard 2 2 2 2 4 2" xfId="40168"/>
    <cellStyle name="Standard 2 2 2 2 5" xfId="40169"/>
    <cellStyle name="Standard 2 2 2 2 6" xfId="40170"/>
    <cellStyle name="Standard 2 2 2 2 7" xfId="40171"/>
    <cellStyle name="Standard 2 2 3" xfId="40172"/>
    <cellStyle name="Standard 2 2 3 2" xfId="40173"/>
    <cellStyle name="Standard 2 2 3 2 2" xfId="40174"/>
    <cellStyle name="Standard 2 2 3 2 2 2" xfId="40175"/>
    <cellStyle name="Standard 2 2 3 2 2 2 2" xfId="40176"/>
    <cellStyle name="Standard 2 2 3 2 2 3" xfId="40177"/>
    <cellStyle name="Standard 2 2 3 2 2 4" xfId="40178"/>
    <cellStyle name="Standard 2 2 3 2 3" xfId="40179"/>
    <cellStyle name="Standard 2 2 3 2 3 2" xfId="40180"/>
    <cellStyle name="Standard 2 2 3 2 4" xfId="40181"/>
    <cellStyle name="Standard 2 2 3 2 5" xfId="40182"/>
    <cellStyle name="Standard 2 2 4" xfId="40183"/>
    <cellStyle name="Standard 2 2 4 2" xfId="40184"/>
    <cellStyle name="Standard 2 2 4 2 2" xfId="40185"/>
    <cellStyle name="Standard 2 2 4 2 2 2" xfId="40186"/>
    <cellStyle name="Standard 2 2 4 2 3" xfId="40187"/>
    <cellStyle name="Standard 2 2 4 2 4" xfId="40188"/>
    <cellStyle name="Standard 2 2 4 3" xfId="40189"/>
    <cellStyle name="Standard 2 2 4 3 2" xfId="40190"/>
    <cellStyle name="Standard 2 2 4 4" xfId="40191"/>
    <cellStyle name="Standard 2 2 4 4 2" xfId="40192"/>
    <cellStyle name="Standard 2 2 4 5" xfId="40193"/>
    <cellStyle name="Standard 2 2 4 6" xfId="40194"/>
    <cellStyle name="Standard 2 2 4 7" xfId="40195"/>
    <cellStyle name="Standard 2 3" xfId="40196"/>
    <cellStyle name="Standard 2 3 2" xfId="40197"/>
    <cellStyle name="Standard 2 3 2 2" xfId="40198"/>
    <cellStyle name="Standard 2 3 2 2 2" xfId="40199"/>
    <cellStyle name="Standard 2 3 2 2 2 2" xfId="40200"/>
    <cellStyle name="Standard 2 3 2 2 2 2 2" xfId="40201"/>
    <cellStyle name="Standard 2 3 2 2 2 3" xfId="40202"/>
    <cellStyle name="Standard 2 3 2 2 2 4" xfId="40203"/>
    <cellStyle name="Standard 2 3 2 2 3" xfId="40204"/>
    <cellStyle name="Standard 2 3 2 2 3 2" xfId="40205"/>
    <cellStyle name="Standard 2 3 2 2 4" xfId="40206"/>
    <cellStyle name="Standard 2 3 2 2 5" xfId="40207"/>
    <cellStyle name="Standard 2 3 3" xfId="40208"/>
    <cellStyle name="Standard 2 3 3 2" xfId="40209"/>
    <cellStyle name="Standard 2 3 3 2 2" xfId="40210"/>
    <cellStyle name="Standard 2 3 3 2 2 2" xfId="40211"/>
    <cellStyle name="Standard 2 3 3 2 3" xfId="40212"/>
    <cellStyle name="Standard 2 3 3 2 4" xfId="40213"/>
    <cellStyle name="Standard 2 3 3 3" xfId="40214"/>
    <cellStyle name="Standard 2 3 3 3 2" xfId="40215"/>
    <cellStyle name="Standard 2 3 3 4" xfId="40216"/>
    <cellStyle name="Standard 2 3 3 4 2" xfId="40217"/>
    <cellStyle name="Standard 2 3 3 5" xfId="40218"/>
    <cellStyle name="Standard 2 3 3 6" xfId="40219"/>
    <cellStyle name="Standard 2 3 3 7" xfId="40220"/>
    <cellStyle name="Standard 2 4" xfId="40221"/>
    <cellStyle name="Standard 2 4 2" xfId="40222"/>
    <cellStyle name="Standard 2 4 2 2" xfId="40223"/>
    <cellStyle name="Standard 2 4 2 2 2" xfId="40224"/>
    <cellStyle name="Standard 2 4 2 2 2 2" xfId="40225"/>
    <cellStyle name="Standard 2 4 2 2 2 2 2" xfId="40226"/>
    <cellStyle name="Standard 2 4 2 2 2 3" xfId="40227"/>
    <cellStyle name="Standard 2 4 2 2 2 4" xfId="40228"/>
    <cellStyle name="Standard 2 4 2 2 3" xfId="40229"/>
    <cellStyle name="Standard 2 4 2 2 3 2" xfId="40230"/>
    <cellStyle name="Standard 2 4 2 2 4" xfId="40231"/>
    <cellStyle name="Standard 2 4 2 2 5" xfId="40232"/>
    <cellStyle name="Standard 2 4 3" xfId="40233"/>
    <cellStyle name="Standard 2 4 3 2" xfId="40234"/>
    <cellStyle name="Standard 2 4 3 2 2" xfId="40235"/>
    <cellStyle name="Standard 2 4 3 2 2 2" xfId="40236"/>
    <cellStyle name="Standard 2 4 3 2 3" xfId="40237"/>
    <cellStyle name="Standard 2 4 3 2 4" xfId="40238"/>
    <cellStyle name="Standard 2 4 3 3" xfId="40239"/>
    <cellStyle name="Standard 2 4 3 3 2" xfId="40240"/>
    <cellStyle name="Standard 2 4 3 4" xfId="40241"/>
    <cellStyle name="Standard 2 4 3 5" xfId="40242"/>
    <cellStyle name="Standard 2 5" xfId="40243"/>
    <cellStyle name="Standard 2 5 2" xfId="40244"/>
    <cellStyle name="Standard 2 5 2 2" xfId="40245"/>
    <cellStyle name="Standard 2 5 2 2 2" xfId="40246"/>
    <cellStyle name="Standard 2 5 2 2 2 2" xfId="40247"/>
    <cellStyle name="Standard 2 5 2 2 2 2 2" xfId="40248"/>
    <cellStyle name="Standard 2 5 2 2 2 3" xfId="40249"/>
    <cellStyle name="Standard 2 5 2 2 2 4" xfId="40250"/>
    <cellStyle name="Standard 2 5 2 2 3" xfId="40251"/>
    <cellStyle name="Standard 2 5 2 2 3 2" xfId="40252"/>
    <cellStyle name="Standard 2 5 2 2 4" xfId="40253"/>
    <cellStyle name="Standard 2 5 2 2 5" xfId="40254"/>
    <cellStyle name="Standard 2 5 3" xfId="40255"/>
    <cellStyle name="Standard 2 5 3 2" xfId="40256"/>
    <cellStyle name="Standard 2 5 3 2 2" xfId="40257"/>
    <cellStyle name="Standard 2 5 3 2 2 2" xfId="40258"/>
    <cellStyle name="Standard 2 5 3 2 3" xfId="40259"/>
    <cellStyle name="Standard 2 5 3 2 4" xfId="40260"/>
    <cellStyle name="Standard 2 5 3 3" xfId="40261"/>
    <cellStyle name="Standard 2 5 3 3 2" xfId="40262"/>
    <cellStyle name="Standard 2 5 3 4" xfId="40263"/>
    <cellStyle name="Standard 2 5 3 5" xfId="40264"/>
    <cellStyle name="Standard 2 6" xfId="40265"/>
    <cellStyle name="Standard 2 6 2" xfId="40266"/>
    <cellStyle name="Standard 2 6 2 2" xfId="40267"/>
    <cellStyle name="Standard 2 6 2 2 2" xfId="40268"/>
    <cellStyle name="Standard 2 6 2 2 2 2" xfId="40269"/>
    <cellStyle name="Standard 2 6 2 2 2 2 2" xfId="40270"/>
    <cellStyle name="Standard 2 6 2 2 2 3" xfId="40271"/>
    <cellStyle name="Standard 2 6 2 2 2 4" xfId="40272"/>
    <cellStyle name="Standard 2 6 2 2 3" xfId="40273"/>
    <cellStyle name="Standard 2 6 2 2 3 2" xfId="40274"/>
    <cellStyle name="Standard 2 6 2 2 4" xfId="40275"/>
    <cellStyle name="Standard 2 6 2 2 5" xfId="40276"/>
    <cellStyle name="Standard 2 6 3" xfId="40277"/>
    <cellStyle name="Standard 2 6 3 2" xfId="40278"/>
    <cellStyle name="Standard 2 6 3 2 2" xfId="40279"/>
    <cellStyle name="Standard 2 6 3 2 2 2" xfId="40280"/>
    <cellStyle name="Standard 2 6 3 2 3" xfId="40281"/>
    <cellStyle name="Standard 2 6 3 2 4" xfId="40282"/>
    <cellStyle name="Standard 2 6 3 3" xfId="40283"/>
    <cellStyle name="Standard 2 6 3 3 2" xfId="40284"/>
    <cellStyle name="Standard 2 6 3 4" xfId="40285"/>
    <cellStyle name="Standard 2 6 3 5" xfId="40286"/>
    <cellStyle name="Standard 2 7" xfId="40287"/>
    <cellStyle name="Standard 2 7 2" xfId="40288"/>
    <cellStyle name="Standard 2 7 2 2" xfId="40289"/>
    <cellStyle name="Standard 2 7 2 2 2" xfId="40290"/>
    <cellStyle name="Standard 2 7 2 2 2 2" xfId="40291"/>
    <cellStyle name="Standard 2 7 2 2 3" xfId="40292"/>
    <cellStyle name="Standard 2 7 2 2 4" xfId="40293"/>
    <cellStyle name="Standard 2 7 2 3" xfId="40294"/>
    <cellStyle name="Standard 2 7 2 3 2" xfId="40295"/>
    <cellStyle name="Standard 2 7 2 4" xfId="40296"/>
    <cellStyle name="Standard 2 7 2 5" xfId="40297"/>
    <cellStyle name="Standard 2 8" xfId="40298"/>
    <cellStyle name="Standard 2 8 2" xfId="40299"/>
    <cellStyle name="Standard 2 8 2 2" xfId="40300"/>
    <cellStyle name="Standard 2 8 2 2 2" xfId="40301"/>
    <cellStyle name="Standard 2 8 2 3" xfId="40302"/>
    <cellStyle name="Standard 2 8 2 4" xfId="40303"/>
    <cellStyle name="Standard 2 8 3" xfId="40304"/>
    <cellStyle name="Standard 2 8 3 2" xfId="40305"/>
    <cellStyle name="Standard 2 8 3 2 2" xfId="40306"/>
    <cellStyle name="Standard 2 8 3 3" xfId="40307"/>
    <cellStyle name="Standard 2 8 3 4" xfId="40308"/>
    <cellStyle name="Standard 2 8 4" xfId="40309"/>
    <cellStyle name="Standard 2 8 4 2" xfId="40310"/>
    <cellStyle name="Standard 2 8 5" xfId="40311"/>
    <cellStyle name="Standard 2 8 5 2" xfId="40312"/>
    <cellStyle name="Standard 2 8 6" xfId="40313"/>
    <cellStyle name="Standard 2 8 7" xfId="40314"/>
    <cellStyle name="Standard 2 8 8" xfId="40315"/>
    <cellStyle name="Standard 2 9" xfId="40316"/>
    <cellStyle name="Standard 2_TP09 check AT v0.4" xfId="40317"/>
    <cellStyle name="Standard 3" xfId="40318"/>
    <cellStyle name="Standard 3 10" xfId="40319"/>
    <cellStyle name="Standard 3 10 2" xfId="40320"/>
    <cellStyle name="Standard 3 10 2 2" xfId="40321"/>
    <cellStyle name="Standard 3 10 2 2 2" xfId="40322"/>
    <cellStyle name="Standard 3 10 2 2 2 2" xfId="40323"/>
    <cellStyle name="Standard 3 10 2 2 3" xfId="40324"/>
    <cellStyle name="Standard 3 10 2 2 4" xfId="40325"/>
    <cellStyle name="Standard 3 10 2 3" xfId="40326"/>
    <cellStyle name="Standard 3 10 2 3 2" xfId="40327"/>
    <cellStyle name="Standard 3 10 2 4" xfId="40328"/>
    <cellStyle name="Standard 3 10 2 5" xfId="40329"/>
    <cellStyle name="Standard 3 10 2 6" xfId="40330"/>
    <cellStyle name="Standard 3 10 3" xfId="40331"/>
    <cellStyle name="Standard 3 11" xfId="40332"/>
    <cellStyle name="Standard 3 11 2" xfId="40333"/>
    <cellStyle name="Standard 3 11 2 2" xfId="40334"/>
    <cellStyle name="Standard 3 11 2 2 2" xfId="40335"/>
    <cellStyle name="Standard 3 11 2 2 2 2" xfId="40336"/>
    <cellStyle name="Standard 3 11 2 2 3" xfId="40337"/>
    <cellStyle name="Standard 3 11 2 2 4" xfId="40338"/>
    <cellStyle name="Standard 3 11 2 3" xfId="40339"/>
    <cellStyle name="Standard 3 11 2 3 2" xfId="40340"/>
    <cellStyle name="Standard 3 11 2 4" xfId="40341"/>
    <cellStyle name="Standard 3 11 2 5" xfId="40342"/>
    <cellStyle name="Standard 3 11 2 6" xfId="40343"/>
    <cellStyle name="Standard 3 11 3" xfId="40344"/>
    <cellStyle name="Standard 3 12" xfId="40345"/>
    <cellStyle name="Standard 3 12 2" xfId="40346"/>
    <cellStyle name="Standard 3 12 2 2" xfId="40347"/>
    <cellStyle name="Standard 3 12 2 2 2" xfId="40348"/>
    <cellStyle name="Standard 3 12 2 2 2 2" xfId="40349"/>
    <cellStyle name="Standard 3 12 2 2 3" xfId="40350"/>
    <cellStyle name="Standard 3 12 2 2 4" xfId="40351"/>
    <cellStyle name="Standard 3 12 2 3" xfId="40352"/>
    <cellStyle name="Standard 3 12 2 3 2" xfId="40353"/>
    <cellStyle name="Standard 3 12 2 4" xfId="40354"/>
    <cellStyle name="Standard 3 12 2 5" xfId="40355"/>
    <cellStyle name="Standard 3 12 2 6" xfId="40356"/>
    <cellStyle name="Standard 3 12 3" xfId="40357"/>
    <cellStyle name="Standard 3 13" xfId="40358"/>
    <cellStyle name="Standard 3 13 2" xfId="40359"/>
    <cellStyle name="Standard 3 13 2 2" xfId="40360"/>
    <cellStyle name="Standard 3 13 2 2 2" xfId="40361"/>
    <cellStyle name="Standard 3 13 2 2 2 2" xfId="40362"/>
    <cellStyle name="Standard 3 13 2 2 3" xfId="40363"/>
    <cellStyle name="Standard 3 13 2 2 4" xfId="40364"/>
    <cellStyle name="Standard 3 13 2 3" xfId="40365"/>
    <cellStyle name="Standard 3 13 2 3 2" xfId="40366"/>
    <cellStyle name="Standard 3 13 2 4" xfId="40367"/>
    <cellStyle name="Standard 3 13 2 5" xfId="40368"/>
    <cellStyle name="Standard 3 13 2 6" xfId="40369"/>
    <cellStyle name="Standard 3 13 3" xfId="40370"/>
    <cellStyle name="Standard 3 14" xfId="40371"/>
    <cellStyle name="Standard 3 14 2" xfId="40372"/>
    <cellStyle name="Standard 3 14 2 2" xfId="40373"/>
    <cellStyle name="Standard 3 14 2 2 2" xfId="40374"/>
    <cellStyle name="Standard 3 14 2 3" xfId="40375"/>
    <cellStyle name="Standard 3 14 2 4" xfId="40376"/>
    <cellStyle name="Standard 3 14 3" xfId="40377"/>
    <cellStyle name="Standard 3 14 3 2" xfId="40378"/>
    <cellStyle name="Standard 3 14 4" xfId="40379"/>
    <cellStyle name="Standard 3 14 5" xfId="40380"/>
    <cellStyle name="Standard 3 14 6" xfId="40381"/>
    <cellStyle name="Standard 3 15" xfId="40382"/>
    <cellStyle name="Standard 3 2" xfId="40383"/>
    <cellStyle name="Standard 3 2 2" xfId="40384"/>
    <cellStyle name="Standard 3 2 2 2" xfId="40385"/>
    <cellStyle name="Standard 3 2 2 2 2" xfId="40386"/>
    <cellStyle name="Standard 3 2 2 2 2 2" xfId="40387"/>
    <cellStyle name="Standard 3 2 2 2 3" xfId="40388"/>
    <cellStyle name="Standard 3 2 2 2 4" xfId="40389"/>
    <cellStyle name="Standard 3 2 2 3" xfId="40390"/>
    <cellStyle name="Standard 3 2 2 3 2" xfId="40391"/>
    <cellStyle name="Standard 3 2 2 4" xfId="40392"/>
    <cellStyle name="Standard 3 2 2 5" xfId="40393"/>
    <cellStyle name="Standard 3 2 2 6" xfId="40394"/>
    <cellStyle name="Standard 3 2 3" xfId="40395"/>
    <cellStyle name="Standard 3 3" xfId="40396"/>
    <cellStyle name="Standard 3 3 2" xfId="40397"/>
    <cellStyle name="Standard 3 3 2 2" xfId="40398"/>
    <cellStyle name="Standard 3 3 2 2 2" xfId="40399"/>
    <cellStyle name="Standard 3 3 2 2 2 2" xfId="40400"/>
    <cellStyle name="Standard 3 3 2 2 3" xfId="40401"/>
    <cellStyle name="Standard 3 3 2 2 4" xfId="40402"/>
    <cellStyle name="Standard 3 3 2 3" xfId="40403"/>
    <cellStyle name="Standard 3 3 2 3 2" xfId="40404"/>
    <cellStyle name="Standard 3 3 2 4" xfId="40405"/>
    <cellStyle name="Standard 3 3 2 5" xfId="40406"/>
    <cellStyle name="Standard 3 3 2 6" xfId="40407"/>
    <cellStyle name="Standard 3 3 3" xfId="40408"/>
    <cellStyle name="Standard 3 4" xfId="40409"/>
    <cellStyle name="Standard 3 4 2" xfId="40410"/>
    <cellStyle name="Standard 3 4 2 2" xfId="40411"/>
    <cellStyle name="Standard 3 4 2 2 2" xfId="40412"/>
    <cellStyle name="Standard 3 4 2 2 2 2" xfId="40413"/>
    <cellStyle name="Standard 3 4 2 2 3" xfId="40414"/>
    <cellStyle name="Standard 3 4 2 2 4" xfId="40415"/>
    <cellStyle name="Standard 3 4 2 3" xfId="40416"/>
    <cellStyle name="Standard 3 4 2 3 2" xfId="40417"/>
    <cellStyle name="Standard 3 4 2 4" xfId="40418"/>
    <cellStyle name="Standard 3 4 2 5" xfId="40419"/>
    <cellStyle name="Standard 3 4 2 6" xfId="40420"/>
    <cellStyle name="Standard 3 4 3" xfId="40421"/>
    <cellStyle name="Standard 3 5" xfId="40422"/>
    <cellStyle name="Standard 3 5 2" xfId="40423"/>
    <cellStyle name="Standard 3 5 2 2" xfId="40424"/>
    <cellStyle name="Standard 3 5 2 2 2" xfId="40425"/>
    <cellStyle name="Standard 3 5 2 2 2 2" xfId="40426"/>
    <cellStyle name="Standard 3 5 2 2 3" xfId="40427"/>
    <cellStyle name="Standard 3 5 2 2 4" xfId="40428"/>
    <cellStyle name="Standard 3 5 2 3" xfId="40429"/>
    <cellStyle name="Standard 3 5 2 3 2" xfId="40430"/>
    <cellStyle name="Standard 3 5 2 4" xfId="40431"/>
    <cellStyle name="Standard 3 5 2 5" xfId="40432"/>
    <cellStyle name="Standard 3 5 2 6" xfId="40433"/>
    <cellStyle name="Standard 3 5 3" xfId="40434"/>
    <cellStyle name="Standard 3 6" xfId="40435"/>
    <cellStyle name="Standard 3 6 2" xfId="40436"/>
    <cellStyle name="Standard 3 6 2 2" xfId="40437"/>
    <cellStyle name="Standard 3 6 2 2 2" xfId="40438"/>
    <cellStyle name="Standard 3 6 2 2 2 2" xfId="40439"/>
    <cellStyle name="Standard 3 6 2 2 3" xfId="40440"/>
    <cellStyle name="Standard 3 6 2 2 4" xfId="40441"/>
    <cellStyle name="Standard 3 6 2 3" xfId="40442"/>
    <cellStyle name="Standard 3 6 2 3 2" xfId="40443"/>
    <cellStyle name="Standard 3 6 2 4" xfId="40444"/>
    <cellStyle name="Standard 3 6 2 5" xfId="40445"/>
    <cellStyle name="Standard 3 6 2 6" xfId="40446"/>
    <cellStyle name="Standard 3 6 3" xfId="40447"/>
    <cellStyle name="Standard 3 7" xfId="40448"/>
    <cellStyle name="Standard 3 7 2" xfId="40449"/>
    <cellStyle name="Standard 3 7 2 2" xfId="40450"/>
    <cellStyle name="Standard 3 7 2 2 2" xfId="40451"/>
    <cellStyle name="Standard 3 7 2 2 2 2" xfId="40452"/>
    <cellStyle name="Standard 3 7 2 2 3" xfId="40453"/>
    <cellStyle name="Standard 3 7 2 2 4" xfId="40454"/>
    <cellStyle name="Standard 3 7 2 3" xfId="40455"/>
    <cellStyle name="Standard 3 7 2 3 2" xfId="40456"/>
    <cellStyle name="Standard 3 7 2 4" xfId="40457"/>
    <cellStyle name="Standard 3 7 2 5" xfId="40458"/>
    <cellStyle name="Standard 3 7 2 6" xfId="40459"/>
    <cellStyle name="Standard 3 7 3" xfId="40460"/>
    <cellStyle name="Standard 3 8" xfId="40461"/>
    <cellStyle name="Standard 3 8 2" xfId="40462"/>
    <cellStyle name="Standard 3 8 2 2" xfId="40463"/>
    <cellStyle name="Standard 3 8 2 2 2" xfId="40464"/>
    <cellStyle name="Standard 3 8 2 2 2 2" xfId="40465"/>
    <cellStyle name="Standard 3 8 2 2 3" xfId="40466"/>
    <cellStyle name="Standard 3 8 2 2 4" xfId="40467"/>
    <cellStyle name="Standard 3 8 2 3" xfId="40468"/>
    <cellStyle name="Standard 3 8 2 3 2" xfId="40469"/>
    <cellStyle name="Standard 3 8 2 4" xfId="40470"/>
    <cellStyle name="Standard 3 8 2 5" xfId="40471"/>
    <cellStyle name="Standard 3 8 2 6" xfId="40472"/>
    <cellStyle name="Standard 3 8 3" xfId="40473"/>
    <cellStyle name="Standard 3 9" xfId="40474"/>
    <cellStyle name="Standard 3 9 2" xfId="40475"/>
    <cellStyle name="Standard 3 9 2 2" xfId="40476"/>
    <cellStyle name="Standard 3 9 2 2 2" xfId="40477"/>
    <cellStyle name="Standard 3 9 2 2 2 2" xfId="40478"/>
    <cellStyle name="Standard 3 9 2 2 3" xfId="40479"/>
    <cellStyle name="Standard 3 9 2 2 4" xfId="40480"/>
    <cellStyle name="Standard 3 9 2 3" xfId="40481"/>
    <cellStyle name="Standard 3 9 2 3 2" xfId="40482"/>
    <cellStyle name="Standard 3 9 2 4" xfId="40483"/>
    <cellStyle name="Standard 3 9 2 5" xfId="40484"/>
    <cellStyle name="Standard 3 9 2 6" xfId="40485"/>
    <cellStyle name="Standard 3 9 3" xfId="40486"/>
    <cellStyle name="Standard 4" xfId="40487"/>
    <cellStyle name="Standard 4 2" xfId="40488"/>
    <cellStyle name="Standard 4 2 2" xfId="40489"/>
    <cellStyle name="Standard 4 2 2 2" xfId="40490"/>
    <cellStyle name="Standard 4 2 2 2 2" xfId="40491"/>
    <cellStyle name="Standard 4 2 2 3" xfId="40492"/>
    <cellStyle name="Standard 4 2 2 4" xfId="40493"/>
    <cellStyle name="Standard 4 2 3" xfId="40494"/>
    <cellStyle name="Standard 4 2 3 2" xfId="40495"/>
    <cellStyle name="Standard 4 2 4" xfId="40496"/>
    <cellStyle name="Standard 4 2 5" xfId="40497"/>
    <cellStyle name="Standard 5" xfId="40498"/>
    <cellStyle name="Standard 5 2" xfId="40499"/>
    <cellStyle name="Standard 5 2 2" xfId="40500"/>
    <cellStyle name="Standard 5 2 2 2" xfId="40501"/>
    <cellStyle name="Standard 5 2 2 2 2" xfId="40502"/>
    <cellStyle name="Standard 5 2 2 3" xfId="40503"/>
    <cellStyle name="Standard 5 2 2 4" xfId="40504"/>
    <cellStyle name="Standard 5 2 3" xfId="40505"/>
    <cellStyle name="Standard 5 2 3 2" xfId="40506"/>
    <cellStyle name="Standard 5 2 4" xfId="40507"/>
    <cellStyle name="Standard 5 2 5" xfId="40508"/>
    <cellStyle name="Standard 6" xfId="40509"/>
    <cellStyle name="Standard 6 2" xfId="40510"/>
    <cellStyle name="Standard 6 2 2" xfId="40511"/>
    <cellStyle name="Standard 6 2 2 2" xfId="40512"/>
    <cellStyle name="Standard 6 2 2 2 2" xfId="40513"/>
    <cellStyle name="Standard 6 2 2 3" xfId="40514"/>
    <cellStyle name="Standard 6 2 2 4" xfId="40515"/>
    <cellStyle name="Standard 6 2 3" xfId="40516"/>
    <cellStyle name="Standard 6 2 3 2" xfId="40517"/>
    <cellStyle name="Standard 6 2 4" xfId="40518"/>
    <cellStyle name="Standard 6 2 5" xfId="40519"/>
    <cellStyle name="Standard 7" xfId="40520"/>
    <cellStyle name="Standard 7 2" xfId="40521"/>
    <cellStyle name="Standard 7 2 2" xfId="40522"/>
    <cellStyle name="Standard 7 2 2 2" xfId="40523"/>
    <cellStyle name="Standard 7 2 2 2 2" xfId="40524"/>
    <cellStyle name="Standard 7 2 2 3" xfId="40525"/>
    <cellStyle name="Standard 7 2 2 4" xfId="40526"/>
    <cellStyle name="Standard 7 2 3" xfId="40527"/>
    <cellStyle name="Standard 7 2 3 2" xfId="40528"/>
    <cellStyle name="Standard 7 2 4" xfId="40529"/>
    <cellStyle name="Standard 7 2 5" xfId="40530"/>
    <cellStyle name="Standard_Budget 2006 WWW_new" xfId="40531"/>
    <cellStyle name="Suma" xfId="40532"/>
    <cellStyle name="Suma 2" xfId="40533"/>
    <cellStyle name="Suma 2 2" xfId="40534"/>
    <cellStyle name="Suma 2 2 2" xfId="40535"/>
    <cellStyle name="Suma 2 2 2 2" xfId="40536"/>
    <cellStyle name="Suma 2 2 3" xfId="40537"/>
    <cellStyle name="Suma 2 2 4" xfId="40538"/>
    <cellStyle name="Suma 2 3" xfId="40539"/>
    <cellStyle name="Suma 2 3 2" xfId="40540"/>
    <cellStyle name="Suma 2 4" xfId="40541"/>
    <cellStyle name="Suma 2 5" xfId="40542"/>
    <cellStyle name="Számítás" xfId="40543"/>
    <cellStyle name="Számítás 2" xfId="40544"/>
    <cellStyle name="Számítás 2 2" xfId="40545"/>
    <cellStyle name="Számítás 2 2 2" xfId="40546"/>
    <cellStyle name="Számítás 2 2 2 2" xfId="40547"/>
    <cellStyle name="Számítás 2 2 3" xfId="40548"/>
    <cellStyle name="Számítás 2 2 4" xfId="40549"/>
    <cellStyle name="Számítás 2 3" xfId="40550"/>
    <cellStyle name="Számítás 2 3 2" xfId="40551"/>
    <cellStyle name="Számítás 2 4" xfId="40552"/>
    <cellStyle name="Számítás 2 5" xfId="40553"/>
    <cellStyle name="TableHead" xfId="40554"/>
    <cellStyle name="TableHead 2" xfId="40555"/>
    <cellStyle name="TableHead 2 2" xfId="40556"/>
    <cellStyle name="TableHead 2 2 2" xfId="40557"/>
    <cellStyle name="TableHead 2 2 2 2" xfId="40558"/>
    <cellStyle name="TableHead 2 2 3" xfId="40559"/>
    <cellStyle name="TableHead 2 2 4" xfId="40560"/>
    <cellStyle name="TableHead 2 3" xfId="40561"/>
    <cellStyle name="TableHead 2 3 2" xfId="40562"/>
    <cellStyle name="TableHead 2 4" xfId="40563"/>
    <cellStyle name="TableHead 2 5" xfId="40564"/>
    <cellStyle name="TableHead 2 6" xfId="40565"/>
    <cellStyle name="TableHead 3" xfId="40566"/>
    <cellStyle name="TableHead 3 2" xfId="40567"/>
    <cellStyle name="TableStyleLight1" xfId="4"/>
    <cellStyle name="TableStyleLight1 2" xfId="40569"/>
    <cellStyle name="TableStyleLight1 2 2" xfId="40570"/>
    <cellStyle name="TableStyleLight1 2 2 2" xfId="40571"/>
    <cellStyle name="TableStyleLight1 2 3" xfId="40572"/>
    <cellStyle name="TableStyleLight1 2 4" xfId="40573"/>
    <cellStyle name="TableStyleLight1 3" xfId="40574"/>
    <cellStyle name="TableStyleLight1 3 2" xfId="40575"/>
    <cellStyle name="TableStyleLight1 4" xfId="40576"/>
    <cellStyle name="TableStyleLight1 5" xfId="40577"/>
    <cellStyle name="TableStyleLight1 6" xfId="40568"/>
    <cellStyle name="Tekst objaśnienia" xfId="40578"/>
    <cellStyle name="Tekst objaśnienia 2" xfId="40579"/>
    <cellStyle name="Tekst objaśnienia 2 2" xfId="40580"/>
    <cellStyle name="Tekst objaśnienia 2 2 2" xfId="40581"/>
    <cellStyle name="Tekst objaśnienia 2 2 2 2" xfId="40582"/>
    <cellStyle name="Tekst objaśnienia 2 2 3" xfId="40583"/>
    <cellStyle name="Tekst objaśnienia 2 2 4" xfId="40584"/>
    <cellStyle name="Tekst objaśnienia 2 3" xfId="40585"/>
    <cellStyle name="Tekst objaśnienia 2 3 2" xfId="40586"/>
    <cellStyle name="Tekst objaśnienia 2 4" xfId="40587"/>
    <cellStyle name="Tekst objaśnienia 2 5" xfId="40588"/>
    <cellStyle name="Tekst ostrzeżenia" xfId="40589"/>
    <cellStyle name="Tekst ostrzeżenia 2" xfId="40590"/>
    <cellStyle name="Tekst ostrzeżenia 2 2" xfId="40591"/>
    <cellStyle name="Tekst ostrzeżenia 2 2 2" xfId="40592"/>
    <cellStyle name="Tekst ostrzeżenia 2 2 2 2" xfId="40593"/>
    <cellStyle name="Tekst ostrzeżenia 2 2 3" xfId="40594"/>
    <cellStyle name="Tekst ostrzeżenia 2 2 4" xfId="40595"/>
    <cellStyle name="Tekst ostrzeżenia 2 3" xfId="40596"/>
    <cellStyle name="Tekst ostrzeżenia 2 3 2" xfId="40597"/>
    <cellStyle name="Tekst ostrzeżenia 2 4" xfId="40598"/>
    <cellStyle name="Tekst ostrzeżenia 2 5" xfId="40599"/>
    <cellStyle name="Texte explicatif 10" xfId="40600"/>
    <cellStyle name="Texte explicatif 10 2" xfId="40601"/>
    <cellStyle name="Texte explicatif 10 2 2" xfId="40602"/>
    <cellStyle name="Texte explicatif 10 2 2 2" xfId="40603"/>
    <cellStyle name="Texte explicatif 10 2 2 2 2" xfId="40604"/>
    <cellStyle name="Texte explicatif 10 2 2 3" xfId="40605"/>
    <cellStyle name="Texte explicatif 10 2 2 4" xfId="40606"/>
    <cellStyle name="Texte explicatif 10 2 3" xfId="40607"/>
    <cellStyle name="Texte explicatif 10 2 3 2" xfId="40608"/>
    <cellStyle name="Texte explicatif 10 2 3 3" xfId="40609"/>
    <cellStyle name="Texte explicatif 10 2 4" xfId="40610"/>
    <cellStyle name="Texte explicatif 10 2 4 2" xfId="40611"/>
    <cellStyle name="Texte explicatif 10 2 5" xfId="40612"/>
    <cellStyle name="Texte explicatif 10 2 6" xfId="40613"/>
    <cellStyle name="Texte explicatif 10 3" xfId="40614"/>
    <cellStyle name="Texte explicatif 10 3 2" xfId="40615"/>
    <cellStyle name="Texte explicatif 11" xfId="40616"/>
    <cellStyle name="Texte explicatif 11 2" xfId="40617"/>
    <cellStyle name="Texte explicatif 11 2 2" xfId="40618"/>
    <cellStyle name="Texte explicatif 11 2 2 2" xfId="40619"/>
    <cellStyle name="Texte explicatif 11 2 2 2 2" xfId="40620"/>
    <cellStyle name="Texte explicatif 11 2 2 2 2 2" xfId="40621"/>
    <cellStyle name="Texte explicatif 11 2 2 2 3" xfId="40622"/>
    <cellStyle name="Texte explicatif 11 2 2 2 4" xfId="40623"/>
    <cellStyle name="Texte explicatif 11 2 2 3" xfId="40624"/>
    <cellStyle name="Texte explicatif 11 2 2 3 2" xfId="40625"/>
    <cellStyle name="Texte explicatif 11 2 2 4" xfId="40626"/>
    <cellStyle name="Texte explicatif 11 2 2 5" xfId="40627"/>
    <cellStyle name="Texte explicatif 11 2 2 6" xfId="40628"/>
    <cellStyle name="Texte explicatif 11 2 3" xfId="40629"/>
    <cellStyle name="Texte explicatif 11 2 3 2" xfId="40630"/>
    <cellStyle name="Texte explicatif 11 3" xfId="40631"/>
    <cellStyle name="Texte explicatif 11 3 2" xfId="40632"/>
    <cellStyle name="Texte explicatif 11 3 2 2" xfId="40633"/>
    <cellStyle name="Texte explicatif 11 3 2 2 2" xfId="40634"/>
    <cellStyle name="Texte explicatif 11 3 2 3" xfId="40635"/>
    <cellStyle name="Texte explicatif 11 3 2 4" xfId="40636"/>
    <cellStyle name="Texte explicatif 11 3 3" xfId="40637"/>
    <cellStyle name="Texte explicatif 11 3 3 2" xfId="40638"/>
    <cellStyle name="Texte explicatif 11 3 4" xfId="40639"/>
    <cellStyle name="Texte explicatif 11 3 5" xfId="40640"/>
    <cellStyle name="Texte explicatif 11 3 6" xfId="40641"/>
    <cellStyle name="Texte explicatif 11 4" xfId="40642"/>
    <cellStyle name="Texte explicatif 11 4 2" xfId="40643"/>
    <cellStyle name="Texte explicatif 12" xfId="40644"/>
    <cellStyle name="Texte explicatif 12 2" xfId="40645"/>
    <cellStyle name="Texte explicatif 12 2 2" xfId="40646"/>
    <cellStyle name="Texte explicatif 12 2 2 2" xfId="40647"/>
    <cellStyle name="Texte explicatif 12 2 2 2 2" xfId="40648"/>
    <cellStyle name="Texte explicatif 12 2 2 3" xfId="40649"/>
    <cellStyle name="Texte explicatif 12 2 2 4" xfId="40650"/>
    <cellStyle name="Texte explicatif 12 2 3" xfId="40651"/>
    <cellStyle name="Texte explicatif 12 2 3 2" xfId="40652"/>
    <cellStyle name="Texte explicatif 12 2 4" xfId="40653"/>
    <cellStyle name="Texte explicatif 12 2 5" xfId="40654"/>
    <cellStyle name="Texte explicatif 12 2 6" xfId="40655"/>
    <cellStyle name="Texte explicatif 12 3" xfId="40656"/>
    <cellStyle name="Texte explicatif 12 3 2" xfId="40657"/>
    <cellStyle name="Texte explicatif 13" xfId="40658"/>
    <cellStyle name="Texte explicatif 13 2" xfId="40659"/>
    <cellStyle name="Texte explicatif 13 2 2" xfId="40660"/>
    <cellStyle name="Texte explicatif 13 2 2 2" xfId="40661"/>
    <cellStyle name="Texte explicatif 13 2 3" xfId="40662"/>
    <cellStyle name="Texte explicatif 13 2 4" xfId="40663"/>
    <cellStyle name="Texte explicatif 13 2 5" xfId="40664"/>
    <cellStyle name="Texte explicatif 13 3" xfId="40665"/>
    <cellStyle name="Texte explicatif 13 3 2" xfId="40666"/>
    <cellStyle name="Texte explicatif 13 3 3" xfId="40667"/>
    <cellStyle name="Texte explicatif 13 3 4" xfId="40668"/>
    <cellStyle name="Texte explicatif 13 4" xfId="40669"/>
    <cellStyle name="Texte explicatif 13 4 2" xfId="40670"/>
    <cellStyle name="Texte explicatif 13 5" xfId="40671"/>
    <cellStyle name="Texte explicatif 13 6" xfId="40672"/>
    <cellStyle name="Texte explicatif 14" xfId="40673"/>
    <cellStyle name="Texte explicatif 14 2" xfId="40674"/>
    <cellStyle name="Texte explicatif 14 2 2" xfId="40675"/>
    <cellStyle name="Texte explicatif 15" xfId="40676"/>
    <cellStyle name="Texte explicatif 16" xfId="40677"/>
    <cellStyle name="Texte explicatif 17" xfId="40678"/>
    <cellStyle name="Texte explicatif 2" xfId="185"/>
    <cellStyle name="Texte explicatif 2 2" xfId="40679"/>
    <cellStyle name="Texte explicatif 2 2 2" xfId="40680"/>
    <cellStyle name="Texte explicatif 2 2 2 2" xfId="40681"/>
    <cellStyle name="Texte explicatif 2 2 2 2 2" xfId="40682"/>
    <cellStyle name="Texte explicatif 2 2 2 2 2 2" xfId="40683"/>
    <cellStyle name="Texte explicatif 2 2 2 2 3" xfId="40684"/>
    <cellStyle name="Texte explicatif 2 2 2 2 4" xfId="40685"/>
    <cellStyle name="Texte explicatif 2 2 2 2 5" xfId="40686"/>
    <cellStyle name="Texte explicatif 2 2 2 3" xfId="40687"/>
    <cellStyle name="Texte explicatif 2 2 2 3 2" xfId="40688"/>
    <cellStyle name="Texte explicatif 2 2 2 3 3" xfId="40689"/>
    <cellStyle name="Texte explicatif 2 2 2 4" xfId="40690"/>
    <cellStyle name="Texte explicatif 2 2 2 5" xfId="40691"/>
    <cellStyle name="Texte explicatif 2 2 3" xfId="40692"/>
    <cellStyle name="Texte explicatif 2 3" xfId="40693"/>
    <cellStyle name="Texte explicatif 2 3 2" xfId="40694"/>
    <cellStyle name="Texte explicatif 2 3 2 2" xfId="40695"/>
    <cellStyle name="Texte explicatif 2 3 2 2 2" xfId="40696"/>
    <cellStyle name="Texte explicatif 2 3 2 3" xfId="40697"/>
    <cellStyle name="Texte explicatif 2 3 2 4" xfId="40698"/>
    <cellStyle name="Texte explicatif 2 3 2 5" xfId="40699"/>
    <cellStyle name="Texte explicatif 2 3 3" xfId="40700"/>
    <cellStyle name="Texte explicatif 2 3 3 2" xfId="40701"/>
    <cellStyle name="Texte explicatif 2 3 3 3" xfId="40702"/>
    <cellStyle name="Texte explicatif 2 3 4" xfId="40703"/>
    <cellStyle name="Texte explicatif 2 3 4 2" xfId="40704"/>
    <cellStyle name="Texte explicatif 2 3 4 3" xfId="40705"/>
    <cellStyle name="Texte explicatif 2 3 5" xfId="40706"/>
    <cellStyle name="Texte explicatif 2 3 5 2" xfId="40707"/>
    <cellStyle name="Texte explicatif 2 3 6" xfId="40708"/>
    <cellStyle name="Texte explicatif 2 4" xfId="40709"/>
    <cellStyle name="Texte explicatif 2 4 2" xfId="40710"/>
    <cellStyle name="Texte explicatif 2 4 3" xfId="40711"/>
    <cellStyle name="Texte explicatif 2 5" xfId="40712"/>
    <cellStyle name="Texte explicatif 2 6" xfId="40713"/>
    <cellStyle name="Texte explicatif 2 6 2" xfId="40714"/>
    <cellStyle name="Texte explicatif 2 7" xfId="40715"/>
    <cellStyle name="Texte explicatif 2 8" xfId="40716"/>
    <cellStyle name="Texte explicatif 3" xfId="40717"/>
    <cellStyle name="Texte explicatif 3 2" xfId="40718"/>
    <cellStyle name="Texte explicatif 3 2 2" xfId="40719"/>
    <cellStyle name="Texte explicatif 3 2 2 2" xfId="40720"/>
    <cellStyle name="Texte explicatif 3 2 2 2 2" xfId="40721"/>
    <cellStyle name="Texte explicatif 3 2 2 2 2 2" xfId="40722"/>
    <cellStyle name="Texte explicatif 3 2 2 2 3" xfId="40723"/>
    <cellStyle name="Texte explicatif 3 2 2 2 4" xfId="40724"/>
    <cellStyle name="Texte explicatif 3 2 2 2 5" xfId="40725"/>
    <cellStyle name="Texte explicatif 3 2 2 3" xfId="40726"/>
    <cellStyle name="Texte explicatif 3 2 2 3 2" xfId="40727"/>
    <cellStyle name="Texte explicatif 3 2 2 3 3" xfId="40728"/>
    <cellStyle name="Texte explicatif 3 2 2 4" xfId="40729"/>
    <cellStyle name="Texte explicatif 3 2 2 5" xfId="40730"/>
    <cellStyle name="Texte explicatif 3 2 3" xfId="40731"/>
    <cellStyle name="Texte explicatif 3 3" xfId="40732"/>
    <cellStyle name="Texte explicatif 3 3 2" xfId="40733"/>
    <cellStyle name="Texte explicatif 3 3 2 2" xfId="40734"/>
    <cellStyle name="Texte explicatif 3 3 2 2 2" xfId="40735"/>
    <cellStyle name="Texte explicatif 3 3 2 3" xfId="40736"/>
    <cellStyle name="Texte explicatif 3 3 2 4" xfId="40737"/>
    <cellStyle name="Texte explicatif 3 3 2 5" xfId="40738"/>
    <cellStyle name="Texte explicatif 3 3 3" xfId="40739"/>
    <cellStyle name="Texte explicatif 3 3 3 2" xfId="40740"/>
    <cellStyle name="Texte explicatif 3 3 3 3" xfId="40741"/>
    <cellStyle name="Texte explicatif 3 3 4" xfId="40742"/>
    <cellStyle name="Texte explicatif 3 3 4 2" xfId="40743"/>
    <cellStyle name="Texte explicatif 3 3 4 3" xfId="40744"/>
    <cellStyle name="Texte explicatif 3 3 5" xfId="40745"/>
    <cellStyle name="Texte explicatif 3 3 5 2" xfId="40746"/>
    <cellStyle name="Texte explicatif 3 3 6" xfId="40747"/>
    <cellStyle name="Texte explicatif 3 4" xfId="40748"/>
    <cellStyle name="Texte explicatif 3 4 2" xfId="40749"/>
    <cellStyle name="Texte explicatif 3 4 3" xfId="40750"/>
    <cellStyle name="Texte explicatif 3 5" xfId="40751"/>
    <cellStyle name="Texte explicatif 3 6" xfId="40752"/>
    <cellStyle name="Texte explicatif 3 6 2" xfId="40753"/>
    <cellStyle name="Texte explicatif 3 7" xfId="40754"/>
    <cellStyle name="Texte explicatif 3 8" xfId="40755"/>
    <cellStyle name="Texte explicatif 4" xfId="40756"/>
    <cellStyle name="Texte explicatif 4 2" xfId="40757"/>
    <cellStyle name="Texte explicatif 4 2 2" xfId="40758"/>
    <cellStyle name="Texte explicatif 4 2 2 2" xfId="40759"/>
    <cellStyle name="Texte explicatif 4 2 2 2 2" xfId="40760"/>
    <cellStyle name="Texte explicatif 4 2 2 2 2 2" xfId="40761"/>
    <cellStyle name="Texte explicatif 4 2 2 2 3" xfId="40762"/>
    <cellStyle name="Texte explicatif 4 2 2 2 4" xfId="40763"/>
    <cellStyle name="Texte explicatif 4 2 2 2 5" xfId="40764"/>
    <cellStyle name="Texte explicatif 4 2 2 3" xfId="40765"/>
    <cellStyle name="Texte explicatif 4 2 2 3 2" xfId="40766"/>
    <cellStyle name="Texte explicatif 4 2 2 3 3" xfId="40767"/>
    <cellStyle name="Texte explicatif 4 2 2 4" xfId="40768"/>
    <cellStyle name="Texte explicatif 4 2 2 5" xfId="40769"/>
    <cellStyle name="Texte explicatif 4 2 3" xfId="40770"/>
    <cellStyle name="Texte explicatif 4 3" xfId="40771"/>
    <cellStyle name="Texte explicatif 4 3 2" xfId="40772"/>
    <cellStyle name="Texte explicatif 4 3 2 2" xfId="40773"/>
    <cellStyle name="Texte explicatif 4 3 2 2 2" xfId="40774"/>
    <cellStyle name="Texte explicatif 4 3 2 3" xfId="40775"/>
    <cellStyle name="Texte explicatif 4 3 2 4" xfId="40776"/>
    <cellStyle name="Texte explicatif 4 3 2 5" xfId="40777"/>
    <cellStyle name="Texte explicatif 4 3 3" xfId="40778"/>
    <cellStyle name="Texte explicatif 4 3 3 2" xfId="40779"/>
    <cellStyle name="Texte explicatif 4 3 3 3" xfId="40780"/>
    <cellStyle name="Texte explicatif 4 3 3 4" xfId="40781"/>
    <cellStyle name="Texte explicatif 4 3 4" xfId="40782"/>
    <cellStyle name="Texte explicatif 4 3 4 2" xfId="40783"/>
    <cellStyle name="Texte explicatif 4 3 5" xfId="40784"/>
    <cellStyle name="Texte explicatif 4 3 6" xfId="40785"/>
    <cellStyle name="Texte explicatif 4 4" xfId="40786"/>
    <cellStyle name="Texte explicatif 4 4 2" xfId="40787"/>
    <cellStyle name="Texte explicatif 4 4 2 2" xfId="40788"/>
    <cellStyle name="Texte explicatif 4 4 3" xfId="40789"/>
    <cellStyle name="Texte explicatif 4 5" xfId="40790"/>
    <cellStyle name="Texte explicatif 4 6" xfId="40791"/>
    <cellStyle name="Texte explicatif 5" xfId="40792"/>
    <cellStyle name="Texte explicatif 5 2" xfId="40793"/>
    <cellStyle name="Texte explicatif 5 2 2" xfId="40794"/>
    <cellStyle name="Texte explicatif 5 2 2 2" xfId="40795"/>
    <cellStyle name="Texte explicatif 5 2 2 2 2" xfId="40796"/>
    <cellStyle name="Texte explicatif 5 2 2 2 2 2" xfId="40797"/>
    <cellStyle name="Texte explicatif 5 2 2 2 3" xfId="40798"/>
    <cellStyle name="Texte explicatif 5 2 2 2 4" xfId="40799"/>
    <cellStyle name="Texte explicatif 5 2 2 3" xfId="40800"/>
    <cellStyle name="Texte explicatif 5 2 2 3 2" xfId="40801"/>
    <cellStyle name="Texte explicatif 5 2 2 4" xfId="40802"/>
    <cellStyle name="Texte explicatif 5 2 2 5" xfId="40803"/>
    <cellStyle name="Texte explicatif 5 2 2 6" xfId="40804"/>
    <cellStyle name="Texte explicatif 5 2 3" xfId="40805"/>
    <cellStyle name="Texte explicatif 5 2 3 2" xfId="40806"/>
    <cellStyle name="Texte explicatif 5 3" xfId="40807"/>
    <cellStyle name="Texte explicatif 5 3 2" xfId="40808"/>
    <cellStyle name="Texte explicatif 5 3 2 2" xfId="40809"/>
    <cellStyle name="Texte explicatif 5 3 2 2 2" xfId="40810"/>
    <cellStyle name="Texte explicatif 5 3 2 3" xfId="40811"/>
    <cellStyle name="Texte explicatif 5 3 2 4" xfId="40812"/>
    <cellStyle name="Texte explicatif 5 3 3" xfId="40813"/>
    <cellStyle name="Texte explicatif 5 3 3 2" xfId="40814"/>
    <cellStyle name="Texte explicatif 5 3 3 3" xfId="40815"/>
    <cellStyle name="Texte explicatif 5 3 4" xfId="40816"/>
    <cellStyle name="Texte explicatif 5 3 5" xfId="40817"/>
    <cellStyle name="Texte explicatif 5 4" xfId="40818"/>
    <cellStyle name="Texte explicatif 6" xfId="40819"/>
    <cellStyle name="Texte explicatif 6 2" xfId="40820"/>
    <cellStyle name="Texte explicatif 6 2 2" xfId="40821"/>
    <cellStyle name="Texte explicatif 6 2 2 2" xfId="40822"/>
    <cellStyle name="Texte explicatif 6 2 2 2 2" xfId="40823"/>
    <cellStyle name="Texte explicatif 6 2 2 3" xfId="40824"/>
    <cellStyle name="Texte explicatif 6 2 2 4" xfId="40825"/>
    <cellStyle name="Texte explicatif 6 2 3" xfId="40826"/>
    <cellStyle name="Texte explicatif 6 2 3 2" xfId="40827"/>
    <cellStyle name="Texte explicatif 6 2 3 3" xfId="40828"/>
    <cellStyle name="Texte explicatif 6 2 4" xfId="40829"/>
    <cellStyle name="Texte explicatif 6 2 4 2" xfId="40830"/>
    <cellStyle name="Texte explicatif 6 2 5" xfId="40831"/>
    <cellStyle name="Texte explicatif 6 2 6" xfId="40832"/>
    <cellStyle name="Texte explicatif 6 3" xfId="40833"/>
    <cellStyle name="Texte explicatif 6 3 2" xfId="40834"/>
    <cellStyle name="Texte explicatif 6 4" xfId="40835"/>
    <cellStyle name="Texte explicatif 7" xfId="40836"/>
    <cellStyle name="Texte explicatif 7 2" xfId="40837"/>
    <cellStyle name="Texte explicatif 7 2 2" xfId="40838"/>
    <cellStyle name="Texte explicatif 7 2 2 2" xfId="40839"/>
    <cellStyle name="Texte explicatif 7 2 2 2 2" xfId="40840"/>
    <cellStyle name="Texte explicatif 7 2 2 3" xfId="40841"/>
    <cellStyle name="Texte explicatif 7 2 2 4" xfId="40842"/>
    <cellStyle name="Texte explicatif 7 2 3" xfId="40843"/>
    <cellStyle name="Texte explicatif 7 2 3 2" xfId="40844"/>
    <cellStyle name="Texte explicatif 7 2 3 3" xfId="40845"/>
    <cellStyle name="Texte explicatif 7 2 4" xfId="40846"/>
    <cellStyle name="Texte explicatif 7 2 4 2" xfId="40847"/>
    <cellStyle name="Texte explicatif 7 2 5" xfId="40848"/>
    <cellStyle name="Texte explicatif 7 2 6" xfId="40849"/>
    <cellStyle name="Texte explicatif 7 3" xfId="40850"/>
    <cellStyle name="Texte explicatif 7 3 2" xfId="40851"/>
    <cellStyle name="Texte explicatif 8" xfId="40852"/>
    <cellStyle name="Texte explicatif 8 2" xfId="40853"/>
    <cellStyle name="Texte explicatif 8 2 2" xfId="40854"/>
    <cellStyle name="Texte explicatif 8 2 2 2" xfId="40855"/>
    <cellStyle name="Texte explicatif 8 2 2 2 2" xfId="40856"/>
    <cellStyle name="Texte explicatif 8 2 2 3" xfId="40857"/>
    <cellStyle name="Texte explicatif 8 2 2 4" xfId="40858"/>
    <cellStyle name="Texte explicatif 8 2 3" xfId="40859"/>
    <cellStyle name="Texte explicatif 8 2 3 2" xfId="40860"/>
    <cellStyle name="Texte explicatif 8 2 3 3" xfId="40861"/>
    <cellStyle name="Texte explicatif 8 2 4" xfId="40862"/>
    <cellStyle name="Texte explicatif 8 2 4 2" xfId="40863"/>
    <cellStyle name="Texte explicatif 8 2 5" xfId="40864"/>
    <cellStyle name="Texte explicatif 8 2 6" xfId="40865"/>
    <cellStyle name="Texte explicatif 8 3" xfId="40866"/>
    <cellStyle name="Texte explicatif 8 3 2" xfId="40867"/>
    <cellStyle name="Texte explicatif 9" xfId="40868"/>
    <cellStyle name="Texte explicatif 9 2" xfId="40869"/>
    <cellStyle name="Texte explicatif 9 2 2" xfId="40870"/>
    <cellStyle name="Texte explicatif 9 2 2 2" xfId="40871"/>
    <cellStyle name="Texte explicatif 9 2 2 2 2" xfId="40872"/>
    <cellStyle name="Texte explicatif 9 2 2 3" xfId="40873"/>
    <cellStyle name="Texte explicatif 9 2 2 4" xfId="40874"/>
    <cellStyle name="Texte explicatif 9 2 3" xfId="40875"/>
    <cellStyle name="Texte explicatif 9 2 3 2" xfId="40876"/>
    <cellStyle name="Texte explicatif 9 2 3 3" xfId="40877"/>
    <cellStyle name="Texte explicatif 9 2 4" xfId="40878"/>
    <cellStyle name="Texte explicatif 9 2 4 2" xfId="40879"/>
    <cellStyle name="Texte explicatif 9 2 5" xfId="40880"/>
    <cellStyle name="Texte explicatif 9 2 6" xfId="40881"/>
    <cellStyle name="Texte explicatif 9 3" xfId="40882"/>
    <cellStyle name="Texte explicatif 9 3 2" xfId="40883"/>
    <cellStyle name="Texto de Aviso" xfId="40884"/>
    <cellStyle name="Texto de Aviso 2" xfId="40885"/>
    <cellStyle name="Texto de Aviso 2 2" xfId="40886"/>
    <cellStyle name="Texto de Aviso 2 2 2" xfId="40887"/>
    <cellStyle name="Texto de Aviso 2 2 2 2" xfId="40888"/>
    <cellStyle name="Texto de Aviso 2 2 3" xfId="40889"/>
    <cellStyle name="Texto de Aviso 2 2 4" xfId="40890"/>
    <cellStyle name="Texto de Aviso 2 3" xfId="40891"/>
    <cellStyle name="Texto de Aviso 2 3 2" xfId="40892"/>
    <cellStyle name="Texto de Aviso 2 4" xfId="40893"/>
    <cellStyle name="Texto de Aviso 2 5" xfId="40894"/>
    <cellStyle name="Texto Explicativo" xfId="40895"/>
    <cellStyle name="Texto Explicativo 2" xfId="40896"/>
    <cellStyle name="Texto Explicativo 2 2" xfId="40897"/>
    <cellStyle name="Texto Explicativo 2 2 2" xfId="40898"/>
    <cellStyle name="Texto Explicativo 2 2 2 2" xfId="40899"/>
    <cellStyle name="Texto Explicativo 2 2 3" xfId="40900"/>
    <cellStyle name="Texto Explicativo 2 2 4" xfId="40901"/>
    <cellStyle name="Texto Explicativo 2 3" xfId="40902"/>
    <cellStyle name="Texto Explicativo 2 3 2" xfId="40903"/>
    <cellStyle name="Texto Explicativo 2 4" xfId="40904"/>
    <cellStyle name="Texto Explicativo 2 5" xfId="40905"/>
    <cellStyle name="Title" xfId="40906"/>
    <cellStyle name="Title 2" xfId="40907"/>
    <cellStyle name="Title 2 2" xfId="40908"/>
    <cellStyle name="Title 2 2 2" xfId="40909"/>
    <cellStyle name="Title 2 2 2 2" xfId="40910"/>
    <cellStyle name="Title 2 2 2 2 2" xfId="40911"/>
    <cellStyle name="Title 2 2 2 3" xfId="40912"/>
    <cellStyle name="Title 2 2 2 4" xfId="40913"/>
    <cellStyle name="Title 2 2 3" xfId="40914"/>
    <cellStyle name="Title 2 2 3 2" xfId="40915"/>
    <cellStyle name="Title 2 2 4" xfId="40916"/>
    <cellStyle name="Title 2 2 5" xfId="40917"/>
    <cellStyle name="Title 2 2 6" xfId="40918"/>
    <cellStyle name="Title 2 3" xfId="40919"/>
    <cellStyle name="Title 2 3 2" xfId="40920"/>
    <cellStyle name="Title 2 3 3" xfId="40921"/>
    <cellStyle name="Title 3" xfId="40922"/>
    <cellStyle name="Title 3 2" xfId="40923"/>
    <cellStyle name="Title 3 2 2" xfId="40924"/>
    <cellStyle name="Title 3 2 2 2" xfId="40925"/>
    <cellStyle name="Title 3 2 3" xfId="40926"/>
    <cellStyle name="Title 3 2 4" xfId="40927"/>
    <cellStyle name="Title 3 3" xfId="40928"/>
    <cellStyle name="Title 3 3 2" xfId="40929"/>
    <cellStyle name="Title 3 4" xfId="40930"/>
    <cellStyle name="Title 3 5" xfId="40931"/>
    <cellStyle name="Title 3 6" xfId="40932"/>
    <cellStyle name="Title 3 7" xfId="40933"/>
    <cellStyle name="Title 4" xfId="40934"/>
    <cellStyle name="Title 5" xfId="40935"/>
    <cellStyle name="Titre 1" xfId="40936"/>
    <cellStyle name="Titre 1 2" xfId="40937"/>
    <cellStyle name="Titre 1 2 2" xfId="40938"/>
    <cellStyle name="Titre 1 3" xfId="40939"/>
    <cellStyle name="Titre 10" xfId="40940"/>
    <cellStyle name="Titre 10 2" xfId="40941"/>
    <cellStyle name="Titre 10 2 2" xfId="40942"/>
    <cellStyle name="Titre 10 2 2 2" xfId="40943"/>
    <cellStyle name="Titre 10 2 2 2 2" xfId="40944"/>
    <cellStyle name="Titre 10 2 2 3" xfId="40945"/>
    <cellStyle name="Titre 10 2 2 4" xfId="40946"/>
    <cellStyle name="Titre 10 2 3" xfId="40947"/>
    <cellStyle name="Titre 10 2 3 2" xfId="40948"/>
    <cellStyle name="Titre 10 2 3 3" xfId="40949"/>
    <cellStyle name="Titre 10 2 4" xfId="40950"/>
    <cellStyle name="Titre 10 2 4 2" xfId="40951"/>
    <cellStyle name="Titre 10 2 5" xfId="40952"/>
    <cellStyle name="Titre 10 2 6" xfId="40953"/>
    <cellStyle name="Titre 10 3" xfId="40954"/>
    <cellStyle name="Titre 10 3 2" xfId="40955"/>
    <cellStyle name="Titre 11" xfId="40956"/>
    <cellStyle name="Titre 11 2" xfId="40957"/>
    <cellStyle name="Titre 11 2 2" xfId="40958"/>
    <cellStyle name="Titre 11 2 2 2" xfId="40959"/>
    <cellStyle name="Titre 11 2 2 2 2" xfId="40960"/>
    <cellStyle name="Titre 11 2 2 2 2 2" xfId="40961"/>
    <cellStyle name="Titre 11 2 2 2 3" xfId="40962"/>
    <cellStyle name="Titre 11 2 2 2 4" xfId="40963"/>
    <cellStyle name="Titre 11 2 2 3" xfId="40964"/>
    <cellStyle name="Titre 11 2 2 3 2" xfId="40965"/>
    <cellStyle name="Titre 11 2 2 4" xfId="40966"/>
    <cellStyle name="Titre 11 2 2 5" xfId="40967"/>
    <cellStyle name="Titre 11 2 2 6" xfId="40968"/>
    <cellStyle name="Titre 11 2 3" xfId="40969"/>
    <cellStyle name="Titre 11 2 3 2" xfId="40970"/>
    <cellStyle name="Titre 11 2 4" xfId="40971"/>
    <cellStyle name="Titre 11 2 5" xfId="40972"/>
    <cellStyle name="Titre 11 3" xfId="40973"/>
    <cellStyle name="Titre 11 3 2" xfId="40974"/>
    <cellStyle name="Titre 11 3 2 2" xfId="40975"/>
    <cellStyle name="Titre 11 3 2 2 2" xfId="40976"/>
    <cellStyle name="Titre 11 3 2 2 2 2" xfId="40977"/>
    <cellStyle name="Titre 11 3 2 2 3" xfId="40978"/>
    <cellStyle name="Titre 11 3 2 2 4" xfId="40979"/>
    <cellStyle name="Titre 11 3 2 3" xfId="40980"/>
    <cellStyle name="Titre 11 3 2 3 2" xfId="40981"/>
    <cellStyle name="Titre 11 3 2 4" xfId="40982"/>
    <cellStyle name="Titre 11 3 2 5" xfId="40983"/>
    <cellStyle name="Titre 11 3 2 6" xfId="40984"/>
    <cellStyle name="Titre 11 3 3" xfId="40985"/>
    <cellStyle name="Titre 11 3 3 2" xfId="40986"/>
    <cellStyle name="Titre 11 4" xfId="40987"/>
    <cellStyle name="Titre 11 4 2" xfId="40988"/>
    <cellStyle name="Titre 11 4 2 2" xfId="40989"/>
    <cellStyle name="Titre 11 4 2 2 2" xfId="40990"/>
    <cellStyle name="Titre 11 4 2 2 2 2" xfId="40991"/>
    <cellStyle name="Titre 11 4 2 2 3" xfId="40992"/>
    <cellStyle name="Titre 11 4 2 2 4" xfId="40993"/>
    <cellStyle name="Titre 11 4 2 3" xfId="40994"/>
    <cellStyle name="Titre 11 4 2 3 2" xfId="40995"/>
    <cellStyle name="Titre 11 4 2 4" xfId="40996"/>
    <cellStyle name="Titre 11 4 2 5" xfId="40997"/>
    <cellStyle name="Titre 11 4 2 6" xfId="40998"/>
    <cellStyle name="Titre 11 4 3" xfId="40999"/>
    <cellStyle name="Titre 11 4 3 2" xfId="41000"/>
    <cellStyle name="Titre 11 5" xfId="41001"/>
    <cellStyle name="Titre 11 5 2" xfId="41002"/>
    <cellStyle name="Titre 11 5 2 2" xfId="41003"/>
    <cellStyle name="Titre 11 5 2 2 2" xfId="41004"/>
    <cellStyle name="Titre 11 5 2 3" xfId="41005"/>
    <cellStyle name="Titre 11 5 2 4" xfId="41006"/>
    <cellStyle name="Titre 11 5 3" xfId="41007"/>
    <cellStyle name="Titre 11 5 3 2" xfId="41008"/>
    <cellStyle name="Titre 11 5 4" xfId="41009"/>
    <cellStyle name="Titre 11 5 5" xfId="41010"/>
    <cellStyle name="Titre 11 5 6" xfId="41011"/>
    <cellStyle name="Titre 11 6" xfId="41012"/>
    <cellStyle name="Titre 11 7" xfId="41013"/>
    <cellStyle name="Titre 12" xfId="41014"/>
    <cellStyle name="Titre 12 2" xfId="41015"/>
    <cellStyle name="Titre 12 2 2" xfId="41016"/>
    <cellStyle name="Titre 12 2 2 2" xfId="41017"/>
    <cellStyle name="Titre 12 2 2 2 2" xfId="41018"/>
    <cellStyle name="Titre 12 2 2 2 2 2" xfId="41019"/>
    <cellStyle name="Titre 12 2 2 2 3" xfId="41020"/>
    <cellStyle name="Titre 12 2 2 2 4" xfId="41021"/>
    <cellStyle name="Titre 12 2 2 3" xfId="41022"/>
    <cellStyle name="Titre 12 2 2 3 2" xfId="41023"/>
    <cellStyle name="Titre 12 2 2 4" xfId="41024"/>
    <cellStyle name="Titre 12 2 2 5" xfId="41025"/>
    <cellStyle name="Titre 12 2 2 6" xfId="41026"/>
    <cellStyle name="Titre 12 2 3" xfId="41027"/>
    <cellStyle name="Titre 12 2 3 2" xfId="41028"/>
    <cellStyle name="Titre 12 3" xfId="41029"/>
    <cellStyle name="Titre 12 3 2" xfId="41030"/>
    <cellStyle name="Titre 12 3 2 2" xfId="41031"/>
    <cellStyle name="Titre 12 3 2 2 2" xfId="41032"/>
    <cellStyle name="Titre 12 3 2 2 2 2" xfId="41033"/>
    <cellStyle name="Titre 12 3 2 2 3" xfId="41034"/>
    <cellStyle name="Titre 12 3 2 2 4" xfId="41035"/>
    <cellStyle name="Titre 12 3 2 3" xfId="41036"/>
    <cellStyle name="Titre 12 3 2 3 2" xfId="41037"/>
    <cellStyle name="Titre 12 3 2 4" xfId="41038"/>
    <cellStyle name="Titre 12 3 2 5" xfId="41039"/>
    <cellStyle name="Titre 12 3 2 6" xfId="41040"/>
    <cellStyle name="Titre 12 3 3" xfId="41041"/>
    <cellStyle name="Titre 12 3 3 2" xfId="41042"/>
    <cellStyle name="Titre 12 4" xfId="41043"/>
    <cellStyle name="Titre 12 4 2" xfId="41044"/>
    <cellStyle name="Titre 12 4 2 2" xfId="41045"/>
    <cellStyle name="Titre 12 4 2 2 2" xfId="41046"/>
    <cellStyle name="Titre 12 4 2 3" xfId="41047"/>
    <cellStyle name="Titre 12 4 2 4" xfId="41048"/>
    <cellStyle name="Titre 12 4 3" xfId="41049"/>
    <cellStyle name="Titre 12 4 3 2" xfId="41050"/>
    <cellStyle name="Titre 12 4 4" xfId="41051"/>
    <cellStyle name="Titre 12 4 5" xfId="41052"/>
    <cellStyle name="Titre 12 4 6" xfId="41053"/>
    <cellStyle name="Titre 12 5" xfId="41054"/>
    <cellStyle name="Titre 12 6" xfId="41055"/>
    <cellStyle name="Titre 13" xfId="41056"/>
    <cellStyle name="Titre 13 2" xfId="41057"/>
    <cellStyle name="Titre 13 2 2" xfId="41058"/>
    <cellStyle name="Titre 13 2 2 2" xfId="41059"/>
    <cellStyle name="Titre 13 2 2 2 2" xfId="41060"/>
    <cellStyle name="Titre 13 2 2 3" xfId="41061"/>
    <cellStyle name="Titre 13 2 2 4" xfId="41062"/>
    <cellStyle name="Titre 13 2 3" xfId="41063"/>
    <cellStyle name="Titre 13 2 3 2" xfId="41064"/>
    <cellStyle name="Titre 13 2 4" xfId="41065"/>
    <cellStyle name="Titre 13 2 5" xfId="41066"/>
    <cellStyle name="Titre 13 2 6" xfId="41067"/>
    <cellStyle name="Titre 13 3" xfId="41068"/>
    <cellStyle name="Titre 13 3 2" xfId="41069"/>
    <cellStyle name="Titre 14" xfId="41070"/>
    <cellStyle name="Titre 14 2" xfId="41071"/>
    <cellStyle name="Titre 14 2 2" xfId="41072"/>
    <cellStyle name="Titre 14 2 2 2" xfId="41073"/>
    <cellStyle name="Titre 14 2 2 2 2" xfId="41074"/>
    <cellStyle name="Titre 14 2 2 3" xfId="41075"/>
    <cellStyle name="Titre 14 2 2 4" xfId="41076"/>
    <cellStyle name="Titre 14 2 3" xfId="41077"/>
    <cellStyle name="Titre 14 2 3 2" xfId="41078"/>
    <cellStyle name="Titre 14 2 4" xfId="41079"/>
    <cellStyle name="Titre 14 2 5" xfId="41080"/>
    <cellStyle name="Titre 14 2 6" xfId="41081"/>
    <cellStyle name="Titre 14 3" xfId="41082"/>
    <cellStyle name="Titre 14 3 2" xfId="41083"/>
    <cellStyle name="Titre 15" xfId="41084"/>
    <cellStyle name="Titre 15 2" xfId="41085"/>
    <cellStyle name="Titre 15 2 2" xfId="41086"/>
    <cellStyle name="Titre 15 2 2 2" xfId="41087"/>
    <cellStyle name="Titre 15 2 2 2 2" xfId="41088"/>
    <cellStyle name="Titre 15 2 2 3" xfId="41089"/>
    <cellStyle name="Titre 15 2 2 4" xfId="41090"/>
    <cellStyle name="Titre 15 2 3" xfId="41091"/>
    <cellStyle name="Titre 15 2 3 2" xfId="41092"/>
    <cellStyle name="Titre 15 2 4" xfId="41093"/>
    <cellStyle name="Titre 15 2 5" xfId="41094"/>
    <cellStyle name="Titre 15 2 6" xfId="41095"/>
    <cellStyle name="Titre 15 3" xfId="41096"/>
    <cellStyle name="Titre 15 3 2" xfId="41097"/>
    <cellStyle name="Titre 16" xfId="41098"/>
    <cellStyle name="Titre 16 2" xfId="41099"/>
    <cellStyle name="Titre 16 3" xfId="41100"/>
    <cellStyle name="Titre 17" xfId="41101"/>
    <cellStyle name="Titre 17 2" xfId="41102"/>
    <cellStyle name="Titre 18" xfId="41103"/>
    <cellStyle name="Titre 2" xfId="186"/>
    <cellStyle name="Titre 2 2" xfId="41104"/>
    <cellStyle name="Titre 2 2 2" xfId="41105"/>
    <cellStyle name="Titre 2 2 2 2" xfId="41106"/>
    <cellStyle name="Titre 2 2 2 2 2" xfId="41107"/>
    <cellStyle name="Titre 2 2 2 2 2 2" xfId="41108"/>
    <cellStyle name="Titre 2 2 2 2 2 2 2" xfId="41109"/>
    <cellStyle name="Titre 2 2 2 2 2 3" xfId="41110"/>
    <cellStyle name="Titre 2 2 2 2 2 4" xfId="41111"/>
    <cellStyle name="Titre 2 2 2 2 3" xfId="41112"/>
    <cellStyle name="Titre 2 2 2 2 3 2" xfId="41113"/>
    <cellStyle name="Titre 2 2 2 2 4" xfId="41114"/>
    <cellStyle name="Titre 2 2 2 2 5" xfId="41115"/>
    <cellStyle name="Titre 2 2 2 2 6" xfId="41116"/>
    <cellStyle name="Titre 2 2 3" xfId="41117"/>
    <cellStyle name="Titre 2 2 3 2" xfId="41118"/>
    <cellStyle name="Titre 2 2 3 2 2" xfId="41119"/>
    <cellStyle name="Titre 2 2 3 2 2 2" xfId="41120"/>
    <cellStyle name="Titre 2 2 3 2 3" xfId="41121"/>
    <cellStyle name="Titre 2 2 3 2 4" xfId="41122"/>
    <cellStyle name="Titre 2 2 3 3" xfId="41123"/>
    <cellStyle name="Titre 2 2 3 3 2" xfId="41124"/>
    <cellStyle name="Titre 2 2 3 4" xfId="41125"/>
    <cellStyle name="Titre 2 2 3 5" xfId="41126"/>
    <cellStyle name="Titre 2 2 4" xfId="41127"/>
    <cellStyle name="Titre 2 2 5" xfId="41128"/>
    <cellStyle name="Titre 2 3" xfId="41129"/>
    <cellStyle name="Titre 2 3 2" xfId="41130"/>
    <cellStyle name="Titre 2 3 2 2" xfId="41131"/>
    <cellStyle name="Titre 2 3 2 2 2" xfId="41132"/>
    <cellStyle name="Titre 2 3 2 2 2 2" xfId="41133"/>
    <cellStyle name="Titre 2 3 2 2 3" xfId="41134"/>
    <cellStyle name="Titre 2 3 2 2 4" xfId="41135"/>
    <cellStyle name="Titre 2 3 2 3" xfId="41136"/>
    <cellStyle name="Titre 2 3 2 3 2" xfId="41137"/>
    <cellStyle name="Titre 2 3 2 4" xfId="41138"/>
    <cellStyle name="Titre 2 3 2 5" xfId="41139"/>
    <cellStyle name="Titre 2 3 2 6" xfId="41140"/>
    <cellStyle name="Titre 2 3 3" xfId="41141"/>
    <cellStyle name="Titre 2 3 4" xfId="41142"/>
    <cellStyle name="Titre 2 4" xfId="41143"/>
    <cellStyle name="Titre 2 4 2" xfId="41144"/>
    <cellStyle name="Titre 2 4 2 2" xfId="41145"/>
    <cellStyle name="Titre 2 4 2 2 2" xfId="41146"/>
    <cellStyle name="Titre 2 4 2 2 2 2" xfId="41147"/>
    <cellStyle name="Titre 2 4 2 2 3" xfId="41148"/>
    <cellStyle name="Titre 2 4 2 2 4" xfId="41149"/>
    <cellStyle name="Titre 2 4 2 3" xfId="41150"/>
    <cellStyle name="Titre 2 4 2 3 2" xfId="41151"/>
    <cellStyle name="Titre 2 4 2 4" xfId="41152"/>
    <cellStyle name="Titre 2 4 2 5" xfId="41153"/>
    <cellStyle name="Titre 2 4 2 6" xfId="41154"/>
    <cellStyle name="Titre 2 4 3" xfId="41155"/>
    <cellStyle name="Titre 2 4 4" xfId="41156"/>
    <cellStyle name="Titre 2 5" xfId="41157"/>
    <cellStyle name="Titre 2 5 2" xfId="41158"/>
    <cellStyle name="Titre 2 5 2 2" xfId="41159"/>
    <cellStyle name="Titre 2 5 2 2 2" xfId="41160"/>
    <cellStyle name="Titre 2 5 2 3" xfId="41161"/>
    <cellStyle name="Titre 2 5 2 4" xfId="41162"/>
    <cellStyle name="Titre 2 5 3" xfId="41163"/>
    <cellStyle name="Titre 2 5 3 2" xfId="41164"/>
    <cellStyle name="Titre 2 5 3 3" xfId="41165"/>
    <cellStyle name="Titre 2 5 4" xfId="41166"/>
    <cellStyle name="Titre 2 5 4 2" xfId="41167"/>
    <cellStyle name="Titre 2 5 5" xfId="41168"/>
    <cellStyle name="Titre 2 6" xfId="41169"/>
    <cellStyle name="Titre 2 6 2" xfId="41170"/>
    <cellStyle name="Titre 2 7" xfId="41171"/>
    <cellStyle name="Titre 2 8" xfId="41172"/>
    <cellStyle name="Titre 3" xfId="41173"/>
    <cellStyle name="Titre 3 2" xfId="41174"/>
    <cellStyle name="Titre 3 2 2" xfId="41175"/>
    <cellStyle name="Titre 3 2 2 2" xfId="41176"/>
    <cellStyle name="Titre 3 2 2 2 2" xfId="41177"/>
    <cellStyle name="Titre 3 2 2 2 2 2" xfId="41178"/>
    <cellStyle name="Titre 3 2 2 2 3" xfId="41179"/>
    <cellStyle name="Titre 3 2 2 2 4" xfId="41180"/>
    <cellStyle name="Titre 3 2 2 2 5" xfId="41181"/>
    <cellStyle name="Titre 3 2 2 3" xfId="41182"/>
    <cellStyle name="Titre 3 2 2 3 2" xfId="41183"/>
    <cellStyle name="Titre 3 2 2 3 3" xfId="41184"/>
    <cellStyle name="Titre 3 2 2 4" xfId="41185"/>
    <cellStyle name="Titre 3 2 2 5" xfId="41186"/>
    <cellStyle name="Titre 3 2 3" xfId="41187"/>
    <cellStyle name="Titre 3 3" xfId="41188"/>
    <cellStyle name="Titre 3 3 2" xfId="41189"/>
    <cellStyle name="Titre 3 3 2 2" xfId="41190"/>
    <cellStyle name="Titre 3 3 2 2 2" xfId="41191"/>
    <cellStyle name="Titre 3 3 2 3" xfId="41192"/>
    <cellStyle name="Titre 3 3 2 4" xfId="41193"/>
    <cellStyle name="Titre 3 3 2 5" xfId="41194"/>
    <cellStyle name="Titre 3 3 3" xfId="41195"/>
    <cellStyle name="Titre 3 3 3 2" xfId="41196"/>
    <cellStyle name="Titre 3 3 3 3" xfId="41197"/>
    <cellStyle name="Titre 3 3 4" xfId="41198"/>
    <cellStyle name="Titre 3 3 4 2" xfId="41199"/>
    <cellStyle name="Titre 3 3 4 3" xfId="41200"/>
    <cellStyle name="Titre 3 3 5" xfId="41201"/>
    <cellStyle name="Titre 3 3 5 2" xfId="41202"/>
    <cellStyle name="Titre 3 3 6" xfId="41203"/>
    <cellStyle name="Titre 3 4" xfId="41204"/>
    <cellStyle name="Titre 3 4 2" xfId="41205"/>
    <cellStyle name="Titre 3 4 3" xfId="41206"/>
    <cellStyle name="Titre 3 5" xfId="41207"/>
    <cellStyle name="Titre 3 6" xfId="41208"/>
    <cellStyle name="Titre 3 6 2" xfId="41209"/>
    <cellStyle name="Titre 3 7" xfId="41210"/>
    <cellStyle name="Titre 3 8" xfId="41211"/>
    <cellStyle name="Titre 4" xfId="41212"/>
    <cellStyle name="Titre 4 2" xfId="41213"/>
    <cellStyle name="Titre 4 2 2" xfId="41214"/>
    <cellStyle name="Titre 4 2 2 2" xfId="41215"/>
    <cellStyle name="Titre 4 2 2 2 2" xfId="41216"/>
    <cellStyle name="Titre 4 2 2 2 2 2" xfId="41217"/>
    <cellStyle name="Titre 4 2 2 2 3" xfId="41218"/>
    <cellStyle name="Titre 4 2 2 2 4" xfId="41219"/>
    <cellStyle name="Titre 4 2 2 2 5" xfId="41220"/>
    <cellStyle name="Titre 4 2 2 3" xfId="41221"/>
    <cellStyle name="Titre 4 2 2 3 2" xfId="41222"/>
    <cellStyle name="Titre 4 2 2 3 3" xfId="41223"/>
    <cellStyle name="Titre 4 2 2 4" xfId="41224"/>
    <cellStyle name="Titre 4 2 2 5" xfId="41225"/>
    <cellStyle name="Titre 4 2 3" xfId="41226"/>
    <cellStyle name="Titre 4 3" xfId="41227"/>
    <cellStyle name="Titre 4 3 2" xfId="41228"/>
    <cellStyle name="Titre 4 3 2 2" xfId="41229"/>
    <cellStyle name="Titre 4 3 2 2 2" xfId="41230"/>
    <cellStyle name="Titre 4 3 2 3" xfId="41231"/>
    <cellStyle name="Titre 4 3 2 4" xfId="41232"/>
    <cellStyle name="Titre 4 3 2 5" xfId="41233"/>
    <cellStyle name="Titre 4 3 3" xfId="41234"/>
    <cellStyle name="Titre 4 3 3 2" xfId="41235"/>
    <cellStyle name="Titre 4 3 3 3" xfId="41236"/>
    <cellStyle name="Titre 4 3 3 4" xfId="41237"/>
    <cellStyle name="Titre 4 3 4" xfId="41238"/>
    <cellStyle name="Titre 4 3 4 2" xfId="41239"/>
    <cellStyle name="Titre 4 3 5" xfId="41240"/>
    <cellStyle name="Titre 4 3 6" xfId="41241"/>
    <cellStyle name="Titre 4 4" xfId="41242"/>
    <cellStyle name="Titre 4 4 2" xfId="41243"/>
    <cellStyle name="Titre 4 4 2 2" xfId="41244"/>
    <cellStyle name="Titre 4 4 3" xfId="41245"/>
    <cellStyle name="Titre 4 5" xfId="41246"/>
    <cellStyle name="Titre 4 6" xfId="41247"/>
    <cellStyle name="Titre 5" xfId="41248"/>
    <cellStyle name="Titre 5 2" xfId="41249"/>
    <cellStyle name="Titre 5 2 2" xfId="41250"/>
    <cellStyle name="Titre 5 2 2 2" xfId="41251"/>
    <cellStyle name="Titre 5 2 2 2 2" xfId="41252"/>
    <cellStyle name="Titre 5 2 2 2 2 2" xfId="41253"/>
    <cellStyle name="Titre 5 2 2 2 3" xfId="41254"/>
    <cellStyle name="Titre 5 2 2 2 4" xfId="41255"/>
    <cellStyle name="Titre 5 2 2 3" xfId="41256"/>
    <cellStyle name="Titre 5 2 2 3 2" xfId="41257"/>
    <cellStyle name="Titre 5 2 2 4" xfId="41258"/>
    <cellStyle name="Titre 5 2 2 5" xfId="41259"/>
    <cellStyle name="Titre 5 2 2 6" xfId="41260"/>
    <cellStyle name="Titre 5 2 3" xfId="41261"/>
    <cellStyle name="Titre 5 2 3 2" xfId="41262"/>
    <cellStyle name="Titre 5 3" xfId="41263"/>
    <cellStyle name="Titre 5 3 2" xfId="41264"/>
    <cellStyle name="Titre 5 3 2 2" xfId="41265"/>
    <cellStyle name="Titre 5 3 2 2 2" xfId="41266"/>
    <cellStyle name="Titre 5 3 2 3" xfId="41267"/>
    <cellStyle name="Titre 5 3 2 4" xfId="41268"/>
    <cellStyle name="Titre 5 3 3" xfId="41269"/>
    <cellStyle name="Titre 5 3 3 2" xfId="41270"/>
    <cellStyle name="Titre 5 3 3 3" xfId="41271"/>
    <cellStyle name="Titre 5 3 4" xfId="41272"/>
    <cellStyle name="Titre 5 3 5" xfId="41273"/>
    <cellStyle name="Titre 5 4" xfId="41274"/>
    <cellStyle name="Titre 6" xfId="41275"/>
    <cellStyle name="Titre 6 2" xfId="41276"/>
    <cellStyle name="Titre 6 2 2" xfId="41277"/>
    <cellStyle name="Titre 6 2 2 2" xfId="41278"/>
    <cellStyle name="Titre 6 2 2 2 2" xfId="41279"/>
    <cellStyle name="Titre 6 2 2 3" xfId="41280"/>
    <cellStyle name="Titre 6 2 2 4" xfId="41281"/>
    <cellStyle name="Titre 6 2 3" xfId="41282"/>
    <cellStyle name="Titre 6 2 3 2" xfId="41283"/>
    <cellStyle name="Titre 6 2 3 3" xfId="41284"/>
    <cellStyle name="Titre 6 2 4" xfId="41285"/>
    <cellStyle name="Titre 6 2 4 2" xfId="41286"/>
    <cellStyle name="Titre 6 2 5" xfId="41287"/>
    <cellStyle name="Titre 6 2 6" xfId="41288"/>
    <cellStyle name="Titre 6 3" xfId="41289"/>
    <cellStyle name="Titre 6 3 2" xfId="41290"/>
    <cellStyle name="Titre 6 4" xfId="41291"/>
    <cellStyle name="Titre 7" xfId="41292"/>
    <cellStyle name="Titre 7 2" xfId="41293"/>
    <cellStyle name="Titre 7 2 2" xfId="41294"/>
    <cellStyle name="Titre 7 2 2 2" xfId="41295"/>
    <cellStyle name="Titre 7 2 2 2 2" xfId="41296"/>
    <cellStyle name="Titre 7 2 2 3" xfId="41297"/>
    <cellStyle name="Titre 7 2 2 4" xfId="41298"/>
    <cellStyle name="Titre 7 2 3" xfId="41299"/>
    <cellStyle name="Titre 7 2 3 2" xfId="41300"/>
    <cellStyle name="Titre 7 2 3 3" xfId="41301"/>
    <cellStyle name="Titre 7 2 4" xfId="41302"/>
    <cellStyle name="Titre 7 2 4 2" xfId="41303"/>
    <cellStyle name="Titre 7 2 5" xfId="41304"/>
    <cellStyle name="Titre 7 2 6" xfId="41305"/>
    <cellStyle name="Titre 7 3" xfId="41306"/>
    <cellStyle name="Titre 7 3 2" xfId="41307"/>
    <cellStyle name="Titre 8" xfId="41308"/>
    <cellStyle name="Titre 8 2" xfId="41309"/>
    <cellStyle name="Titre 8 2 2" xfId="41310"/>
    <cellStyle name="Titre 8 2 2 2" xfId="41311"/>
    <cellStyle name="Titre 8 2 2 2 2" xfId="41312"/>
    <cellStyle name="Titre 8 2 2 3" xfId="41313"/>
    <cellStyle name="Titre 8 2 2 4" xfId="41314"/>
    <cellStyle name="Titre 8 2 3" xfId="41315"/>
    <cellStyle name="Titre 8 2 3 2" xfId="41316"/>
    <cellStyle name="Titre 8 2 3 3" xfId="41317"/>
    <cellStyle name="Titre 8 2 4" xfId="41318"/>
    <cellStyle name="Titre 8 2 4 2" xfId="41319"/>
    <cellStyle name="Titre 8 2 5" xfId="41320"/>
    <cellStyle name="Titre 8 2 6" xfId="41321"/>
    <cellStyle name="Titre 8 3" xfId="41322"/>
    <cellStyle name="Titre 8 3 2" xfId="41323"/>
    <cellStyle name="Titre 9" xfId="41324"/>
    <cellStyle name="Titre 9 2" xfId="41325"/>
    <cellStyle name="Titre 9 2 2" xfId="41326"/>
    <cellStyle name="Titre 9 2 2 2" xfId="41327"/>
    <cellStyle name="Titre 9 2 2 2 2" xfId="41328"/>
    <cellStyle name="Titre 9 2 2 3" xfId="41329"/>
    <cellStyle name="Titre 9 2 2 4" xfId="41330"/>
    <cellStyle name="Titre 9 2 3" xfId="41331"/>
    <cellStyle name="Titre 9 2 3 2" xfId="41332"/>
    <cellStyle name="Titre 9 2 3 3" xfId="41333"/>
    <cellStyle name="Titre 9 2 4" xfId="41334"/>
    <cellStyle name="Titre 9 2 4 2" xfId="41335"/>
    <cellStyle name="Titre 9 2 5" xfId="41336"/>
    <cellStyle name="Titre 9 2 6" xfId="41337"/>
    <cellStyle name="Titre 9 3" xfId="41338"/>
    <cellStyle name="Titre 9 3 2" xfId="41339"/>
    <cellStyle name="Titre de la feuille" xfId="41340"/>
    <cellStyle name="Titre de la feuille 2" xfId="41341"/>
    <cellStyle name="Titre de la feuille 2 2" xfId="41342"/>
    <cellStyle name="Titre de la feuille 2 2 2" xfId="41343"/>
    <cellStyle name="Titre de la feuille 2 2 2 2" xfId="41344"/>
    <cellStyle name="Titre de la feuille 2 2 3" xfId="41345"/>
    <cellStyle name="Titre de la feuille 2 2 4" xfId="41346"/>
    <cellStyle name="Titre de la feuille 2 3" xfId="41347"/>
    <cellStyle name="Titre de la feuille 2 3 2" xfId="41348"/>
    <cellStyle name="Titre de la feuille 2 4" xfId="41349"/>
    <cellStyle name="Titre de la feuille 2 5" xfId="41350"/>
    <cellStyle name="Titre de la feuille 2 6" xfId="41351"/>
    <cellStyle name="Titre de la feuille 3" xfId="41352"/>
    <cellStyle name="Titre de la feuille 3 2" xfId="41353"/>
    <cellStyle name="Titre 1 10" xfId="41354"/>
    <cellStyle name="Titre 1 10 2" xfId="41355"/>
    <cellStyle name="Titre 1 10 2 2" xfId="41356"/>
    <cellStyle name="Titre 1 10 2 2 2" xfId="41357"/>
    <cellStyle name="Titre 1 10 2 2 2 2" xfId="41358"/>
    <cellStyle name="Titre 1 10 2 2 3" xfId="41359"/>
    <cellStyle name="Titre 1 10 2 2 4" xfId="41360"/>
    <cellStyle name="Titre 1 10 2 3" xfId="41361"/>
    <cellStyle name="Titre 1 10 2 3 2" xfId="41362"/>
    <cellStyle name="Titre 1 10 2 3 3" xfId="41363"/>
    <cellStyle name="Titre 1 10 2 4" xfId="41364"/>
    <cellStyle name="Titre 1 10 2 4 2" xfId="41365"/>
    <cellStyle name="Titre 1 10 2 5" xfId="41366"/>
    <cellStyle name="Titre 1 10 2 6" xfId="41367"/>
    <cellStyle name="Titre 1 10 3" xfId="41368"/>
    <cellStyle name="Titre 1 10 3 2" xfId="41369"/>
    <cellStyle name="Titre 1 11" xfId="41370"/>
    <cellStyle name="Titre 1 11 2" xfId="41371"/>
    <cellStyle name="Titre 1 11 2 2" xfId="41372"/>
    <cellStyle name="Titre 1 11 2 2 2" xfId="41373"/>
    <cellStyle name="Titre 1 11 2 2 2 2" xfId="41374"/>
    <cellStyle name="Titre 1 11 2 2 2 2 2" xfId="41375"/>
    <cellStyle name="Titre 1 11 2 2 2 3" xfId="41376"/>
    <cellStyle name="Titre 1 11 2 2 2 4" xfId="41377"/>
    <cellStyle name="Titre 1 11 2 2 3" xfId="41378"/>
    <cellStyle name="Titre 1 11 2 2 3 2" xfId="41379"/>
    <cellStyle name="Titre 1 11 2 2 4" xfId="41380"/>
    <cellStyle name="Titre 1 11 2 2 5" xfId="41381"/>
    <cellStyle name="Titre 1 11 2 2 6" xfId="41382"/>
    <cellStyle name="Titre 1 11 2 3" xfId="41383"/>
    <cellStyle name="Titre 1 11 2 3 2" xfId="41384"/>
    <cellStyle name="Titre 1 11 2 4" xfId="41385"/>
    <cellStyle name="Titre 1 11 2 5" xfId="41386"/>
    <cellStyle name="Titre 1 11 3" xfId="41387"/>
    <cellStyle name="Titre 1 11 3 2" xfId="41388"/>
    <cellStyle name="Titre 1 11 3 2 2" xfId="41389"/>
    <cellStyle name="Titre 1 11 3 2 2 2" xfId="41390"/>
    <cellStyle name="Titre 1 11 3 2 2 2 2" xfId="41391"/>
    <cellStyle name="Titre 1 11 3 2 2 3" xfId="41392"/>
    <cellStyle name="Titre 1 11 3 2 2 4" xfId="41393"/>
    <cellStyle name="Titre 1 11 3 2 3" xfId="41394"/>
    <cellStyle name="Titre 1 11 3 2 3 2" xfId="41395"/>
    <cellStyle name="Titre 1 11 3 2 4" xfId="41396"/>
    <cellStyle name="Titre 1 11 3 2 5" xfId="41397"/>
    <cellStyle name="Titre 1 11 3 2 6" xfId="41398"/>
    <cellStyle name="Titre 1 11 3 3" xfId="41399"/>
    <cellStyle name="Titre 1 11 3 3 2" xfId="41400"/>
    <cellStyle name="Titre 1 11 4" xfId="41401"/>
    <cellStyle name="Titre 1 11 4 2" xfId="41402"/>
    <cellStyle name="Titre 1 11 4 2 2" xfId="41403"/>
    <cellStyle name="Titre 1 11 4 2 2 2" xfId="41404"/>
    <cellStyle name="Titre 1 11 4 2 2 2 2" xfId="41405"/>
    <cellStyle name="Titre 1 11 4 2 2 3" xfId="41406"/>
    <cellStyle name="Titre 1 11 4 2 2 4" xfId="41407"/>
    <cellStyle name="Titre 1 11 4 2 3" xfId="41408"/>
    <cellStyle name="Titre 1 11 4 2 3 2" xfId="41409"/>
    <cellStyle name="Titre 1 11 4 2 4" xfId="41410"/>
    <cellStyle name="Titre 1 11 4 2 5" xfId="41411"/>
    <cellStyle name="Titre 1 11 4 2 6" xfId="41412"/>
    <cellStyle name="Titre 1 11 4 3" xfId="41413"/>
    <cellStyle name="Titre 1 11 4 3 2" xfId="41414"/>
    <cellStyle name="Titre 1 11 5" xfId="41415"/>
    <cellStyle name="Titre 1 11 5 2" xfId="41416"/>
    <cellStyle name="Titre 1 11 5 2 2" xfId="41417"/>
    <cellStyle name="Titre 1 11 5 2 2 2" xfId="41418"/>
    <cellStyle name="Titre 1 11 5 2 3" xfId="41419"/>
    <cellStyle name="Titre 1 11 5 2 4" xfId="41420"/>
    <cellStyle name="Titre 1 11 5 3" xfId="41421"/>
    <cellStyle name="Titre 1 11 5 3 2" xfId="41422"/>
    <cellStyle name="Titre 1 11 5 4" xfId="41423"/>
    <cellStyle name="Titre 1 11 5 5" xfId="41424"/>
    <cellStyle name="Titre 1 11 5 6" xfId="41425"/>
    <cellStyle name="Titre 1 11 6" xfId="41426"/>
    <cellStyle name="Titre 1 11 7" xfId="41427"/>
    <cellStyle name="Titre 1 12" xfId="41428"/>
    <cellStyle name="Titre 1 12 2" xfId="41429"/>
    <cellStyle name="Titre 1 12 2 2" xfId="41430"/>
    <cellStyle name="Titre 1 12 2 2 2" xfId="41431"/>
    <cellStyle name="Titre 1 12 2 2 2 2" xfId="41432"/>
    <cellStyle name="Titre 1 12 2 2 2 2 2" xfId="41433"/>
    <cellStyle name="Titre 1 12 2 2 2 3" xfId="41434"/>
    <cellStyle name="Titre 1 12 2 2 2 4" xfId="41435"/>
    <cellStyle name="Titre 1 12 2 2 3" xfId="41436"/>
    <cellStyle name="Titre 1 12 2 2 3 2" xfId="41437"/>
    <cellStyle name="Titre 1 12 2 2 4" xfId="41438"/>
    <cellStyle name="Titre 1 12 2 2 5" xfId="41439"/>
    <cellStyle name="Titre 1 12 2 2 6" xfId="41440"/>
    <cellStyle name="Titre 1 12 2 3" xfId="41441"/>
    <cellStyle name="Titre 1 12 2 3 2" xfId="41442"/>
    <cellStyle name="Titre 1 12 3" xfId="41443"/>
    <cellStyle name="Titre 1 12 3 2" xfId="41444"/>
    <cellStyle name="Titre 1 12 3 2 2" xfId="41445"/>
    <cellStyle name="Titre 1 12 3 2 2 2" xfId="41446"/>
    <cellStyle name="Titre 1 12 3 2 2 2 2" xfId="41447"/>
    <cellStyle name="Titre 1 12 3 2 2 3" xfId="41448"/>
    <cellStyle name="Titre 1 12 3 2 2 4" xfId="41449"/>
    <cellStyle name="Titre 1 12 3 2 3" xfId="41450"/>
    <cellStyle name="Titre 1 12 3 2 3 2" xfId="41451"/>
    <cellStyle name="Titre 1 12 3 2 4" xfId="41452"/>
    <cellStyle name="Titre 1 12 3 2 5" xfId="41453"/>
    <cellStyle name="Titre 1 12 3 2 6" xfId="41454"/>
    <cellStyle name="Titre 1 12 3 3" xfId="41455"/>
    <cellStyle name="Titre 1 12 3 3 2" xfId="41456"/>
    <cellStyle name="Titre 1 12 4" xfId="41457"/>
    <cellStyle name="Titre 1 12 4 2" xfId="41458"/>
    <cellStyle name="Titre 1 12 4 2 2" xfId="41459"/>
    <cellStyle name="Titre 1 12 4 2 2 2" xfId="41460"/>
    <cellStyle name="Titre 1 12 4 2 3" xfId="41461"/>
    <cellStyle name="Titre 1 12 4 2 4" xfId="41462"/>
    <cellStyle name="Titre 1 12 4 3" xfId="41463"/>
    <cellStyle name="Titre 1 12 4 3 2" xfId="41464"/>
    <cellStyle name="Titre 1 12 4 4" xfId="41465"/>
    <cellStyle name="Titre 1 12 4 5" xfId="41466"/>
    <cellStyle name="Titre 1 12 4 6" xfId="41467"/>
    <cellStyle name="Titre 1 12 5" xfId="41468"/>
    <cellStyle name="Titre 1 12 6" xfId="41469"/>
    <cellStyle name="Titre 1 13" xfId="41470"/>
    <cellStyle name="Titre 1 13 2" xfId="41471"/>
    <cellStyle name="Titre 1 13 2 2" xfId="41472"/>
    <cellStyle name="Titre 1 13 2 2 2" xfId="41473"/>
    <cellStyle name="Titre 1 13 2 2 2 2" xfId="41474"/>
    <cellStyle name="Titre 1 13 2 2 3" xfId="41475"/>
    <cellStyle name="Titre 1 13 2 2 4" xfId="41476"/>
    <cellStyle name="Titre 1 13 2 3" xfId="41477"/>
    <cellStyle name="Titre 1 13 2 3 2" xfId="41478"/>
    <cellStyle name="Titre 1 13 2 4" xfId="41479"/>
    <cellStyle name="Titre 1 13 2 5" xfId="41480"/>
    <cellStyle name="Titre 1 13 2 6" xfId="41481"/>
    <cellStyle name="Titre 1 13 3" xfId="41482"/>
    <cellStyle name="Titre 1 13 3 2" xfId="41483"/>
    <cellStyle name="Titre 1 14" xfId="41484"/>
    <cellStyle name="Titre 1 14 2" xfId="41485"/>
    <cellStyle name="Titre 1 14 2 2" xfId="41486"/>
    <cellStyle name="Titre 1 14 2 2 2" xfId="41487"/>
    <cellStyle name="Titre 1 14 2 2 2 2" xfId="41488"/>
    <cellStyle name="Titre 1 14 2 2 3" xfId="41489"/>
    <cellStyle name="Titre 1 14 2 2 4" xfId="41490"/>
    <cellStyle name="Titre 1 14 2 3" xfId="41491"/>
    <cellStyle name="Titre 1 14 2 3 2" xfId="41492"/>
    <cellStyle name="Titre 1 14 2 4" xfId="41493"/>
    <cellStyle name="Titre 1 14 2 5" xfId="41494"/>
    <cellStyle name="Titre 1 14 2 6" xfId="41495"/>
    <cellStyle name="Titre 1 14 3" xfId="41496"/>
    <cellStyle name="Titre 1 14 3 2" xfId="41497"/>
    <cellStyle name="Titre 1 15" xfId="41498"/>
    <cellStyle name="Titre 1 15 2" xfId="41499"/>
    <cellStyle name="Titre 1 15 2 2" xfId="41500"/>
    <cellStyle name="Titre 1 15 2 2 2" xfId="41501"/>
    <cellStyle name="Titre 1 15 2 2 2 2" xfId="41502"/>
    <cellStyle name="Titre 1 15 2 2 3" xfId="41503"/>
    <cellStyle name="Titre 1 15 2 2 4" xfId="41504"/>
    <cellStyle name="Titre 1 15 2 3" xfId="41505"/>
    <cellStyle name="Titre 1 15 2 3 2" xfId="41506"/>
    <cellStyle name="Titre 1 15 2 4" xfId="41507"/>
    <cellStyle name="Titre 1 15 2 5" xfId="41508"/>
    <cellStyle name="Titre 1 15 2 6" xfId="41509"/>
    <cellStyle name="Titre 1 15 3" xfId="41510"/>
    <cellStyle name="Titre 1 15 3 2" xfId="41511"/>
    <cellStyle name="Titre 1 16" xfId="41512"/>
    <cellStyle name="Titre 1 16 2" xfId="41513"/>
    <cellStyle name="Titre 1 16 3" xfId="41514"/>
    <cellStyle name="Titre 1 17" xfId="41515"/>
    <cellStyle name="Titre 1 17 2" xfId="41516"/>
    <cellStyle name="Titre 1 18" xfId="41517"/>
    <cellStyle name="Titre 1 2" xfId="187"/>
    <cellStyle name="Titre 1 2 2" xfId="41518"/>
    <cellStyle name="Titre 1 2 2 2" xfId="41519"/>
    <cellStyle name="Titre 1 2 2 2 2" xfId="41520"/>
    <cellStyle name="Titre 1 2 2 2 2 2" xfId="41521"/>
    <cellStyle name="Titre 1 2 2 2 2 2 2" xfId="41522"/>
    <cellStyle name="Titre 1 2 2 2 2 2 2 2" xfId="41523"/>
    <cellStyle name="Titre 1 2 2 2 2 2 3" xfId="41524"/>
    <cellStyle name="Titre 1 2 2 2 2 2 4" xfId="41525"/>
    <cellStyle name="Titre 1 2 2 2 2 3" xfId="41526"/>
    <cellStyle name="Titre 1 2 2 2 2 3 2" xfId="41527"/>
    <cellStyle name="Titre 1 2 2 2 2 4" xfId="41528"/>
    <cellStyle name="Titre 1 2 2 2 2 5" xfId="41529"/>
    <cellStyle name="Titre 1 2 2 2 2 6" xfId="41530"/>
    <cellStyle name="Titre 1 2 2 3" xfId="41531"/>
    <cellStyle name="Titre 1 2 2 3 2" xfId="41532"/>
    <cellStyle name="Titre 1 2 2 3 2 2" xfId="41533"/>
    <cellStyle name="Titre 1 2 2 3 2 2 2" xfId="41534"/>
    <cellStyle name="Titre 1 2 2 3 2 3" xfId="41535"/>
    <cellStyle name="Titre 1 2 2 3 2 4" xfId="41536"/>
    <cellStyle name="Titre 1 2 2 3 3" xfId="41537"/>
    <cellStyle name="Titre 1 2 2 3 3 2" xfId="41538"/>
    <cellStyle name="Titre 1 2 2 3 4" xfId="41539"/>
    <cellStyle name="Titre 1 2 2 3 5" xfId="41540"/>
    <cellStyle name="Titre 1 2 2 4" xfId="41541"/>
    <cellStyle name="Titre 1 2 2 5" xfId="41542"/>
    <cellStyle name="Titre 1 2 3" xfId="41543"/>
    <cellStyle name="Titre 1 2 3 2" xfId="41544"/>
    <cellStyle name="Titre 1 2 3 2 2" xfId="41545"/>
    <cellStyle name="Titre 1 2 3 2 2 2" xfId="41546"/>
    <cellStyle name="Titre 1 2 3 2 2 2 2" xfId="41547"/>
    <cellStyle name="Titre 1 2 3 2 2 3" xfId="41548"/>
    <cellStyle name="Titre 1 2 3 2 2 4" xfId="41549"/>
    <cellStyle name="Titre 1 2 3 2 3" xfId="41550"/>
    <cellStyle name="Titre 1 2 3 2 3 2" xfId="41551"/>
    <cellStyle name="Titre 1 2 3 2 4" xfId="41552"/>
    <cellStyle name="Titre 1 2 3 2 5" xfId="41553"/>
    <cellStyle name="Titre 1 2 3 2 6" xfId="41554"/>
    <cellStyle name="Titre 1 2 3 3" xfId="41555"/>
    <cellStyle name="Titre 1 2 3 4" xfId="41556"/>
    <cellStyle name="Titre 1 2 4" xfId="41557"/>
    <cellStyle name="Titre 1 2 4 2" xfId="41558"/>
    <cellStyle name="Titre 1 2 4 2 2" xfId="41559"/>
    <cellStyle name="Titre 1 2 4 2 2 2" xfId="41560"/>
    <cellStyle name="Titre 1 2 4 2 2 2 2" xfId="41561"/>
    <cellStyle name="Titre 1 2 4 2 2 3" xfId="41562"/>
    <cellStyle name="Titre 1 2 4 2 2 4" xfId="41563"/>
    <cellStyle name="Titre 1 2 4 2 3" xfId="41564"/>
    <cellStyle name="Titre 1 2 4 2 3 2" xfId="41565"/>
    <cellStyle name="Titre 1 2 4 2 4" xfId="41566"/>
    <cellStyle name="Titre 1 2 4 2 5" xfId="41567"/>
    <cellStyle name="Titre 1 2 4 2 6" xfId="41568"/>
    <cellStyle name="Titre 1 2 4 3" xfId="41569"/>
    <cellStyle name="Titre 1 2 4 4" xfId="41570"/>
    <cellStyle name="Titre 1 2 5" xfId="41571"/>
    <cellStyle name="Titre 1 2 5 2" xfId="41572"/>
    <cellStyle name="Titre 1 2 5 2 2" xfId="41573"/>
    <cellStyle name="Titre 1 2 5 2 2 2" xfId="41574"/>
    <cellStyle name="Titre 1 2 5 2 3" xfId="41575"/>
    <cellStyle name="Titre 1 2 5 2 4" xfId="41576"/>
    <cellStyle name="Titre 1 2 5 3" xfId="41577"/>
    <cellStyle name="Titre 1 2 5 3 2" xfId="41578"/>
    <cellStyle name="Titre 1 2 5 3 3" xfId="41579"/>
    <cellStyle name="Titre 1 2 5 4" xfId="41580"/>
    <cellStyle name="Titre 1 2 5 4 2" xfId="41581"/>
    <cellStyle name="Titre 1 2 5 5" xfId="41582"/>
    <cellStyle name="Titre 1 2 6" xfId="41583"/>
    <cellStyle name="Titre 1 2 6 2" xfId="41584"/>
    <cellStyle name="Titre 1 2 7" xfId="41585"/>
    <cellStyle name="Titre 1 2 8" xfId="41586"/>
    <cellStyle name="Titre 1 3" xfId="41587"/>
    <cellStyle name="Titre 1 3 2" xfId="41588"/>
    <cellStyle name="Titre 1 3 2 2" xfId="41589"/>
    <cellStyle name="Titre 1 3 2 2 2" xfId="41590"/>
    <cellStyle name="Titre 1 3 2 2 2 2" xfId="41591"/>
    <cellStyle name="Titre 1 3 2 2 2 2 2" xfId="41592"/>
    <cellStyle name="Titre 1 3 2 2 2 3" xfId="41593"/>
    <cellStyle name="Titre 1 3 2 2 2 4" xfId="41594"/>
    <cellStyle name="Titre 1 3 2 2 2 5" xfId="41595"/>
    <cellStyle name="Titre 1 3 2 2 3" xfId="41596"/>
    <cellStyle name="Titre 1 3 2 2 3 2" xfId="41597"/>
    <cellStyle name="Titre 1 3 2 2 3 3" xfId="41598"/>
    <cellStyle name="Titre 1 3 2 2 4" xfId="41599"/>
    <cellStyle name="Titre 1 3 2 2 5" xfId="41600"/>
    <cellStyle name="Titre 1 3 2 3" xfId="41601"/>
    <cellStyle name="Titre 1 3 3" xfId="41602"/>
    <cellStyle name="Titre 1 3 3 2" xfId="41603"/>
    <cellStyle name="Titre 1 3 3 2 2" xfId="41604"/>
    <cellStyle name="Titre 1 3 3 2 2 2" xfId="41605"/>
    <cellStyle name="Titre 1 3 3 2 3" xfId="41606"/>
    <cellStyle name="Titre 1 3 3 2 4" xfId="41607"/>
    <cellStyle name="Titre 1 3 3 2 5" xfId="41608"/>
    <cellStyle name="Titre 1 3 3 3" xfId="41609"/>
    <cellStyle name="Titre 1 3 3 3 2" xfId="41610"/>
    <cellStyle name="Titre 1 3 3 3 3" xfId="41611"/>
    <cellStyle name="Titre 1 3 3 4" xfId="41612"/>
    <cellStyle name="Titre 1 3 3 4 2" xfId="41613"/>
    <cellStyle name="Titre 1 3 3 4 3" xfId="41614"/>
    <cellStyle name="Titre 1 3 3 5" xfId="41615"/>
    <cellStyle name="Titre 1 3 3 5 2" xfId="41616"/>
    <cellStyle name="Titre 1 3 3 6" xfId="41617"/>
    <cellStyle name="Titre 1 3 4" xfId="41618"/>
    <cellStyle name="Titre 1 3 4 2" xfId="41619"/>
    <cellStyle name="Titre 1 3 4 3" xfId="41620"/>
    <cellStyle name="Titre 1 3 5" xfId="41621"/>
    <cellStyle name="Titre 1 3 6" xfId="41622"/>
    <cellStyle name="Titre 1 3 6 2" xfId="41623"/>
    <cellStyle name="Titre 1 3 7" xfId="41624"/>
    <cellStyle name="Titre 1 3 8" xfId="41625"/>
    <cellStyle name="Titre 1 4" xfId="41626"/>
    <cellStyle name="Titre 1 4 2" xfId="41627"/>
    <cellStyle name="Titre 1 4 2 2" xfId="41628"/>
    <cellStyle name="Titre 1 4 2 2 2" xfId="41629"/>
    <cellStyle name="Titre 1 4 2 2 2 2" xfId="41630"/>
    <cellStyle name="Titre 1 4 2 2 2 2 2" xfId="41631"/>
    <cellStyle name="Titre 1 4 2 2 2 3" xfId="41632"/>
    <cellStyle name="Titre 1 4 2 2 2 4" xfId="41633"/>
    <cellStyle name="Titre 1 4 2 2 2 5" xfId="41634"/>
    <cellStyle name="Titre 1 4 2 2 3" xfId="41635"/>
    <cellStyle name="Titre 1 4 2 2 3 2" xfId="41636"/>
    <cellStyle name="Titre 1 4 2 2 3 3" xfId="41637"/>
    <cellStyle name="Titre 1 4 2 2 4" xfId="41638"/>
    <cellStyle name="Titre 1 4 2 2 5" xfId="41639"/>
    <cellStyle name="Titre 1 4 2 3" xfId="41640"/>
    <cellStyle name="Titre 1 4 3" xfId="41641"/>
    <cellStyle name="Titre 1 4 3 2" xfId="41642"/>
    <cellStyle name="Titre 1 4 3 2 2" xfId="41643"/>
    <cellStyle name="Titre 1 4 3 2 2 2" xfId="41644"/>
    <cellStyle name="Titre 1 4 3 2 3" xfId="41645"/>
    <cellStyle name="Titre 1 4 3 2 4" xfId="41646"/>
    <cellStyle name="Titre 1 4 3 2 5" xfId="41647"/>
    <cellStyle name="Titre 1 4 3 3" xfId="41648"/>
    <cellStyle name="Titre 1 4 3 3 2" xfId="41649"/>
    <cellStyle name="Titre 1 4 3 3 3" xfId="41650"/>
    <cellStyle name="Titre 1 4 3 3 4" xfId="41651"/>
    <cellStyle name="Titre 1 4 3 4" xfId="41652"/>
    <cellStyle name="Titre 1 4 3 4 2" xfId="41653"/>
    <cellStyle name="Titre 1 4 3 5" xfId="41654"/>
    <cellStyle name="Titre 1 4 3 6" xfId="41655"/>
    <cellStyle name="Titre 1 4 4" xfId="41656"/>
    <cellStyle name="Titre 1 4 4 2" xfId="41657"/>
    <cellStyle name="Titre 1 4 4 2 2" xfId="41658"/>
    <cellStyle name="Titre 1 4 4 3" xfId="41659"/>
    <cellStyle name="Titre 1 4 5" xfId="41660"/>
    <cellStyle name="Titre 1 4 6" xfId="41661"/>
    <cellStyle name="Titre 1 5" xfId="41662"/>
    <cellStyle name="Titre 1 5 2" xfId="41663"/>
    <cellStyle name="Titre 1 5 2 2" xfId="41664"/>
    <cellStyle name="Titre 1 5 2 2 2" xfId="41665"/>
    <cellStyle name="Titre 1 5 2 2 2 2" xfId="41666"/>
    <cellStyle name="Titre 1 5 2 2 2 2 2" xfId="41667"/>
    <cellStyle name="Titre 1 5 2 2 2 3" xfId="41668"/>
    <cellStyle name="Titre 1 5 2 2 2 4" xfId="41669"/>
    <cellStyle name="Titre 1 5 2 2 3" xfId="41670"/>
    <cellStyle name="Titre 1 5 2 2 3 2" xfId="41671"/>
    <cellStyle name="Titre 1 5 2 2 4" xfId="41672"/>
    <cellStyle name="Titre 1 5 2 2 5" xfId="41673"/>
    <cellStyle name="Titre 1 5 2 2 6" xfId="41674"/>
    <cellStyle name="Titre 1 5 2 3" xfId="41675"/>
    <cellStyle name="Titre 1 5 2 3 2" xfId="41676"/>
    <cellStyle name="Titre 1 5 3" xfId="41677"/>
    <cellStyle name="Titre 1 5 3 2" xfId="41678"/>
    <cellStyle name="Titre 1 5 3 2 2" xfId="41679"/>
    <cellStyle name="Titre 1 5 3 2 2 2" xfId="41680"/>
    <cellStyle name="Titre 1 5 3 2 3" xfId="41681"/>
    <cellStyle name="Titre 1 5 3 2 4" xfId="41682"/>
    <cellStyle name="Titre 1 5 3 3" xfId="41683"/>
    <cellStyle name="Titre 1 5 3 3 2" xfId="41684"/>
    <cellStyle name="Titre 1 5 3 3 3" xfId="41685"/>
    <cellStyle name="Titre 1 5 3 4" xfId="41686"/>
    <cellStyle name="Titre 1 5 3 5" xfId="41687"/>
    <cellStyle name="Titre 1 5 4" xfId="41688"/>
    <cellStyle name="Titre 1 6" xfId="41689"/>
    <cellStyle name="Titre 1 6 2" xfId="41690"/>
    <cellStyle name="Titre 1 6 2 2" xfId="41691"/>
    <cellStyle name="Titre 1 6 2 2 2" xfId="41692"/>
    <cellStyle name="Titre 1 6 2 2 2 2" xfId="41693"/>
    <cellStyle name="Titre 1 6 2 2 2 2 2" xfId="41694"/>
    <cellStyle name="Titre 1 6 2 2 2 3" xfId="41695"/>
    <cellStyle name="Titre 1 6 2 2 2 4" xfId="41696"/>
    <cellStyle name="Titre 1 6 2 2 3" xfId="41697"/>
    <cellStyle name="Titre 1 6 2 2 3 2" xfId="41698"/>
    <cellStyle name="Titre 1 6 2 2 4" xfId="41699"/>
    <cellStyle name="Titre 1 6 2 2 5" xfId="41700"/>
    <cellStyle name="Titre 1 6 2 2 6" xfId="41701"/>
    <cellStyle name="Titre 1 6 2 3" xfId="41702"/>
    <cellStyle name="Titre 1 6 2 3 2" xfId="41703"/>
    <cellStyle name="Titre 1 6 3" xfId="41704"/>
    <cellStyle name="Titre 1 6 3 2" xfId="41705"/>
    <cellStyle name="Titre 1 6 3 2 2" xfId="41706"/>
    <cellStyle name="Titre 1 6 3 2 2 2" xfId="41707"/>
    <cellStyle name="Titre 1 6 3 2 3" xfId="41708"/>
    <cellStyle name="Titre 1 6 3 2 4" xfId="41709"/>
    <cellStyle name="Titre 1 6 3 2 5" xfId="41710"/>
    <cellStyle name="Titre 1 6 3 3" xfId="41711"/>
    <cellStyle name="Titre 1 6 3 3 2" xfId="41712"/>
    <cellStyle name="Titre 1 6 3 3 3" xfId="41713"/>
    <cellStyle name="Titre 1 6 3 3 4" xfId="41714"/>
    <cellStyle name="Titre 1 6 3 4" xfId="41715"/>
    <cellStyle name="Titre 1 6 3 4 2" xfId="41716"/>
    <cellStyle name="Titre 1 6 3 5" xfId="41717"/>
    <cellStyle name="Titre 1 6 3 6" xfId="41718"/>
    <cellStyle name="Titre 1 6 4" xfId="41719"/>
    <cellStyle name="Titre 1 6 4 2" xfId="41720"/>
    <cellStyle name="Titre 1 6 5" xfId="41721"/>
    <cellStyle name="Titre 1 6 5 2" xfId="41722"/>
    <cellStyle name="Titre 1 6 5 2 2" xfId="41723"/>
    <cellStyle name="Titre 1 6 6" xfId="41724"/>
    <cellStyle name="Titre 1 6 6 2" xfId="41725"/>
    <cellStyle name="Titre 1 7" xfId="41726"/>
    <cellStyle name="Titre 1 7 2" xfId="41727"/>
    <cellStyle name="Titre 1 7 2 2" xfId="41728"/>
    <cellStyle name="Titre 1 7 2 2 2" xfId="41729"/>
    <cellStyle name="Titre 1 7 2 2 2 2" xfId="41730"/>
    <cellStyle name="Titre 1 7 2 2 3" xfId="41731"/>
    <cellStyle name="Titre 1 7 2 2 4" xfId="41732"/>
    <cellStyle name="Titre 1 7 2 3" xfId="41733"/>
    <cellStyle name="Titre 1 7 2 3 2" xfId="41734"/>
    <cellStyle name="Titre 1 7 2 3 3" xfId="41735"/>
    <cellStyle name="Titre 1 7 2 4" xfId="41736"/>
    <cellStyle name="Titre 1 7 2 4 2" xfId="41737"/>
    <cellStyle name="Titre 1 7 2 5" xfId="41738"/>
    <cellStyle name="Titre 1 7 2 6" xfId="41739"/>
    <cellStyle name="Titre 1 7 3" xfId="41740"/>
    <cellStyle name="Titre 1 7 3 2" xfId="41741"/>
    <cellStyle name="Titre 1 7 4" xfId="41742"/>
    <cellStyle name="Titre 1 8" xfId="41743"/>
    <cellStyle name="Titre 1 8 2" xfId="41744"/>
    <cellStyle name="Titre 1 8 2 2" xfId="41745"/>
    <cellStyle name="Titre 1 8 2 2 2" xfId="41746"/>
    <cellStyle name="Titre 1 8 2 2 2 2" xfId="41747"/>
    <cellStyle name="Titre 1 8 2 2 3" xfId="41748"/>
    <cellStyle name="Titre 1 8 2 2 4" xfId="41749"/>
    <cellStyle name="Titre 1 8 2 3" xfId="41750"/>
    <cellStyle name="Titre 1 8 2 3 2" xfId="41751"/>
    <cellStyle name="Titre 1 8 2 3 3" xfId="41752"/>
    <cellStyle name="Titre 1 8 2 4" xfId="41753"/>
    <cellStyle name="Titre 1 8 2 4 2" xfId="41754"/>
    <cellStyle name="Titre 1 8 2 5" xfId="41755"/>
    <cellStyle name="Titre 1 8 2 6" xfId="41756"/>
    <cellStyle name="Titre 1 8 3" xfId="41757"/>
    <cellStyle name="Titre 1 8 3 2" xfId="41758"/>
    <cellStyle name="Titre 1 9" xfId="41759"/>
    <cellStyle name="Titre 1 9 2" xfId="41760"/>
    <cellStyle name="Titre 1 9 2 2" xfId="41761"/>
    <cellStyle name="Titre 1 9 2 2 2" xfId="41762"/>
    <cellStyle name="Titre 1 9 2 2 2 2" xfId="41763"/>
    <cellStyle name="Titre 1 9 2 2 3" xfId="41764"/>
    <cellStyle name="Titre 1 9 2 2 4" xfId="41765"/>
    <cellStyle name="Titre 1 9 2 3" xfId="41766"/>
    <cellStyle name="Titre 1 9 2 3 2" xfId="41767"/>
    <cellStyle name="Titre 1 9 2 3 3" xfId="41768"/>
    <cellStyle name="Titre 1 9 2 4" xfId="41769"/>
    <cellStyle name="Titre 1 9 2 4 2" xfId="41770"/>
    <cellStyle name="Titre 1 9 2 5" xfId="41771"/>
    <cellStyle name="Titre 1 9 2 6" xfId="41772"/>
    <cellStyle name="Titre 1 9 3" xfId="41773"/>
    <cellStyle name="Titre 1 9 3 2" xfId="41774"/>
    <cellStyle name="Titre 2 10" xfId="41775"/>
    <cellStyle name="Titre 2 10 2" xfId="41776"/>
    <cellStyle name="Titre 2 10 2 2" xfId="41777"/>
    <cellStyle name="Titre 2 10 2 2 2" xfId="41778"/>
    <cellStyle name="Titre 2 10 2 2 2 2" xfId="41779"/>
    <cellStyle name="Titre 2 10 2 2 3" xfId="41780"/>
    <cellStyle name="Titre 2 10 2 2 4" xfId="41781"/>
    <cellStyle name="Titre 2 10 2 3" xfId="41782"/>
    <cellStyle name="Titre 2 10 2 3 2" xfId="41783"/>
    <cellStyle name="Titre 2 10 2 3 3" xfId="41784"/>
    <cellStyle name="Titre 2 10 2 4" xfId="41785"/>
    <cellStyle name="Titre 2 10 2 4 2" xfId="41786"/>
    <cellStyle name="Titre 2 10 2 5" xfId="41787"/>
    <cellStyle name="Titre 2 10 2 6" xfId="41788"/>
    <cellStyle name="Titre 2 10 3" xfId="41789"/>
    <cellStyle name="Titre 2 10 3 2" xfId="41790"/>
    <cellStyle name="Titre 2 11" xfId="41791"/>
    <cellStyle name="Titre 2 11 2" xfId="41792"/>
    <cellStyle name="Titre 2 11 2 2" xfId="41793"/>
    <cellStyle name="Titre 2 11 2 2 2" xfId="41794"/>
    <cellStyle name="Titre 2 11 2 2 2 2" xfId="41795"/>
    <cellStyle name="Titre 2 11 2 2 2 2 2" xfId="41796"/>
    <cellStyle name="Titre 2 11 2 2 2 3" xfId="41797"/>
    <cellStyle name="Titre 2 11 2 2 2 4" xfId="41798"/>
    <cellStyle name="Titre 2 11 2 2 3" xfId="41799"/>
    <cellStyle name="Titre 2 11 2 2 3 2" xfId="41800"/>
    <cellStyle name="Titre 2 11 2 2 4" xfId="41801"/>
    <cellStyle name="Titre 2 11 2 2 5" xfId="41802"/>
    <cellStyle name="Titre 2 11 2 2 6" xfId="41803"/>
    <cellStyle name="Titre 2 11 2 3" xfId="41804"/>
    <cellStyle name="Titre 2 11 2 3 2" xfId="41805"/>
    <cellStyle name="Titre 2 11 2 4" xfId="41806"/>
    <cellStyle name="Titre 2 11 2 5" xfId="41807"/>
    <cellStyle name="Titre 2 11 3" xfId="41808"/>
    <cellStyle name="Titre 2 11 3 2" xfId="41809"/>
    <cellStyle name="Titre 2 11 3 2 2" xfId="41810"/>
    <cellStyle name="Titre 2 11 3 2 2 2" xfId="41811"/>
    <cellStyle name="Titre 2 11 3 2 2 2 2" xfId="41812"/>
    <cellStyle name="Titre 2 11 3 2 2 3" xfId="41813"/>
    <cellStyle name="Titre 2 11 3 2 2 4" xfId="41814"/>
    <cellStyle name="Titre 2 11 3 2 3" xfId="41815"/>
    <cellStyle name="Titre 2 11 3 2 3 2" xfId="41816"/>
    <cellStyle name="Titre 2 11 3 2 4" xfId="41817"/>
    <cellStyle name="Titre 2 11 3 2 5" xfId="41818"/>
    <cellStyle name="Titre 2 11 3 2 6" xfId="41819"/>
    <cellStyle name="Titre 2 11 3 3" xfId="41820"/>
    <cellStyle name="Titre 2 11 3 3 2" xfId="41821"/>
    <cellStyle name="Titre 2 11 4" xfId="41822"/>
    <cellStyle name="Titre 2 11 4 2" xfId="41823"/>
    <cellStyle name="Titre 2 11 4 2 2" xfId="41824"/>
    <cellStyle name="Titre 2 11 4 2 2 2" xfId="41825"/>
    <cellStyle name="Titre 2 11 4 2 2 2 2" xfId="41826"/>
    <cellStyle name="Titre 2 11 4 2 2 3" xfId="41827"/>
    <cellStyle name="Titre 2 11 4 2 2 4" xfId="41828"/>
    <cellStyle name="Titre 2 11 4 2 3" xfId="41829"/>
    <cellStyle name="Titre 2 11 4 2 3 2" xfId="41830"/>
    <cellStyle name="Titre 2 11 4 2 4" xfId="41831"/>
    <cellStyle name="Titre 2 11 4 2 5" xfId="41832"/>
    <cellStyle name="Titre 2 11 4 2 6" xfId="41833"/>
    <cellStyle name="Titre 2 11 4 3" xfId="41834"/>
    <cellStyle name="Titre 2 11 4 3 2" xfId="41835"/>
    <cellStyle name="Titre 2 11 5" xfId="41836"/>
    <cellStyle name="Titre 2 11 5 2" xfId="41837"/>
    <cellStyle name="Titre 2 11 5 2 2" xfId="41838"/>
    <cellStyle name="Titre 2 11 5 2 2 2" xfId="41839"/>
    <cellStyle name="Titre 2 11 5 2 3" xfId="41840"/>
    <cellStyle name="Titre 2 11 5 2 4" xfId="41841"/>
    <cellStyle name="Titre 2 11 5 3" xfId="41842"/>
    <cellStyle name="Titre 2 11 5 3 2" xfId="41843"/>
    <cellStyle name="Titre 2 11 5 4" xfId="41844"/>
    <cellStyle name="Titre 2 11 5 5" xfId="41845"/>
    <cellStyle name="Titre 2 11 5 6" xfId="41846"/>
    <cellStyle name="Titre 2 11 6" xfId="41847"/>
    <cellStyle name="Titre 2 11 7" xfId="41848"/>
    <cellStyle name="Titre 2 12" xfId="41849"/>
    <cellStyle name="Titre 2 12 2" xfId="41850"/>
    <cellStyle name="Titre 2 12 2 2" xfId="41851"/>
    <cellStyle name="Titre 2 12 2 2 2" xfId="41852"/>
    <cellStyle name="Titre 2 12 2 2 2 2" xfId="41853"/>
    <cellStyle name="Titre 2 12 2 2 2 2 2" xfId="41854"/>
    <cellStyle name="Titre 2 12 2 2 2 3" xfId="41855"/>
    <cellStyle name="Titre 2 12 2 2 2 4" xfId="41856"/>
    <cellStyle name="Titre 2 12 2 2 3" xfId="41857"/>
    <cellStyle name="Titre 2 12 2 2 3 2" xfId="41858"/>
    <cellStyle name="Titre 2 12 2 2 4" xfId="41859"/>
    <cellStyle name="Titre 2 12 2 2 5" xfId="41860"/>
    <cellStyle name="Titre 2 12 2 2 6" xfId="41861"/>
    <cellStyle name="Titre 2 12 2 3" xfId="41862"/>
    <cellStyle name="Titre 2 12 2 3 2" xfId="41863"/>
    <cellStyle name="Titre 2 12 3" xfId="41864"/>
    <cellStyle name="Titre 2 12 3 2" xfId="41865"/>
    <cellStyle name="Titre 2 12 3 2 2" xfId="41866"/>
    <cellStyle name="Titre 2 12 3 2 2 2" xfId="41867"/>
    <cellStyle name="Titre 2 12 3 2 2 2 2" xfId="41868"/>
    <cellStyle name="Titre 2 12 3 2 2 3" xfId="41869"/>
    <cellStyle name="Titre 2 12 3 2 2 4" xfId="41870"/>
    <cellStyle name="Titre 2 12 3 2 3" xfId="41871"/>
    <cellStyle name="Titre 2 12 3 2 3 2" xfId="41872"/>
    <cellStyle name="Titre 2 12 3 2 4" xfId="41873"/>
    <cellStyle name="Titre 2 12 3 2 5" xfId="41874"/>
    <cellStyle name="Titre 2 12 3 2 6" xfId="41875"/>
    <cellStyle name="Titre 2 12 3 3" xfId="41876"/>
    <cellStyle name="Titre 2 12 3 3 2" xfId="41877"/>
    <cellStyle name="Titre 2 12 4" xfId="41878"/>
    <cellStyle name="Titre 2 12 4 2" xfId="41879"/>
    <cellStyle name="Titre 2 12 4 2 2" xfId="41880"/>
    <cellStyle name="Titre 2 12 4 2 2 2" xfId="41881"/>
    <cellStyle name="Titre 2 12 4 2 3" xfId="41882"/>
    <cellStyle name="Titre 2 12 4 2 4" xfId="41883"/>
    <cellStyle name="Titre 2 12 4 3" xfId="41884"/>
    <cellStyle name="Titre 2 12 4 3 2" xfId="41885"/>
    <cellStyle name="Titre 2 12 4 4" xfId="41886"/>
    <cellStyle name="Titre 2 12 4 5" xfId="41887"/>
    <cellStyle name="Titre 2 12 4 6" xfId="41888"/>
    <cellStyle name="Titre 2 12 5" xfId="41889"/>
    <cellStyle name="Titre 2 12 6" xfId="41890"/>
    <cellStyle name="Titre 2 13" xfId="41891"/>
    <cellStyle name="Titre 2 13 2" xfId="41892"/>
    <cellStyle name="Titre 2 13 2 2" xfId="41893"/>
    <cellStyle name="Titre 2 13 2 2 2" xfId="41894"/>
    <cellStyle name="Titre 2 13 2 2 2 2" xfId="41895"/>
    <cellStyle name="Titre 2 13 2 2 3" xfId="41896"/>
    <cellStyle name="Titre 2 13 2 2 4" xfId="41897"/>
    <cellStyle name="Titre 2 13 2 3" xfId="41898"/>
    <cellStyle name="Titre 2 13 2 3 2" xfId="41899"/>
    <cellStyle name="Titre 2 13 2 4" xfId="41900"/>
    <cellStyle name="Titre 2 13 2 5" xfId="41901"/>
    <cellStyle name="Titre 2 13 2 6" xfId="41902"/>
    <cellStyle name="Titre 2 13 3" xfId="41903"/>
    <cellStyle name="Titre 2 13 3 2" xfId="41904"/>
    <cellStyle name="Titre 2 14" xfId="41905"/>
    <cellStyle name="Titre 2 14 2" xfId="41906"/>
    <cellStyle name="Titre 2 14 2 2" xfId="41907"/>
    <cellStyle name="Titre 2 14 2 2 2" xfId="41908"/>
    <cellStyle name="Titre 2 14 2 2 2 2" xfId="41909"/>
    <cellStyle name="Titre 2 14 2 2 3" xfId="41910"/>
    <cellStyle name="Titre 2 14 2 2 4" xfId="41911"/>
    <cellStyle name="Titre 2 14 2 3" xfId="41912"/>
    <cellStyle name="Titre 2 14 2 3 2" xfId="41913"/>
    <cellStyle name="Titre 2 14 2 4" xfId="41914"/>
    <cellStyle name="Titre 2 14 2 5" xfId="41915"/>
    <cellStyle name="Titre 2 14 2 6" xfId="41916"/>
    <cellStyle name="Titre 2 14 3" xfId="41917"/>
    <cellStyle name="Titre 2 14 3 2" xfId="41918"/>
    <cellStyle name="Titre 2 15" xfId="41919"/>
    <cellStyle name="Titre 2 15 2" xfId="41920"/>
    <cellStyle name="Titre 2 15 2 2" xfId="41921"/>
    <cellStyle name="Titre 2 15 2 2 2" xfId="41922"/>
    <cellStyle name="Titre 2 15 2 2 2 2" xfId="41923"/>
    <cellStyle name="Titre 2 15 2 2 3" xfId="41924"/>
    <cellStyle name="Titre 2 15 2 2 4" xfId="41925"/>
    <cellStyle name="Titre 2 15 2 3" xfId="41926"/>
    <cellStyle name="Titre 2 15 2 3 2" xfId="41927"/>
    <cellStyle name="Titre 2 15 2 4" xfId="41928"/>
    <cellStyle name="Titre 2 15 2 5" xfId="41929"/>
    <cellStyle name="Titre 2 15 2 6" xfId="41930"/>
    <cellStyle name="Titre 2 15 3" xfId="41931"/>
    <cellStyle name="Titre 2 15 3 2" xfId="41932"/>
    <cellStyle name="Titre 2 16" xfId="41933"/>
    <cellStyle name="Titre 2 16 2" xfId="41934"/>
    <cellStyle name="Titre 2 16 3" xfId="41935"/>
    <cellStyle name="Titre 2 17" xfId="41936"/>
    <cellStyle name="Titre 2 17 2" xfId="41937"/>
    <cellStyle name="Titre 2 18" xfId="41938"/>
    <cellStyle name="Titre 2 2" xfId="188"/>
    <cellStyle name="Titre 2 2 2" xfId="41939"/>
    <cellStyle name="Titre 2 2 2 2" xfId="41940"/>
    <cellStyle name="Titre 2 2 2 2 2" xfId="41941"/>
    <cellStyle name="Titre 2 2 2 2 2 2" xfId="41942"/>
    <cellStyle name="Titre 2 2 2 2 2 2 2" xfId="41943"/>
    <cellStyle name="Titre 2 2 2 2 2 2 2 2" xfId="41944"/>
    <cellStyle name="Titre 2 2 2 2 2 2 3" xfId="41945"/>
    <cellStyle name="Titre 2 2 2 2 2 2 4" xfId="41946"/>
    <cellStyle name="Titre 2 2 2 2 2 3" xfId="41947"/>
    <cellStyle name="Titre 2 2 2 2 2 3 2" xfId="41948"/>
    <cellStyle name="Titre 2 2 2 2 2 4" xfId="41949"/>
    <cellStyle name="Titre 2 2 2 2 2 5" xfId="41950"/>
    <cellStyle name="Titre 2 2 2 2 2 6" xfId="41951"/>
    <cellStyle name="Titre 2 2 2 3" xfId="41952"/>
    <cellStyle name="Titre 2 2 2 3 2" xfId="41953"/>
    <cellStyle name="Titre 2 2 2 3 2 2" xfId="41954"/>
    <cellStyle name="Titre 2 2 2 3 2 2 2" xfId="41955"/>
    <cellStyle name="Titre 2 2 2 3 2 3" xfId="41956"/>
    <cellStyle name="Titre 2 2 2 3 2 4" xfId="41957"/>
    <cellStyle name="Titre 2 2 2 3 3" xfId="41958"/>
    <cellStyle name="Titre 2 2 2 3 3 2" xfId="41959"/>
    <cellStyle name="Titre 2 2 2 3 4" xfId="41960"/>
    <cellStyle name="Titre 2 2 2 3 5" xfId="41961"/>
    <cellStyle name="Titre 2 2 2 4" xfId="41962"/>
    <cellStyle name="Titre 2 2 2 5" xfId="41963"/>
    <cellStyle name="Titre 2 2 3" xfId="41964"/>
    <cellStyle name="Titre 2 2 3 2" xfId="41965"/>
    <cellStyle name="Titre 2 2 3 2 2" xfId="41966"/>
    <cellStyle name="Titre 2 2 3 2 2 2" xfId="41967"/>
    <cellStyle name="Titre 2 2 3 2 2 2 2" xfId="41968"/>
    <cellStyle name="Titre 2 2 3 2 2 3" xfId="41969"/>
    <cellStyle name="Titre 2 2 3 2 2 4" xfId="41970"/>
    <cellStyle name="Titre 2 2 3 2 3" xfId="41971"/>
    <cellStyle name="Titre 2 2 3 2 3 2" xfId="41972"/>
    <cellStyle name="Titre 2 2 3 2 4" xfId="41973"/>
    <cellStyle name="Titre 2 2 3 2 5" xfId="41974"/>
    <cellStyle name="Titre 2 2 3 2 6" xfId="41975"/>
    <cellStyle name="Titre 2 2 3 3" xfId="41976"/>
    <cellStyle name="Titre 2 2 3 4" xfId="41977"/>
    <cellStyle name="Titre 2 2 4" xfId="41978"/>
    <cellStyle name="Titre 2 2 4 2" xfId="41979"/>
    <cellStyle name="Titre 2 2 4 2 2" xfId="41980"/>
    <cellStyle name="Titre 2 2 4 2 2 2" xfId="41981"/>
    <cellStyle name="Titre 2 2 4 2 2 2 2" xfId="41982"/>
    <cellStyle name="Titre 2 2 4 2 2 3" xfId="41983"/>
    <cellStyle name="Titre 2 2 4 2 2 4" xfId="41984"/>
    <cellStyle name="Titre 2 2 4 2 3" xfId="41985"/>
    <cellStyle name="Titre 2 2 4 2 3 2" xfId="41986"/>
    <cellStyle name="Titre 2 2 4 2 4" xfId="41987"/>
    <cellStyle name="Titre 2 2 4 2 5" xfId="41988"/>
    <cellStyle name="Titre 2 2 4 2 6" xfId="41989"/>
    <cellStyle name="Titre 2 2 4 3" xfId="41990"/>
    <cellStyle name="Titre 2 2 4 4" xfId="41991"/>
    <cellStyle name="Titre 2 2 5" xfId="41992"/>
    <cellStyle name="Titre 2 2 5 2" xfId="41993"/>
    <cellStyle name="Titre 2 2 5 2 2" xfId="41994"/>
    <cellStyle name="Titre 2 2 5 2 2 2" xfId="41995"/>
    <cellStyle name="Titre 2 2 5 2 3" xfId="41996"/>
    <cellStyle name="Titre 2 2 5 2 4" xfId="41997"/>
    <cellStyle name="Titre 2 2 5 3" xfId="41998"/>
    <cellStyle name="Titre 2 2 5 3 2" xfId="41999"/>
    <cellStyle name="Titre 2 2 5 3 3" xfId="42000"/>
    <cellStyle name="Titre 2 2 5 4" xfId="42001"/>
    <cellStyle name="Titre 2 2 5 4 2" xfId="42002"/>
    <cellStyle name="Titre 2 2 5 5" xfId="42003"/>
    <cellStyle name="Titre 2 2 6" xfId="42004"/>
    <cellStyle name="Titre 2 2 6 2" xfId="42005"/>
    <cellStyle name="Titre 2 2 7" xfId="42006"/>
    <cellStyle name="Titre 2 2 8" xfId="42007"/>
    <cellStyle name="Titre 2 3" xfId="42008"/>
    <cellStyle name="Titre 2 3 2" xfId="42009"/>
    <cellStyle name="Titre 2 3 2 2" xfId="42010"/>
    <cellStyle name="Titre 2 3 2 2 2" xfId="42011"/>
    <cellStyle name="Titre 2 3 2 2 2 2" xfId="42012"/>
    <cellStyle name="Titre 2 3 2 2 2 2 2" xfId="42013"/>
    <cellStyle name="Titre 2 3 2 2 2 3" xfId="42014"/>
    <cellStyle name="Titre 2 3 2 2 2 4" xfId="42015"/>
    <cellStyle name="Titre 2 3 2 2 2 5" xfId="42016"/>
    <cellStyle name="Titre 2 3 2 2 3" xfId="42017"/>
    <cellStyle name="Titre 2 3 2 2 3 2" xfId="42018"/>
    <cellStyle name="Titre 2 3 2 2 3 3" xfId="42019"/>
    <cellStyle name="Titre 2 3 2 2 4" xfId="42020"/>
    <cellStyle name="Titre 2 3 2 2 5" xfId="42021"/>
    <cellStyle name="Titre 2 3 2 3" xfId="42022"/>
    <cellStyle name="Titre 2 3 3" xfId="42023"/>
    <cellStyle name="Titre 2 3 3 2" xfId="42024"/>
    <cellStyle name="Titre 2 3 3 2 2" xfId="42025"/>
    <cellStyle name="Titre 2 3 3 2 2 2" xfId="42026"/>
    <cellStyle name="Titre 2 3 3 2 3" xfId="42027"/>
    <cellStyle name="Titre 2 3 3 2 4" xfId="42028"/>
    <cellStyle name="Titre 2 3 3 2 5" xfId="42029"/>
    <cellStyle name="Titre 2 3 3 3" xfId="42030"/>
    <cellStyle name="Titre 2 3 3 3 2" xfId="42031"/>
    <cellStyle name="Titre 2 3 3 3 3" xfId="42032"/>
    <cellStyle name="Titre 2 3 3 4" xfId="42033"/>
    <cellStyle name="Titre 2 3 3 4 2" xfId="42034"/>
    <cellStyle name="Titre 2 3 3 4 3" xfId="42035"/>
    <cellStyle name="Titre 2 3 3 5" xfId="42036"/>
    <cellStyle name="Titre 2 3 3 5 2" xfId="42037"/>
    <cellStyle name="Titre 2 3 3 6" xfId="42038"/>
    <cellStyle name="Titre 2 3 4" xfId="42039"/>
    <cellStyle name="Titre 2 3 4 2" xfId="42040"/>
    <cellStyle name="Titre 2 3 4 3" xfId="42041"/>
    <cellStyle name="Titre 2 3 5" xfId="42042"/>
    <cellStyle name="Titre 2 3 6" xfId="42043"/>
    <cellStyle name="Titre 2 3 6 2" xfId="42044"/>
    <cellStyle name="Titre 2 3 7" xfId="42045"/>
    <cellStyle name="Titre 2 3 8" xfId="42046"/>
    <cellStyle name="Titre 2 4" xfId="42047"/>
    <cellStyle name="Titre 2 4 2" xfId="42048"/>
    <cellStyle name="Titre 2 4 2 2" xfId="42049"/>
    <cellStyle name="Titre 2 4 2 2 2" xfId="42050"/>
    <cellStyle name="Titre 2 4 2 2 2 2" xfId="42051"/>
    <cellStyle name="Titre 2 4 2 2 2 2 2" xfId="42052"/>
    <cellStyle name="Titre 2 4 2 2 2 3" xfId="42053"/>
    <cellStyle name="Titre 2 4 2 2 2 4" xfId="42054"/>
    <cellStyle name="Titre 2 4 2 2 2 5" xfId="42055"/>
    <cellStyle name="Titre 2 4 2 2 3" xfId="42056"/>
    <cellStyle name="Titre 2 4 2 2 3 2" xfId="42057"/>
    <cellStyle name="Titre 2 4 2 2 3 3" xfId="42058"/>
    <cellStyle name="Titre 2 4 2 2 4" xfId="42059"/>
    <cellStyle name="Titre 2 4 2 2 5" xfId="42060"/>
    <cellStyle name="Titre 2 4 2 3" xfId="42061"/>
    <cellStyle name="Titre 2 4 3" xfId="42062"/>
    <cellStyle name="Titre 2 4 3 2" xfId="42063"/>
    <cellStyle name="Titre 2 4 3 2 2" xfId="42064"/>
    <cellStyle name="Titre 2 4 3 2 2 2" xfId="42065"/>
    <cellStyle name="Titre 2 4 3 2 3" xfId="42066"/>
    <cellStyle name="Titre 2 4 3 2 4" xfId="42067"/>
    <cellStyle name="Titre 2 4 3 2 5" xfId="42068"/>
    <cellStyle name="Titre 2 4 3 3" xfId="42069"/>
    <cellStyle name="Titre 2 4 3 3 2" xfId="42070"/>
    <cellStyle name="Titre 2 4 3 3 3" xfId="42071"/>
    <cellStyle name="Titre 2 4 3 3 4" xfId="42072"/>
    <cellStyle name="Titre 2 4 3 4" xfId="42073"/>
    <cellStyle name="Titre 2 4 3 4 2" xfId="42074"/>
    <cellStyle name="Titre 2 4 3 5" xfId="42075"/>
    <cellStyle name="Titre 2 4 3 6" xfId="42076"/>
    <cellStyle name="Titre 2 4 4" xfId="42077"/>
    <cellStyle name="Titre 2 4 4 2" xfId="42078"/>
    <cellStyle name="Titre 2 4 4 2 2" xfId="42079"/>
    <cellStyle name="Titre 2 4 4 3" xfId="42080"/>
    <cellStyle name="Titre 2 4 5" xfId="42081"/>
    <cellStyle name="Titre 2 4 6" xfId="42082"/>
    <cellStyle name="Titre 2 5" xfId="42083"/>
    <cellStyle name="Titre 2 5 2" xfId="42084"/>
    <cellStyle name="Titre 2 5 2 2" xfId="42085"/>
    <cellStyle name="Titre 2 5 2 2 2" xfId="42086"/>
    <cellStyle name="Titre 2 5 2 2 2 2" xfId="42087"/>
    <cellStyle name="Titre 2 5 2 2 2 2 2" xfId="42088"/>
    <cellStyle name="Titre 2 5 2 2 2 3" xfId="42089"/>
    <cellStyle name="Titre 2 5 2 2 2 4" xfId="42090"/>
    <cellStyle name="Titre 2 5 2 2 3" xfId="42091"/>
    <cellStyle name="Titre 2 5 2 2 3 2" xfId="42092"/>
    <cellStyle name="Titre 2 5 2 2 4" xfId="42093"/>
    <cellStyle name="Titre 2 5 2 2 5" xfId="42094"/>
    <cellStyle name="Titre 2 5 2 2 6" xfId="42095"/>
    <cellStyle name="Titre 2 5 2 3" xfId="42096"/>
    <cellStyle name="Titre 2 5 2 3 2" xfId="42097"/>
    <cellStyle name="Titre 2 5 3" xfId="42098"/>
    <cellStyle name="Titre 2 5 3 2" xfId="42099"/>
    <cellStyle name="Titre 2 5 3 2 2" xfId="42100"/>
    <cellStyle name="Titre 2 5 3 2 2 2" xfId="42101"/>
    <cellStyle name="Titre 2 5 3 2 3" xfId="42102"/>
    <cellStyle name="Titre 2 5 3 2 4" xfId="42103"/>
    <cellStyle name="Titre 2 5 3 3" xfId="42104"/>
    <cellStyle name="Titre 2 5 3 3 2" xfId="42105"/>
    <cellStyle name="Titre 2 5 3 3 3" xfId="42106"/>
    <cellStyle name="Titre 2 5 3 4" xfId="42107"/>
    <cellStyle name="Titre 2 5 3 5" xfId="42108"/>
    <cellStyle name="Titre 2 5 4" xfId="42109"/>
    <cellStyle name="Titre 2 6" xfId="42110"/>
    <cellStyle name="Titre 2 6 2" xfId="42111"/>
    <cellStyle name="Titre 2 6 2 2" xfId="42112"/>
    <cellStyle name="Titre 2 6 2 2 2" xfId="42113"/>
    <cellStyle name="Titre 2 6 2 2 2 2" xfId="42114"/>
    <cellStyle name="Titre 2 6 2 2 2 2 2" xfId="42115"/>
    <cellStyle name="Titre 2 6 2 2 2 3" xfId="42116"/>
    <cellStyle name="Titre 2 6 2 2 2 4" xfId="42117"/>
    <cellStyle name="Titre 2 6 2 2 3" xfId="42118"/>
    <cellStyle name="Titre 2 6 2 2 3 2" xfId="42119"/>
    <cellStyle name="Titre 2 6 2 2 4" xfId="42120"/>
    <cellStyle name="Titre 2 6 2 2 5" xfId="42121"/>
    <cellStyle name="Titre 2 6 2 2 6" xfId="42122"/>
    <cellStyle name="Titre 2 6 2 3" xfId="42123"/>
    <cellStyle name="Titre 2 6 2 3 2" xfId="42124"/>
    <cellStyle name="Titre 2 6 3" xfId="42125"/>
    <cellStyle name="Titre 2 6 3 2" xfId="42126"/>
    <cellStyle name="Titre 2 6 3 2 2" xfId="42127"/>
    <cellStyle name="Titre 2 6 3 2 2 2" xfId="42128"/>
    <cellStyle name="Titre 2 6 3 2 3" xfId="42129"/>
    <cellStyle name="Titre 2 6 3 2 4" xfId="42130"/>
    <cellStyle name="Titre 2 6 3 2 5" xfId="42131"/>
    <cellStyle name="Titre 2 6 3 3" xfId="42132"/>
    <cellStyle name="Titre 2 6 3 3 2" xfId="42133"/>
    <cellStyle name="Titre 2 6 3 3 3" xfId="42134"/>
    <cellStyle name="Titre 2 6 3 3 4" xfId="42135"/>
    <cellStyle name="Titre 2 6 3 4" xfId="42136"/>
    <cellStyle name="Titre 2 6 3 4 2" xfId="42137"/>
    <cellStyle name="Titre 2 6 3 5" xfId="42138"/>
    <cellStyle name="Titre 2 6 3 6" xfId="42139"/>
    <cellStyle name="Titre 2 6 4" xfId="42140"/>
    <cellStyle name="Titre 2 6 4 2" xfId="42141"/>
    <cellStyle name="Titre 2 6 5" xfId="42142"/>
    <cellStyle name="Titre 2 6 5 2" xfId="42143"/>
    <cellStyle name="Titre 2 6 5 2 2" xfId="42144"/>
    <cellStyle name="Titre 2 6 6" xfId="42145"/>
    <cellStyle name="Titre 2 6 6 2" xfId="42146"/>
    <cellStyle name="Titre 2 7" xfId="42147"/>
    <cellStyle name="Titre 2 7 2" xfId="42148"/>
    <cellStyle name="Titre 2 7 2 2" xfId="42149"/>
    <cellStyle name="Titre 2 7 2 2 2" xfId="42150"/>
    <cellStyle name="Titre 2 7 2 2 2 2" xfId="42151"/>
    <cellStyle name="Titre 2 7 2 2 3" xfId="42152"/>
    <cellStyle name="Titre 2 7 2 2 4" xfId="42153"/>
    <cellStyle name="Titre 2 7 2 3" xfId="42154"/>
    <cellStyle name="Titre 2 7 2 3 2" xfId="42155"/>
    <cellStyle name="Titre 2 7 2 3 3" xfId="42156"/>
    <cellStyle name="Titre 2 7 2 4" xfId="42157"/>
    <cellStyle name="Titre 2 7 2 4 2" xfId="42158"/>
    <cellStyle name="Titre 2 7 2 5" xfId="42159"/>
    <cellStyle name="Titre 2 7 2 6" xfId="42160"/>
    <cellStyle name="Titre 2 7 3" xfId="42161"/>
    <cellStyle name="Titre 2 7 3 2" xfId="42162"/>
    <cellStyle name="Titre 2 7 4" xfId="42163"/>
    <cellStyle name="Titre 2 8" xfId="42164"/>
    <cellStyle name="Titre 2 8 2" xfId="42165"/>
    <cellStyle name="Titre 2 8 2 2" xfId="42166"/>
    <cellStyle name="Titre 2 8 2 2 2" xfId="42167"/>
    <cellStyle name="Titre 2 8 2 2 2 2" xfId="42168"/>
    <cellStyle name="Titre 2 8 2 2 3" xfId="42169"/>
    <cellStyle name="Titre 2 8 2 2 4" xfId="42170"/>
    <cellStyle name="Titre 2 8 2 3" xfId="42171"/>
    <cellStyle name="Titre 2 8 2 3 2" xfId="42172"/>
    <cellStyle name="Titre 2 8 2 3 3" xfId="42173"/>
    <cellStyle name="Titre 2 8 2 4" xfId="42174"/>
    <cellStyle name="Titre 2 8 2 4 2" xfId="42175"/>
    <cellStyle name="Titre 2 8 2 5" xfId="42176"/>
    <cellStyle name="Titre 2 8 2 6" xfId="42177"/>
    <cellStyle name="Titre 2 8 3" xfId="42178"/>
    <cellStyle name="Titre 2 8 3 2" xfId="42179"/>
    <cellStyle name="Titre 2 9" xfId="42180"/>
    <cellStyle name="Titre 2 9 2" xfId="42181"/>
    <cellStyle name="Titre 2 9 2 2" xfId="42182"/>
    <cellStyle name="Titre 2 9 2 2 2" xfId="42183"/>
    <cellStyle name="Titre 2 9 2 2 2 2" xfId="42184"/>
    <cellStyle name="Titre 2 9 2 2 3" xfId="42185"/>
    <cellStyle name="Titre 2 9 2 2 4" xfId="42186"/>
    <cellStyle name="Titre 2 9 2 3" xfId="42187"/>
    <cellStyle name="Titre 2 9 2 3 2" xfId="42188"/>
    <cellStyle name="Titre 2 9 2 3 3" xfId="42189"/>
    <cellStyle name="Titre 2 9 2 4" xfId="42190"/>
    <cellStyle name="Titre 2 9 2 4 2" xfId="42191"/>
    <cellStyle name="Titre 2 9 2 5" xfId="42192"/>
    <cellStyle name="Titre 2 9 2 6" xfId="42193"/>
    <cellStyle name="Titre 2 9 3" xfId="42194"/>
    <cellStyle name="Titre 2 9 3 2" xfId="42195"/>
    <cellStyle name="Titre 3 10" xfId="42196"/>
    <cellStyle name="Titre 3 10 2" xfId="42197"/>
    <cellStyle name="Titre 3 10 2 2" xfId="42198"/>
    <cellStyle name="Titre 3 10 2 2 2" xfId="42199"/>
    <cellStyle name="Titre 3 10 2 2 2 2" xfId="42200"/>
    <cellStyle name="Titre 3 10 2 2 3" xfId="42201"/>
    <cellStyle name="Titre 3 10 2 2 4" xfId="42202"/>
    <cellStyle name="Titre 3 10 2 3" xfId="42203"/>
    <cellStyle name="Titre 3 10 2 3 2" xfId="42204"/>
    <cellStyle name="Titre 3 10 2 3 3" xfId="42205"/>
    <cellStyle name="Titre 3 10 2 4" xfId="42206"/>
    <cellStyle name="Titre 3 10 2 4 2" xfId="42207"/>
    <cellStyle name="Titre 3 10 2 5" xfId="42208"/>
    <cellStyle name="Titre 3 10 2 6" xfId="42209"/>
    <cellStyle name="Titre 3 10 3" xfId="42210"/>
    <cellStyle name="Titre 3 10 3 2" xfId="42211"/>
    <cellStyle name="Titre 3 11" xfId="42212"/>
    <cellStyle name="Titre 3 11 2" xfId="42213"/>
    <cellStyle name="Titre 3 11 2 2" xfId="42214"/>
    <cellStyle name="Titre 3 11 2 2 2" xfId="42215"/>
    <cellStyle name="Titre 3 11 2 2 2 2" xfId="42216"/>
    <cellStyle name="Titre 3 11 2 2 2 2 2" xfId="42217"/>
    <cellStyle name="Titre 3 11 2 2 2 3" xfId="42218"/>
    <cellStyle name="Titre 3 11 2 2 2 4" xfId="42219"/>
    <cellStyle name="Titre 3 11 2 2 3" xfId="42220"/>
    <cellStyle name="Titre 3 11 2 2 3 2" xfId="42221"/>
    <cellStyle name="Titre 3 11 2 2 4" xfId="42222"/>
    <cellStyle name="Titre 3 11 2 2 5" xfId="42223"/>
    <cellStyle name="Titre 3 11 2 2 6" xfId="42224"/>
    <cellStyle name="Titre 3 11 2 3" xfId="42225"/>
    <cellStyle name="Titre 3 11 2 3 2" xfId="42226"/>
    <cellStyle name="Titre 3 11 2 4" xfId="42227"/>
    <cellStyle name="Titre 3 11 2 5" xfId="42228"/>
    <cellStyle name="Titre 3 11 3" xfId="42229"/>
    <cellStyle name="Titre 3 11 3 2" xfId="42230"/>
    <cellStyle name="Titre 3 11 3 2 2" xfId="42231"/>
    <cellStyle name="Titre 3 11 3 2 2 2" xfId="42232"/>
    <cellStyle name="Titre 3 11 3 2 2 2 2" xfId="42233"/>
    <cellStyle name="Titre 3 11 3 2 2 3" xfId="42234"/>
    <cellStyle name="Titre 3 11 3 2 2 4" xfId="42235"/>
    <cellStyle name="Titre 3 11 3 2 3" xfId="42236"/>
    <cellStyle name="Titre 3 11 3 2 3 2" xfId="42237"/>
    <cellStyle name="Titre 3 11 3 2 4" xfId="42238"/>
    <cellStyle name="Titre 3 11 3 2 5" xfId="42239"/>
    <cellStyle name="Titre 3 11 3 2 6" xfId="42240"/>
    <cellStyle name="Titre 3 11 3 3" xfId="42241"/>
    <cellStyle name="Titre 3 11 3 3 2" xfId="42242"/>
    <cellStyle name="Titre 3 11 4" xfId="42243"/>
    <cellStyle name="Titre 3 11 4 2" xfId="42244"/>
    <cellStyle name="Titre 3 11 4 2 2" xfId="42245"/>
    <cellStyle name="Titre 3 11 4 2 2 2" xfId="42246"/>
    <cellStyle name="Titre 3 11 4 2 2 2 2" xfId="42247"/>
    <cellStyle name="Titre 3 11 4 2 2 3" xfId="42248"/>
    <cellStyle name="Titre 3 11 4 2 2 4" xfId="42249"/>
    <cellStyle name="Titre 3 11 4 2 3" xfId="42250"/>
    <cellStyle name="Titre 3 11 4 2 3 2" xfId="42251"/>
    <cellStyle name="Titre 3 11 4 2 4" xfId="42252"/>
    <cellStyle name="Titre 3 11 4 2 5" xfId="42253"/>
    <cellStyle name="Titre 3 11 4 2 6" xfId="42254"/>
    <cellStyle name="Titre 3 11 4 3" xfId="42255"/>
    <cellStyle name="Titre 3 11 4 3 2" xfId="42256"/>
    <cellStyle name="Titre 3 11 5" xfId="42257"/>
    <cellStyle name="Titre 3 11 5 2" xfId="42258"/>
    <cellStyle name="Titre 3 11 5 2 2" xfId="42259"/>
    <cellStyle name="Titre 3 11 5 2 2 2" xfId="42260"/>
    <cellStyle name="Titre 3 11 5 2 3" xfId="42261"/>
    <cellStyle name="Titre 3 11 5 2 4" xfId="42262"/>
    <cellStyle name="Titre 3 11 5 3" xfId="42263"/>
    <cellStyle name="Titre 3 11 5 3 2" xfId="42264"/>
    <cellStyle name="Titre 3 11 5 4" xfId="42265"/>
    <cellStyle name="Titre 3 11 5 5" xfId="42266"/>
    <cellStyle name="Titre 3 11 5 6" xfId="42267"/>
    <cellStyle name="Titre 3 11 6" xfId="42268"/>
    <cellStyle name="Titre 3 11 7" xfId="42269"/>
    <cellStyle name="Titre 3 12" xfId="42270"/>
    <cellStyle name="Titre 3 12 2" xfId="42271"/>
    <cellStyle name="Titre 3 12 2 2" xfId="42272"/>
    <cellStyle name="Titre 3 12 2 2 2" xfId="42273"/>
    <cellStyle name="Titre 3 12 2 2 2 2" xfId="42274"/>
    <cellStyle name="Titre 3 12 2 2 2 2 2" xfId="42275"/>
    <cellStyle name="Titre 3 12 2 2 2 3" xfId="42276"/>
    <cellStyle name="Titre 3 12 2 2 2 4" xfId="42277"/>
    <cellStyle name="Titre 3 12 2 2 3" xfId="42278"/>
    <cellStyle name="Titre 3 12 2 2 3 2" xfId="42279"/>
    <cellStyle name="Titre 3 12 2 2 4" xfId="42280"/>
    <cellStyle name="Titre 3 12 2 2 5" xfId="42281"/>
    <cellStyle name="Titre 3 12 2 2 6" xfId="42282"/>
    <cellStyle name="Titre 3 12 2 3" xfId="42283"/>
    <cellStyle name="Titre 3 12 2 3 2" xfId="42284"/>
    <cellStyle name="Titre 3 12 3" xfId="42285"/>
    <cellStyle name="Titre 3 12 3 2" xfId="42286"/>
    <cellStyle name="Titre 3 12 3 2 2" xfId="42287"/>
    <cellStyle name="Titre 3 12 3 2 2 2" xfId="42288"/>
    <cellStyle name="Titre 3 12 3 2 2 2 2" xfId="42289"/>
    <cellStyle name="Titre 3 12 3 2 2 3" xfId="42290"/>
    <cellStyle name="Titre 3 12 3 2 2 4" xfId="42291"/>
    <cellStyle name="Titre 3 12 3 2 3" xfId="42292"/>
    <cellStyle name="Titre 3 12 3 2 3 2" xfId="42293"/>
    <cellStyle name="Titre 3 12 3 2 4" xfId="42294"/>
    <cellStyle name="Titre 3 12 3 2 5" xfId="42295"/>
    <cellStyle name="Titre 3 12 3 2 6" xfId="42296"/>
    <cellStyle name="Titre 3 12 3 3" xfId="42297"/>
    <cellStyle name="Titre 3 12 3 3 2" xfId="42298"/>
    <cellStyle name="Titre 3 12 4" xfId="42299"/>
    <cellStyle name="Titre 3 12 4 2" xfId="42300"/>
    <cellStyle name="Titre 3 12 4 2 2" xfId="42301"/>
    <cellStyle name="Titre 3 12 4 2 2 2" xfId="42302"/>
    <cellStyle name="Titre 3 12 4 2 3" xfId="42303"/>
    <cellStyle name="Titre 3 12 4 2 4" xfId="42304"/>
    <cellStyle name="Titre 3 12 4 3" xfId="42305"/>
    <cellStyle name="Titre 3 12 4 3 2" xfId="42306"/>
    <cellStyle name="Titre 3 12 4 4" xfId="42307"/>
    <cellStyle name="Titre 3 12 4 5" xfId="42308"/>
    <cellStyle name="Titre 3 12 4 6" xfId="42309"/>
    <cellStyle name="Titre 3 12 5" xfId="42310"/>
    <cellStyle name="Titre 3 12 6" xfId="42311"/>
    <cellStyle name="Titre 3 13" xfId="42312"/>
    <cellStyle name="Titre 3 13 2" xfId="42313"/>
    <cellStyle name="Titre 3 13 2 2" xfId="42314"/>
    <cellStyle name="Titre 3 13 2 2 2" xfId="42315"/>
    <cellStyle name="Titre 3 13 2 2 2 2" xfId="42316"/>
    <cellStyle name="Titre 3 13 2 2 3" xfId="42317"/>
    <cellStyle name="Titre 3 13 2 2 4" xfId="42318"/>
    <cellStyle name="Titre 3 13 2 3" xfId="42319"/>
    <cellStyle name="Titre 3 13 2 3 2" xfId="42320"/>
    <cellStyle name="Titre 3 13 2 4" xfId="42321"/>
    <cellStyle name="Titre 3 13 2 5" xfId="42322"/>
    <cellStyle name="Titre 3 13 2 6" xfId="42323"/>
    <cellStyle name="Titre 3 13 3" xfId="42324"/>
    <cellStyle name="Titre 3 13 3 2" xfId="42325"/>
    <cellStyle name="Titre 3 14" xfId="42326"/>
    <cellStyle name="Titre 3 14 2" xfId="42327"/>
    <cellStyle name="Titre 3 14 2 2" xfId="42328"/>
    <cellStyle name="Titre 3 14 2 2 2" xfId="42329"/>
    <cellStyle name="Titre 3 14 2 2 2 2" xfId="42330"/>
    <cellStyle name="Titre 3 14 2 2 3" xfId="42331"/>
    <cellStyle name="Titre 3 14 2 2 4" xfId="42332"/>
    <cellStyle name="Titre 3 14 2 3" xfId="42333"/>
    <cellStyle name="Titre 3 14 2 3 2" xfId="42334"/>
    <cellStyle name="Titre 3 14 2 4" xfId="42335"/>
    <cellStyle name="Titre 3 14 2 5" xfId="42336"/>
    <cellStyle name="Titre 3 14 2 6" xfId="42337"/>
    <cellStyle name="Titre 3 14 3" xfId="42338"/>
    <cellStyle name="Titre 3 14 3 2" xfId="42339"/>
    <cellStyle name="Titre 3 15" xfId="42340"/>
    <cellStyle name="Titre 3 15 2" xfId="42341"/>
    <cellStyle name="Titre 3 15 2 2" xfId="42342"/>
    <cellStyle name="Titre 3 15 2 2 2" xfId="42343"/>
    <cellStyle name="Titre 3 15 2 2 2 2" xfId="42344"/>
    <cellStyle name="Titre 3 15 2 2 3" xfId="42345"/>
    <cellStyle name="Titre 3 15 2 2 4" xfId="42346"/>
    <cellStyle name="Titre 3 15 2 3" xfId="42347"/>
    <cellStyle name="Titre 3 15 2 3 2" xfId="42348"/>
    <cellStyle name="Titre 3 15 2 4" xfId="42349"/>
    <cellStyle name="Titre 3 15 2 5" xfId="42350"/>
    <cellStyle name="Titre 3 15 2 6" xfId="42351"/>
    <cellStyle name="Titre 3 15 3" xfId="42352"/>
    <cellStyle name="Titre 3 15 3 2" xfId="42353"/>
    <cellStyle name="Titre 3 16" xfId="42354"/>
    <cellStyle name="Titre 3 16 2" xfId="42355"/>
    <cellStyle name="Titre 3 16 3" xfId="42356"/>
    <cellStyle name="Titre 3 17" xfId="42357"/>
    <cellStyle name="Titre 3 17 2" xfId="42358"/>
    <cellStyle name="Titre 3 18" xfId="42359"/>
    <cellStyle name="Titre 3 2" xfId="189"/>
    <cellStyle name="Titre 3 2 2" xfId="42360"/>
    <cellStyle name="Titre 3 2 2 2" xfId="42361"/>
    <cellStyle name="Titre 3 2 2 2 2" xfId="42362"/>
    <cellStyle name="Titre 3 2 2 2 2 2" xfId="42363"/>
    <cellStyle name="Titre 3 2 2 2 2 2 2" xfId="42364"/>
    <cellStyle name="Titre 3 2 2 2 2 2 2 2" xfId="42365"/>
    <cellStyle name="Titre 3 2 2 2 2 2 3" xfId="42366"/>
    <cellStyle name="Titre 3 2 2 2 2 2 4" xfId="42367"/>
    <cellStyle name="Titre 3 2 2 2 2 3" xfId="42368"/>
    <cellStyle name="Titre 3 2 2 2 2 3 2" xfId="42369"/>
    <cellStyle name="Titre 3 2 2 2 2 4" xfId="42370"/>
    <cellStyle name="Titre 3 2 2 2 2 5" xfId="42371"/>
    <cellStyle name="Titre 3 2 2 2 2 6" xfId="42372"/>
    <cellStyle name="Titre 3 2 2 3" xfId="42373"/>
    <cellStyle name="Titre 3 2 2 3 2" xfId="42374"/>
    <cellStyle name="Titre 3 2 2 3 2 2" xfId="42375"/>
    <cellStyle name="Titre 3 2 2 3 2 2 2" xfId="42376"/>
    <cellStyle name="Titre 3 2 2 3 2 3" xfId="42377"/>
    <cellStyle name="Titre 3 2 2 3 2 4" xfId="42378"/>
    <cellStyle name="Titre 3 2 2 3 3" xfId="42379"/>
    <cellStyle name="Titre 3 2 2 3 3 2" xfId="42380"/>
    <cellStyle name="Titre 3 2 2 3 4" xfId="42381"/>
    <cellStyle name="Titre 3 2 2 3 5" xfId="42382"/>
    <cellStyle name="Titre 3 2 2 4" xfId="42383"/>
    <cellStyle name="Titre 3 2 2 5" xfId="42384"/>
    <cellStyle name="Titre 3 2 3" xfId="42385"/>
    <cellStyle name="Titre 3 2 3 2" xfId="42386"/>
    <cellStyle name="Titre 3 2 3 2 2" xfId="42387"/>
    <cellStyle name="Titre 3 2 3 2 2 2" xfId="42388"/>
    <cellStyle name="Titre 3 2 3 2 2 2 2" xfId="42389"/>
    <cellStyle name="Titre 3 2 3 2 2 3" xfId="42390"/>
    <cellStyle name="Titre 3 2 3 2 2 4" xfId="42391"/>
    <cellStyle name="Titre 3 2 3 2 3" xfId="42392"/>
    <cellStyle name="Titre 3 2 3 2 3 2" xfId="42393"/>
    <cellStyle name="Titre 3 2 3 2 4" xfId="42394"/>
    <cellStyle name="Titre 3 2 3 2 5" xfId="42395"/>
    <cellStyle name="Titre 3 2 3 2 6" xfId="42396"/>
    <cellStyle name="Titre 3 2 3 3" xfId="42397"/>
    <cellStyle name="Titre 3 2 3 4" xfId="42398"/>
    <cellStyle name="Titre 3 2 4" xfId="42399"/>
    <cellStyle name="Titre 3 2 4 2" xfId="42400"/>
    <cellStyle name="Titre 3 2 4 2 2" xfId="42401"/>
    <cellStyle name="Titre 3 2 4 2 2 2" xfId="42402"/>
    <cellStyle name="Titre 3 2 4 2 2 2 2" xfId="42403"/>
    <cellStyle name="Titre 3 2 4 2 2 3" xfId="42404"/>
    <cellStyle name="Titre 3 2 4 2 2 4" xfId="42405"/>
    <cellStyle name="Titre 3 2 4 2 3" xfId="42406"/>
    <cellStyle name="Titre 3 2 4 2 3 2" xfId="42407"/>
    <cellStyle name="Titre 3 2 4 2 4" xfId="42408"/>
    <cellStyle name="Titre 3 2 4 2 5" xfId="42409"/>
    <cellStyle name="Titre 3 2 4 2 6" xfId="42410"/>
    <cellStyle name="Titre 3 2 4 3" xfId="42411"/>
    <cellStyle name="Titre 3 2 4 4" xfId="42412"/>
    <cellStyle name="Titre 3 2 5" xfId="42413"/>
    <cellStyle name="Titre 3 2 5 2" xfId="42414"/>
    <cellStyle name="Titre 3 2 5 2 2" xfId="42415"/>
    <cellStyle name="Titre 3 2 5 2 2 2" xfId="42416"/>
    <cellStyle name="Titre 3 2 5 2 3" xfId="42417"/>
    <cellStyle name="Titre 3 2 5 2 4" xfId="42418"/>
    <cellStyle name="Titre 3 2 5 3" xfId="42419"/>
    <cellStyle name="Titre 3 2 5 3 2" xfId="42420"/>
    <cellStyle name="Titre 3 2 5 3 3" xfId="42421"/>
    <cellStyle name="Titre 3 2 5 4" xfId="42422"/>
    <cellStyle name="Titre 3 2 5 4 2" xfId="42423"/>
    <cellStyle name="Titre 3 2 5 5" xfId="42424"/>
    <cellStyle name="Titre 3 2 6" xfId="42425"/>
    <cellStyle name="Titre 3 2 6 2" xfId="42426"/>
    <cellStyle name="Titre 3 2 7" xfId="42427"/>
    <cellStyle name="Titre 3 2 8" xfId="42428"/>
    <cellStyle name="Titre 3 3" xfId="42429"/>
    <cellStyle name="Titre 3 3 2" xfId="42430"/>
    <cellStyle name="Titre 3 3 2 2" xfId="42431"/>
    <cellStyle name="Titre 3 3 2 2 2" xfId="42432"/>
    <cellStyle name="Titre 3 3 2 2 2 2" xfId="42433"/>
    <cellStyle name="Titre 3 3 2 2 2 2 2" xfId="42434"/>
    <cellStyle name="Titre 3 3 2 2 2 3" xfId="42435"/>
    <cellStyle name="Titre 3 3 2 2 2 4" xfId="42436"/>
    <cellStyle name="Titre 3 3 2 2 2 5" xfId="42437"/>
    <cellStyle name="Titre 3 3 2 2 3" xfId="42438"/>
    <cellStyle name="Titre 3 3 2 2 3 2" xfId="42439"/>
    <cellStyle name="Titre 3 3 2 2 3 3" xfId="42440"/>
    <cellStyle name="Titre 3 3 2 2 4" xfId="42441"/>
    <cellStyle name="Titre 3 3 2 2 5" xfId="42442"/>
    <cellStyle name="Titre 3 3 2 3" xfId="42443"/>
    <cellStyle name="Titre 3 3 3" xfId="42444"/>
    <cellStyle name="Titre 3 3 3 2" xfId="42445"/>
    <cellStyle name="Titre 3 3 3 2 2" xfId="42446"/>
    <cellStyle name="Titre 3 3 3 2 2 2" xfId="42447"/>
    <cellStyle name="Titre 3 3 3 2 3" xfId="42448"/>
    <cellStyle name="Titre 3 3 3 2 4" xfId="42449"/>
    <cellStyle name="Titre 3 3 3 2 5" xfId="42450"/>
    <cellStyle name="Titre 3 3 3 3" xfId="42451"/>
    <cellStyle name="Titre 3 3 3 3 2" xfId="42452"/>
    <cellStyle name="Titre 3 3 3 3 3" xfId="42453"/>
    <cellStyle name="Titre 3 3 3 4" xfId="42454"/>
    <cellStyle name="Titre 3 3 3 4 2" xfId="42455"/>
    <cellStyle name="Titre 3 3 3 4 3" xfId="42456"/>
    <cellStyle name="Titre 3 3 3 5" xfId="42457"/>
    <cellStyle name="Titre 3 3 3 5 2" xfId="42458"/>
    <cellStyle name="Titre 3 3 3 6" xfId="42459"/>
    <cellStyle name="Titre 3 3 4" xfId="42460"/>
    <cellStyle name="Titre 3 3 4 2" xfId="42461"/>
    <cellStyle name="Titre 3 3 4 3" xfId="42462"/>
    <cellStyle name="Titre 3 3 5" xfId="42463"/>
    <cellStyle name="Titre 3 3 6" xfId="42464"/>
    <cellStyle name="Titre 3 3 6 2" xfId="42465"/>
    <cellStyle name="Titre 3 3 7" xfId="42466"/>
    <cellStyle name="Titre 3 3 8" xfId="42467"/>
    <cellStyle name="Titre 3 4" xfId="42468"/>
    <cellStyle name="Titre 3 4 2" xfId="42469"/>
    <cellStyle name="Titre 3 4 2 2" xfId="42470"/>
    <cellStyle name="Titre 3 4 2 2 2" xfId="42471"/>
    <cellStyle name="Titre 3 4 2 2 2 2" xfId="42472"/>
    <cellStyle name="Titre 3 4 2 2 2 2 2" xfId="42473"/>
    <cellStyle name="Titre 3 4 2 2 2 3" xfId="42474"/>
    <cellStyle name="Titre 3 4 2 2 2 4" xfId="42475"/>
    <cellStyle name="Titre 3 4 2 2 2 5" xfId="42476"/>
    <cellStyle name="Titre 3 4 2 2 3" xfId="42477"/>
    <cellStyle name="Titre 3 4 2 2 3 2" xfId="42478"/>
    <cellStyle name="Titre 3 4 2 2 3 3" xfId="42479"/>
    <cellStyle name="Titre 3 4 2 2 4" xfId="42480"/>
    <cellStyle name="Titre 3 4 2 2 5" xfId="42481"/>
    <cellStyle name="Titre 3 4 2 3" xfId="42482"/>
    <cellStyle name="Titre 3 4 3" xfId="42483"/>
    <cellStyle name="Titre 3 4 3 2" xfId="42484"/>
    <cellStyle name="Titre 3 4 3 2 2" xfId="42485"/>
    <cellStyle name="Titre 3 4 3 2 2 2" xfId="42486"/>
    <cellStyle name="Titre 3 4 3 2 3" xfId="42487"/>
    <cellStyle name="Titre 3 4 3 2 4" xfId="42488"/>
    <cellStyle name="Titre 3 4 3 2 5" xfId="42489"/>
    <cellStyle name="Titre 3 4 3 3" xfId="42490"/>
    <cellStyle name="Titre 3 4 3 3 2" xfId="42491"/>
    <cellStyle name="Titre 3 4 3 3 3" xfId="42492"/>
    <cellStyle name="Titre 3 4 3 3 4" xfId="42493"/>
    <cellStyle name="Titre 3 4 3 4" xfId="42494"/>
    <cellStyle name="Titre 3 4 3 4 2" xfId="42495"/>
    <cellStyle name="Titre 3 4 3 5" xfId="42496"/>
    <cellStyle name="Titre 3 4 3 6" xfId="42497"/>
    <cellStyle name="Titre 3 4 4" xfId="42498"/>
    <cellStyle name="Titre 3 4 4 2" xfId="42499"/>
    <cellStyle name="Titre 3 4 4 2 2" xfId="42500"/>
    <cellStyle name="Titre 3 4 4 3" xfId="42501"/>
    <cellStyle name="Titre 3 4 5" xfId="42502"/>
    <cellStyle name="Titre 3 4 6" xfId="42503"/>
    <cellStyle name="Titre 3 5" xfId="42504"/>
    <cellStyle name="Titre 3 5 2" xfId="42505"/>
    <cellStyle name="Titre 3 5 2 2" xfId="42506"/>
    <cellStyle name="Titre 3 5 2 2 2" xfId="42507"/>
    <cellStyle name="Titre 3 5 2 2 2 2" xfId="42508"/>
    <cellStyle name="Titre 3 5 2 2 2 2 2" xfId="42509"/>
    <cellStyle name="Titre 3 5 2 2 2 3" xfId="42510"/>
    <cellStyle name="Titre 3 5 2 2 2 4" xfId="42511"/>
    <cellStyle name="Titre 3 5 2 2 3" xfId="42512"/>
    <cellStyle name="Titre 3 5 2 2 3 2" xfId="42513"/>
    <cellStyle name="Titre 3 5 2 2 4" xfId="42514"/>
    <cellStyle name="Titre 3 5 2 2 5" xfId="42515"/>
    <cellStyle name="Titre 3 5 2 2 6" xfId="42516"/>
    <cellStyle name="Titre 3 5 2 3" xfId="42517"/>
    <cellStyle name="Titre 3 5 2 3 2" xfId="42518"/>
    <cellStyle name="Titre 3 5 3" xfId="42519"/>
    <cellStyle name="Titre 3 5 3 2" xfId="42520"/>
    <cellStyle name="Titre 3 5 3 2 2" xfId="42521"/>
    <cellStyle name="Titre 3 5 3 2 2 2" xfId="42522"/>
    <cellStyle name="Titre 3 5 3 2 3" xfId="42523"/>
    <cellStyle name="Titre 3 5 3 2 4" xfId="42524"/>
    <cellStyle name="Titre 3 5 3 3" xfId="42525"/>
    <cellStyle name="Titre 3 5 3 3 2" xfId="42526"/>
    <cellStyle name="Titre 3 5 3 3 3" xfId="42527"/>
    <cellStyle name="Titre 3 5 3 4" xfId="42528"/>
    <cellStyle name="Titre 3 5 3 5" xfId="42529"/>
    <cellStyle name="Titre 3 5 4" xfId="42530"/>
    <cellStyle name="Titre 3 6" xfId="42531"/>
    <cellStyle name="Titre 3 6 2" xfId="42532"/>
    <cellStyle name="Titre 3 6 2 2" xfId="42533"/>
    <cellStyle name="Titre 3 6 2 2 2" xfId="42534"/>
    <cellStyle name="Titre 3 6 2 2 2 2" xfId="42535"/>
    <cellStyle name="Titre 3 6 2 2 2 2 2" xfId="42536"/>
    <cellStyle name="Titre 3 6 2 2 2 3" xfId="42537"/>
    <cellStyle name="Titre 3 6 2 2 2 4" xfId="42538"/>
    <cellStyle name="Titre 3 6 2 2 3" xfId="42539"/>
    <cellStyle name="Titre 3 6 2 2 3 2" xfId="42540"/>
    <cellStyle name="Titre 3 6 2 2 4" xfId="42541"/>
    <cellStyle name="Titre 3 6 2 2 5" xfId="42542"/>
    <cellStyle name="Titre 3 6 2 2 6" xfId="42543"/>
    <cellStyle name="Titre 3 6 2 3" xfId="42544"/>
    <cellStyle name="Titre 3 6 2 3 2" xfId="42545"/>
    <cellStyle name="Titre 3 6 3" xfId="42546"/>
    <cellStyle name="Titre 3 6 3 2" xfId="42547"/>
    <cellStyle name="Titre 3 6 3 2 2" xfId="42548"/>
    <cellStyle name="Titre 3 6 3 2 2 2" xfId="42549"/>
    <cellStyle name="Titre 3 6 3 2 3" xfId="42550"/>
    <cellStyle name="Titre 3 6 3 2 4" xfId="42551"/>
    <cellStyle name="Titre 3 6 3 2 5" xfId="42552"/>
    <cellStyle name="Titre 3 6 3 3" xfId="42553"/>
    <cellStyle name="Titre 3 6 3 3 2" xfId="42554"/>
    <cellStyle name="Titre 3 6 3 3 3" xfId="42555"/>
    <cellStyle name="Titre 3 6 3 3 4" xfId="42556"/>
    <cellStyle name="Titre 3 6 3 4" xfId="42557"/>
    <cellStyle name="Titre 3 6 3 4 2" xfId="42558"/>
    <cellStyle name="Titre 3 6 3 5" xfId="42559"/>
    <cellStyle name="Titre 3 6 3 6" xfId="42560"/>
    <cellStyle name="Titre 3 6 4" xfId="42561"/>
    <cellStyle name="Titre 3 6 4 2" xfId="42562"/>
    <cellStyle name="Titre 3 6 5" xfId="42563"/>
    <cellStyle name="Titre 3 6 5 2" xfId="42564"/>
    <cellStyle name="Titre 3 6 5 2 2" xfId="42565"/>
    <cellStyle name="Titre 3 6 6" xfId="42566"/>
    <cellStyle name="Titre 3 6 6 2" xfId="42567"/>
    <cellStyle name="Titre 3 7" xfId="42568"/>
    <cellStyle name="Titre 3 7 2" xfId="42569"/>
    <cellStyle name="Titre 3 7 2 2" xfId="42570"/>
    <cellStyle name="Titre 3 7 2 2 2" xfId="42571"/>
    <cellStyle name="Titre 3 7 2 2 2 2" xfId="42572"/>
    <cellStyle name="Titre 3 7 2 2 3" xfId="42573"/>
    <cellStyle name="Titre 3 7 2 2 4" xfId="42574"/>
    <cellStyle name="Titre 3 7 2 3" xfId="42575"/>
    <cellStyle name="Titre 3 7 2 3 2" xfId="42576"/>
    <cellStyle name="Titre 3 7 2 3 3" xfId="42577"/>
    <cellStyle name="Titre 3 7 2 4" xfId="42578"/>
    <cellStyle name="Titre 3 7 2 4 2" xfId="42579"/>
    <cellStyle name="Titre 3 7 2 5" xfId="42580"/>
    <cellStyle name="Titre 3 7 2 6" xfId="42581"/>
    <cellStyle name="Titre 3 7 3" xfId="42582"/>
    <cellStyle name="Titre 3 7 3 2" xfId="42583"/>
    <cellStyle name="Titre 3 7 4" xfId="42584"/>
    <cellStyle name="Titre 3 8" xfId="42585"/>
    <cellStyle name="Titre 3 8 2" xfId="42586"/>
    <cellStyle name="Titre 3 8 2 2" xfId="42587"/>
    <cellStyle name="Titre 3 8 2 2 2" xfId="42588"/>
    <cellStyle name="Titre 3 8 2 2 2 2" xfId="42589"/>
    <cellStyle name="Titre 3 8 2 2 3" xfId="42590"/>
    <cellStyle name="Titre 3 8 2 2 4" xfId="42591"/>
    <cellStyle name="Titre 3 8 2 3" xfId="42592"/>
    <cellStyle name="Titre 3 8 2 3 2" xfId="42593"/>
    <cellStyle name="Titre 3 8 2 3 3" xfId="42594"/>
    <cellStyle name="Titre 3 8 2 4" xfId="42595"/>
    <cellStyle name="Titre 3 8 2 4 2" xfId="42596"/>
    <cellStyle name="Titre 3 8 2 5" xfId="42597"/>
    <cellStyle name="Titre 3 8 2 6" xfId="42598"/>
    <cellStyle name="Titre 3 8 3" xfId="42599"/>
    <cellStyle name="Titre 3 8 3 2" xfId="42600"/>
    <cellStyle name="Titre 3 9" xfId="42601"/>
    <cellStyle name="Titre 3 9 2" xfId="42602"/>
    <cellStyle name="Titre 3 9 2 2" xfId="42603"/>
    <cellStyle name="Titre 3 9 2 2 2" xfId="42604"/>
    <cellStyle name="Titre 3 9 2 2 2 2" xfId="42605"/>
    <cellStyle name="Titre 3 9 2 2 3" xfId="42606"/>
    <cellStyle name="Titre 3 9 2 2 4" xfId="42607"/>
    <cellStyle name="Titre 3 9 2 3" xfId="42608"/>
    <cellStyle name="Titre 3 9 2 3 2" xfId="42609"/>
    <cellStyle name="Titre 3 9 2 3 3" xfId="42610"/>
    <cellStyle name="Titre 3 9 2 4" xfId="42611"/>
    <cellStyle name="Titre 3 9 2 4 2" xfId="42612"/>
    <cellStyle name="Titre 3 9 2 5" xfId="42613"/>
    <cellStyle name="Titre 3 9 2 6" xfId="42614"/>
    <cellStyle name="Titre 3 9 3" xfId="42615"/>
    <cellStyle name="Titre 3 9 3 2" xfId="42616"/>
    <cellStyle name="Titre 4 10" xfId="42617"/>
    <cellStyle name="Titre 4 10 2" xfId="42618"/>
    <cellStyle name="Titre 4 10 2 2" xfId="42619"/>
    <cellStyle name="Titre 4 10 2 2 2" xfId="42620"/>
    <cellStyle name="Titre 4 10 2 2 2 2" xfId="42621"/>
    <cellStyle name="Titre 4 10 2 2 3" xfId="42622"/>
    <cellStyle name="Titre 4 10 2 2 4" xfId="42623"/>
    <cellStyle name="Titre 4 10 2 3" xfId="42624"/>
    <cellStyle name="Titre 4 10 2 3 2" xfId="42625"/>
    <cellStyle name="Titre 4 10 2 3 3" xfId="42626"/>
    <cellStyle name="Titre 4 10 2 4" xfId="42627"/>
    <cellStyle name="Titre 4 10 2 4 2" xfId="42628"/>
    <cellStyle name="Titre 4 10 2 5" xfId="42629"/>
    <cellStyle name="Titre 4 10 2 6" xfId="42630"/>
    <cellStyle name="Titre 4 10 3" xfId="42631"/>
    <cellStyle name="Titre 4 10 3 2" xfId="42632"/>
    <cellStyle name="Titre 4 11" xfId="42633"/>
    <cellStyle name="Titre 4 11 2" xfId="42634"/>
    <cellStyle name="Titre 4 11 2 2" xfId="42635"/>
    <cellStyle name="Titre 4 11 2 2 2" xfId="42636"/>
    <cellStyle name="Titre 4 11 2 2 2 2" xfId="42637"/>
    <cellStyle name="Titre 4 11 2 2 2 2 2" xfId="42638"/>
    <cellStyle name="Titre 4 11 2 2 2 3" xfId="42639"/>
    <cellStyle name="Titre 4 11 2 2 2 4" xfId="42640"/>
    <cellStyle name="Titre 4 11 2 2 3" xfId="42641"/>
    <cellStyle name="Titre 4 11 2 2 3 2" xfId="42642"/>
    <cellStyle name="Titre 4 11 2 2 4" xfId="42643"/>
    <cellStyle name="Titre 4 11 2 2 5" xfId="42644"/>
    <cellStyle name="Titre 4 11 2 2 6" xfId="42645"/>
    <cellStyle name="Titre 4 11 2 3" xfId="42646"/>
    <cellStyle name="Titre 4 11 2 3 2" xfId="42647"/>
    <cellStyle name="Titre 4 11 2 4" xfId="42648"/>
    <cellStyle name="Titre 4 11 2 5" xfId="42649"/>
    <cellStyle name="Titre 4 11 3" xfId="42650"/>
    <cellStyle name="Titre 4 11 3 2" xfId="42651"/>
    <cellStyle name="Titre 4 11 3 2 2" xfId="42652"/>
    <cellStyle name="Titre 4 11 3 2 2 2" xfId="42653"/>
    <cellStyle name="Titre 4 11 3 2 2 2 2" xfId="42654"/>
    <cellStyle name="Titre 4 11 3 2 2 3" xfId="42655"/>
    <cellStyle name="Titre 4 11 3 2 2 4" xfId="42656"/>
    <cellStyle name="Titre 4 11 3 2 3" xfId="42657"/>
    <cellStyle name="Titre 4 11 3 2 3 2" xfId="42658"/>
    <cellStyle name="Titre 4 11 3 2 4" xfId="42659"/>
    <cellStyle name="Titre 4 11 3 2 5" xfId="42660"/>
    <cellStyle name="Titre 4 11 3 2 6" xfId="42661"/>
    <cellStyle name="Titre 4 11 3 3" xfId="42662"/>
    <cellStyle name="Titre 4 11 3 3 2" xfId="42663"/>
    <cellStyle name="Titre 4 11 4" xfId="42664"/>
    <cellStyle name="Titre 4 11 4 2" xfId="42665"/>
    <cellStyle name="Titre 4 11 4 2 2" xfId="42666"/>
    <cellStyle name="Titre 4 11 4 2 2 2" xfId="42667"/>
    <cellStyle name="Titre 4 11 4 2 2 2 2" xfId="42668"/>
    <cellStyle name="Titre 4 11 4 2 2 3" xfId="42669"/>
    <cellStyle name="Titre 4 11 4 2 2 4" xfId="42670"/>
    <cellStyle name="Titre 4 11 4 2 3" xfId="42671"/>
    <cellStyle name="Titre 4 11 4 2 3 2" xfId="42672"/>
    <cellStyle name="Titre 4 11 4 2 4" xfId="42673"/>
    <cellStyle name="Titre 4 11 4 2 5" xfId="42674"/>
    <cellStyle name="Titre 4 11 4 2 6" xfId="42675"/>
    <cellStyle name="Titre 4 11 4 3" xfId="42676"/>
    <cellStyle name="Titre 4 11 4 3 2" xfId="42677"/>
    <cellStyle name="Titre 4 11 5" xfId="42678"/>
    <cellStyle name="Titre 4 11 5 2" xfId="42679"/>
    <cellStyle name="Titre 4 11 5 2 2" xfId="42680"/>
    <cellStyle name="Titre 4 11 5 2 2 2" xfId="42681"/>
    <cellStyle name="Titre 4 11 5 2 3" xfId="42682"/>
    <cellStyle name="Titre 4 11 5 2 4" xfId="42683"/>
    <cellStyle name="Titre 4 11 5 3" xfId="42684"/>
    <cellStyle name="Titre 4 11 5 3 2" xfId="42685"/>
    <cellStyle name="Titre 4 11 5 4" xfId="42686"/>
    <cellStyle name="Titre 4 11 5 5" xfId="42687"/>
    <cellStyle name="Titre 4 11 5 6" xfId="42688"/>
    <cellStyle name="Titre 4 11 6" xfId="42689"/>
    <cellStyle name="Titre 4 11 7" xfId="42690"/>
    <cellStyle name="Titre 4 12" xfId="42691"/>
    <cellStyle name="Titre 4 12 2" xfId="42692"/>
    <cellStyle name="Titre 4 12 2 2" xfId="42693"/>
    <cellStyle name="Titre 4 12 2 2 2" xfId="42694"/>
    <cellStyle name="Titre 4 12 2 2 2 2" xfId="42695"/>
    <cellStyle name="Titre 4 12 2 2 2 2 2" xfId="42696"/>
    <cellStyle name="Titre 4 12 2 2 2 3" xfId="42697"/>
    <cellStyle name="Titre 4 12 2 2 2 4" xfId="42698"/>
    <cellStyle name="Titre 4 12 2 2 3" xfId="42699"/>
    <cellStyle name="Titre 4 12 2 2 3 2" xfId="42700"/>
    <cellStyle name="Titre 4 12 2 2 4" xfId="42701"/>
    <cellStyle name="Titre 4 12 2 2 5" xfId="42702"/>
    <cellStyle name="Titre 4 12 2 2 6" xfId="42703"/>
    <cellStyle name="Titre 4 12 2 3" xfId="42704"/>
    <cellStyle name="Titre 4 12 2 3 2" xfId="42705"/>
    <cellStyle name="Titre 4 12 3" xfId="42706"/>
    <cellStyle name="Titre 4 12 3 2" xfId="42707"/>
    <cellStyle name="Titre 4 12 3 2 2" xfId="42708"/>
    <cellStyle name="Titre 4 12 3 2 2 2" xfId="42709"/>
    <cellStyle name="Titre 4 12 3 2 2 2 2" xfId="42710"/>
    <cellStyle name="Titre 4 12 3 2 2 3" xfId="42711"/>
    <cellStyle name="Titre 4 12 3 2 2 4" xfId="42712"/>
    <cellStyle name="Titre 4 12 3 2 3" xfId="42713"/>
    <cellStyle name="Titre 4 12 3 2 3 2" xfId="42714"/>
    <cellStyle name="Titre 4 12 3 2 4" xfId="42715"/>
    <cellStyle name="Titre 4 12 3 2 5" xfId="42716"/>
    <cellStyle name="Titre 4 12 3 2 6" xfId="42717"/>
    <cellStyle name="Titre 4 12 3 3" xfId="42718"/>
    <cellStyle name="Titre 4 12 3 3 2" xfId="42719"/>
    <cellStyle name="Titre 4 12 4" xfId="42720"/>
    <cellStyle name="Titre 4 12 4 2" xfId="42721"/>
    <cellStyle name="Titre 4 12 4 2 2" xfId="42722"/>
    <cellStyle name="Titre 4 12 4 2 2 2" xfId="42723"/>
    <cellStyle name="Titre 4 12 4 2 3" xfId="42724"/>
    <cellStyle name="Titre 4 12 4 2 4" xfId="42725"/>
    <cellStyle name="Titre 4 12 4 3" xfId="42726"/>
    <cellStyle name="Titre 4 12 4 3 2" xfId="42727"/>
    <cellStyle name="Titre 4 12 4 4" xfId="42728"/>
    <cellStyle name="Titre 4 12 4 5" xfId="42729"/>
    <cellStyle name="Titre 4 12 4 6" xfId="42730"/>
    <cellStyle name="Titre 4 12 5" xfId="42731"/>
    <cellStyle name="Titre 4 12 6" xfId="42732"/>
    <cellStyle name="Titre 4 13" xfId="42733"/>
    <cellStyle name="Titre 4 13 2" xfId="42734"/>
    <cellStyle name="Titre 4 13 2 2" xfId="42735"/>
    <cellStyle name="Titre 4 13 2 2 2" xfId="42736"/>
    <cellStyle name="Titre 4 13 2 2 2 2" xfId="42737"/>
    <cellStyle name="Titre 4 13 2 2 3" xfId="42738"/>
    <cellStyle name="Titre 4 13 2 2 4" xfId="42739"/>
    <cellStyle name="Titre 4 13 2 3" xfId="42740"/>
    <cellStyle name="Titre 4 13 2 3 2" xfId="42741"/>
    <cellStyle name="Titre 4 13 2 4" xfId="42742"/>
    <cellStyle name="Titre 4 13 2 5" xfId="42743"/>
    <cellStyle name="Titre 4 13 2 6" xfId="42744"/>
    <cellStyle name="Titre 4 13 3" xfId="42745"/>
    <cellStyle name="Titre 4 13 3 2" xfId="42746"/>
    <cellStyle name="Titre 4 14" xfId="42747"/>
    <cellStyle name="Titre 4 14 2" xfId="42748"/>
    <cellStyle name="Titre 4 14 2 2" xfId="42749"/>
    <cellStyle name="Titre 4 14 2 2 2" xfId="42750"/>
    <cellStyle name="Titre 4 14 2 2 2 2" xfId="42751"/>
    <cellStyle name="Titre 4 14 2 2 3" xfId="42752"/>
    <cellStyle name="Titre 4 14 2 2 4" xfId="42753"/>
    <cellStyle name="Titre 4 14 2 3" xfId="42754"/>
    <cellStyle name="Titre 4 14 2 3 2" xfId="42755"/>
    <cellStyle name="Titre 4 14 2 4" xfId="42756"/>
    <cellStyle name="Titre 4 14 2 5" xfId="42757"/>
    <cellStyle name="Titre 4 14 2 6" xfId="42758"/>
    <cellStyle name="Titre 4 14 3" xfId="42759"/>
    <cellStyle name="Titre 4 14 3 2" xfId="42760"/>
    <cellStyle name="Titre 4 15" xfId="42761"/>
    <cellStyle name="Titre 4 15 2" xfId="42762"/>
    <cellStyle name="Titre 4 15 2 2" xfId="42763"/>
    <cellStyle name="Titre 4 15 2 2 2" xfId="42764"/>
    <cellStyle name="Titre 4 15 2 2 2 2" xfId="42765"/>
    <cellStyle name="Titre 4 15 2 2 3" xfId="42766"/>
    <cellStyle name="Titre 4 15 2 2 4" xfId="42767"/>
    <cellStyle name="Titre 4 15 2 3" xfId="42768"/>
    <cellStyle name="Titre 4 15 2 3 2" xfId="42769"/>
    <cellStyle name="Titre 4 15 2 4" xfId="42770"/>
    <cellStyle name="Titre 4 15 2 5" xfId="42771"/>
    <cellStyle name="Titre 4 15 2 6" xfId="42772"/>
    <cellStyle name="Titre 4 15 3" xfId="42773"/>
    <cellStyle name="Titre 4 15 3 2" xfId="42774"/>
    <cellStyle name="Titre 4 16" xfId="42775"/>
    <cellStyle name="Titre 4 16 2" xfId="42776"/>
    <cellStyle name="Titre 4 16 3" xfId="42777"/>
    <cellStyle name="Titre 4 17" xfId="42778"/>
    <cellStyle name="Titre 4 17 2" xfId="42779"/>
    <cellStyle name="Titre 4 18" xfId="42780"/>
    <cellStyle name="Titre 4 2" xfId="190"/>
    <cellStyle name="Titre 4 2 2" xfId="42781"/>
    <cellStyle name="Titre 4 2 2 2" xfId="42782"/>
    <cellStyle name="Titre 4 2 2 2 2" xfId="42783"/>
    <cellStyle name="Titre 4 2 2 2 2 2" xfId="42784"/>
    <cellStyle name="Titre 4 2 2 2 2 2 2" xfId="42785"/>
    <cellStyle name="Titre 4 2 2 2 2 2 2 2" xfId="42786"/>
    <cellStyle name="Titre 4 2 2 2 2 2 3" xfId="42787"/>
    <cellStyle name="Titre 4 2 2 2 2 2 4" xfId="42788"/>
    <cellStyle name="Titre 4 2 2 2 2 3" xfId="42789"/>
    <cellStyle name="Titre 4 2 2 2 2 3 2" xfId="42790"/>
    <cellStyle name="Titre 4 2 2 2 2 4" xfId="42791"/>
    <cellStyle name="Titre 4 2 2 2 2 5" xfId="42792"/>
    <cellStyle name="Titre 4 2 2 2 2 6" xfId="42793"/>
    <cellStyle name="Titre 4 2 2 3" xfId="42794"/>
    <cellStyle name="Titre 4 2 2 3 2" xfId="42795"/>
    <cellStyle name="Titre 4 2 2 3 2 2" xfId="42796"/>
    <cellStyle name="Titre 4 2 2 3 2 2 2" xfId="42797"/>
    <cellStyle name="Titre 4 2 2 3 2 3" xfId="42798"/>
    <cellStyle name="Titre 4 2 2 3 2 4" xfId="42799"/>
    <cellStyle name="Titre 4 2 2 3 3" xfId="42800"/>
    <cellStyle name="Titre 4 2 2 3 3 2" xfId="42801"/>
    <cellStyle name="Titre 4 2 2 3 4" xfId="42802"/>
    <cellStyle name="Titre 4 2 2 3 5" xfId="42803"/>
    <cellStyle name="Titre 4 2 2 4" xfId="42804"/>
    <cellStyle name="Titre 4 2 2 5" xfId="42805"/>
    <cellStyle name="Titre 4 2 3" xfId="42806"/>
    <cellStyle name="Titre 4 2 3 2" xfId="42807"/>
    <cellStyle name="Titre 4 2 3 2 2" xfId="42808"/>
    <cellStyle name="Titre 4 2 3 2 2 2" xfId="42809"/>
    <cellStyle name="Titre 4 2 3 2 2 2 2" xfId="42810"/>
    <cellStyle name="Titre 4 2 3 2 2 3" xfId="42811"/>
    <cellStyle name="Titre 4 2 3 2 2 4" xfId="42812"/>
    <cellStyle name="Titre 4 2 3 2 3" xfId="42813"/>
    <cellStyle name="Titre 4 2 3 2 3 2" xfId="42814"/>
    <cellStyle name="Titre 4 2 3 2 4" xfId="42815"/>
    <cellStyle name="Titre 4 2 3 2 5" xfId="42816"/>
    <cellStyle name="Titre 4 2 3 2 6" xfId="42817"/>
    <cellStyle name="Titre 4 2 3 3" xfId="42818"/>
    <cellStyle name="Titre 4 2 3 4" xfId="42819"/>
    <cellStyle name="Titre 4 2 4" xfId="42820"/>
    <cellStyle name="Titre 4 2 4 2" xfId="42821"/>
    <cellStyle name="Titre 4 2 4 2 2" xfId="42822"/>
    <cellStyle name="Titre 4 2 4 2 2 2" xfId="42823"/>
    <cellStyle name="Titre 4 2 4 2 2 2 2" xfId="42824"/>
    <cellStyle name="Titre 4 2 4 2 2 3" xfId="42825"/>
    <cellStyle name="Titre 4 2 4 2 2 4" xfId="42826"/>
    <cellStyle name="Titre 4 2 4 2 3" xfId="42827"/>
    <cellStyle name="Titre 4 2 4 2 3 2" xfId="42828"/>
    <cellStyle name="Titre 4 2 4 2 4" xfId="42829"/>
    <cellStyle name="Titre 4 2 4 2 5" xfId="42830"/>
    <cellStyle name="Titre 4 2 4 2 6" xfId="42831"/>
    <cellStyle name="Titre 4 2 4 3" xfId="42832"/>
    <cellStyle name="Titre 4 2 4 4" xfId="42833"/>
    <cellStyle name="Titre 4 2 5" xfId="42834"/>
    <cellStyle name="Titre 4 2 5 2" xfId="42835"/>
    <cellStyle name="Titre 4 2 5 2 2" xfId="42836"/>
    <cellStyle name="Titre 4 2 5 2 2 2" xfId="42837"/>
    <cellStyle name="Titre 4 2 5 2 3" xfId="42838"/>
    <cellStyle name="Titre 4 2 5 2 4" xfId="42839"/>
    <cellStyle name="Titre 4 2 5 3" xfId="42840"/>
    <cellStyle name="Titre 4 2 5 3 2" xfId="42841"/>
    <cellStyle name="Titre 4 2 5 3 3" xfId="42842"/>
    <cellStyle name="Titre 4 2 5 4" xfId="42843"/>
    <cellStyle name="Titre 4 2 5 4 2" xfId="42844"/>
    <cellStyle name="Titre 4 2 5 5" xfId="42845"/>
    <cellStyle name="Titre 4 2 6" xfId="42846"/>
    <cellStyle name="Titre 4 2 6 2" xfId="42847"/>
    <cellStyle name="Titre 4 2 7" xfId="42848"/>
    <cellStyle name="Titre 4 2 8" xfId="42849"/>
    <cellStyle name="Titre 4 3" xfId="42850"/>
    <cellStyle name="Titre 4 3 2" xfId="42851"/>
    <cellStyle name="Titre 4 3 2 2" xfId="42852"/>
    <cellStyle name="Titre 4 3 2 2 2" xfId="42853"/>
    <cellStyle name="Titre 4 3 2 2 2 2" xfId="42854"/>
    <cellStyle name="Titre 4 3 2 2 2 2 2" xfId="42855"/>
    <cellStyle name="Titre 4 3 2 2 2 3" xfId="42856"/>
    <cellStyle name="Titre 4 3 2 2 2 4" xfId="42857"/>
    <cellStyle name="Titre 4 3 2 2 2 5" xfId="42858"/>
    <cellStyle name="Titre 4 3 2 2 3" xfId="42859"/>
    <cellStyle name="Titre 4 3 2 2 3 2" xfId="42860"/>
    <cellStyle name="Titre 4 3 2 2 3 3" xfId="42861"/>
    <cellStyle name="Titre 4 3 2 2 4" xfId="42862"/>
    <cellStyle name="Titre 4 3 2 2 5" xfId="42863"/>
    <cellStyle name="Titre 4 3 2 3" xfId="42864"/>
    <cellStyle name="Titre 4 3 3" xfId="42865"/>
    <cellStyle name="Titre 4 3 3 2" xfId="42866"/>
    <cellStyle name="Titre 4 3 3 2 2" xfId="42867"/>
    <cellStyle name="Titre 4 3 3 2 2 2" xfId="42868"/>
    <cellStyle name="Titre 4 3 3 2 3" xfId="42869"/>
    <cellStyle name="Titre 4 3 3 2 4" xfId="42870"/>
    <cellStyle name="Titre 4 3 3 2 5" xfId="42871"/>
    <cellStyle name="Titre 4 3 3 3" xfId="42872"/>
    <cellStyle name="Titre 4 3 3 3 2" xfId="42873"/>
    <cellStyle name="Titre 4 3 3 3 3" xfId="42874"/>
    <cellStyle name="Titre 4 3 3 4" xfId="42875"/>
    <cellStyle name="Titre 4 3 3 4 2" xfId="42876"/>
    <cellStyle name="Titre 4 3 3 4 3" xfId="42877"/>
    <cellStyle name="Titre 4 3 3 5" xfId="42878"/>
    <cellStyle name="Titre 4 3 3 5 2" xfId="42879"/>
    <cellStyle name="Titre 4 3 3 6" xfId="42880"/>
    <cellStyle name="Titre 4 3 4" xfId="42881"/>
    <cellStyle name="Titre 4 3 4 2" xfId="42882"/>
    <cellStyle name="Titre 4 3 4 3" xfId="42883"/>
    <cellStyle name="Titre 4 3 5" xfId="42884"/>
    <cellStyle name="Titre 4 3 6" xfId="42885"/>
    <cellStyle name="Titre 4 3 6 2" xfId="42886"/>
    <cellStyle name="Titre 4 3 7" xfId="42887"/>
    <cellStyle name="Titre 4 3 8" xfId="42888"/>
    <cellStyle name="Titre 4 4" xfId="42889"/>
    <cellStyle name="Titre 4 4 2" xfId="42890"/>
    <cellStyle name="Titre 4 4 2 2" xfId="42891"/>
    <cellStyle name="Titre 4 4 2 2 2" xfId="42892"/>
    <cellStyle name="Titre 4 4 2 2 2 2" xfId="42893"/>
    <cellStyle name="Titre 4 4 2 2 2 2 2" xfId="42894"/>
    <cellStyle name="Titre 4 4 2 2 2 3" xfId="42895"/>
    <cellStyle name="Titre 4 4 2 2 2 4" xfId="42896"/>
    <cellStyle name="Titre 4 4 2 2 2 5" xfId="42897"/>
    <cellStyle name="Titre 4 4 2 2 3" xfId="42898"/>
    <cellStyle name="Titre 4 4 2 2 3 2" xfId="42899"/>
    <cellStyle name="Titre 4 4 2 2 3 3" xfId="42900"/>
    <cellStyle name="Titre 4 4 2 2 4" xfId="42901"/>
    <cellStyle name="Titre 4 4 2 2 5" xfId="42902"/>
    <cellStyle name="Titre 4 4 2 3" xfId="42903"/>
    <cellStyle name="Titre 4 4 3" xfId="42904"/>
    <cellStyle name="Titre 4 4 3 2" xfId="42905"/>
    <cellStyle name="Titre 4 4 3 2 2" xfId="42906"/>
    <cellStyle name="Titre 4 4 3 2 2 2" xfId="42907"/>
    <cellStyle name="Titre 4 4 3 2 3" xfId="42908"/>
    <cellStyle name="Titre 4 4 3 2 4" xfId="42909"/>
    <cellStyle name="Titre 4 4 3 2 5" xfId="42910"/>
    <cellStyle name="Titre 4 4 3 3" xfId="42911"/>
    <cellStyle name="Titre 4 4 3 3 2" xfId="42912"/>
    <cellStyle name="Titre 4 4 3 3 3" xfId="42913"/>
    <cellStyle name="Titre 4 4 3 3 4" xfId="42914"/>
    <cellStyle name="Titre 4 4 3 4" xfId="42915"/>
    <cellStyle name="Titre 4 4 3 4 2" xfId="42916"/>
    <cellStyle name="Titre 4 4 3 5" xfId="42917"/>
    <cellStyle name="Titre 4 4 3 6" xfId="42918"/>
    <cellStyle name="Titre 4 4 4" xfId="42919"/>
    <cellStyle name="Titre 4 4 4 2" xfId="42920"/>
    <cellStyle name="Titre 4 4 4 2 2" xfId="42921"/>
    <cellStyle name="Titre 4 4 4 3" xfId="42922"/>
    <cellStyle name="Titre 4 4 5" xfId="42923"/>
    <cellStyle name="Titre 4 4 6" xfId="42924"/>
    <cellStyle name="Titre 4 5" xfId="42925"/>
    <cellStyle name="Titre 4 5 2" xfId="42926"/>
    <cellStyle name="Titre 4 5 2 2" xfId="42927"/>
    <cellStyle name="Titre 4 5 2 2 2" xfId="42928"/>
    <cellStyle name="Titre 4 5 2 2 2 2" xfId="42929"/>
    <cellStyle name="Titre 4 5 2 2 2 2 2" xfId="42930"/>
    <cellStyle name="Titre 4 5 2 2 2 3" xfId="42931"/>
    <cellStyle name="Titre 4 5 2 2 2 4" xfId="42932"/>
    <cellStyle name="Titre 4 5 2 2 3" xfId="42933"/>
    <cellStyle name="Titre 4 5 2 2 3 2" xfId="42934"/>
    <cellStyle name="Titre 4 5 2 2 4" xfId="42935"/>
    <cellStyle name="Titre 4 5 2 2 5" xfId="42936"/>
    <cellStyle name="Titre 4 5 2 2 6" xfId="42937"/>
    <cellStyle name="Titre 4 5 2 3" xfId="42938"/>
    <cellStyle name="Titre 4 5 2 3 2" xfId="42939"/>
    <cellStyle name="Titre 4 5 3" xfId="42940"/>
    <cellStyle name="Titre 4 5 3 2" xfId="42941"/>
    <cellStyle name="Titre 4 5 3 2 2" xfId="42942"/>
    <cellStyle name="Titre 4 5 3 2 2 2" xfId="42943"/>
    <cellStyle name="Titre 4 5 3 2 3" xfId="42944"/>
    <cellStyle name="Titre 4 5 3 2 4" xfId="42945"/>
    <cellStyle name="Titre 4 5 3 3" xfId="42946"/>
    <cellStyle name="Titre 4 5 3 3 2" xfId="42947"/>
    <cellStyle name="Titre 4 5 3 3 3" xfId="42948"/>
    <cellStyle name="Titre 4 5 3 4" xfId="42949"/>
    <cellStyle name="Titre 4 5 3 5" xfId="42950"/>
    <cellStyle name="Titre 4 5 4" xfId="42951"/>
    <cellStyle name="Titre 4 6" xfId="42952"/>
    <cellStyle name="Titre 4 6 2" xfId="42953"/>
    <cellStyle name="Titre 4 6 2 2" xfId="42954"/>
    <cellStyle name="Titre 4 6 2 2 2" xfId="42955"/>
    <cellStyle name="Titre 4 6 2 2 2 2" xfId="42956"/>
    <cellStyle name="Titre 4 6 2 2 3" xfId="42957"/>
    <cellStyle name="Titre 4 6 2 2 4" xfId="42958"/>
    <cellStyle name="Titre 4 6 2 2 5" xfId="42959"/>
    <cellStyle name="Titre 4 6 2 3" xfId="42960"/>
    <cellStyle name="Titre 4 6 2 3 2" xfId="42961"/>
    <cellStyle name="Titre 4 6 2 3 3" xfId="42962"/>
    <cellStyle name="Titre 4 6 2 3 4" xfId="42963"/>
    <cellStyle name="Titre 4 6 2 4" xfId="42964"/>
    <cellStyle name="Titre 4 6 2 4 2" xfId="42965"/>
    <cellStyle name="Titre 4 6 2 5" xfId="42966"/>
    <cellStyle name="Titre 4 6 2 6" xfId="42967"/>
    <cellStyle name="Titre 4 6 3" xfId="42968"/>
    <cellStyle name="Titre 4 6 3 2" xfId="42969"/>
    <cellStyle name="Titre 4 6 4" xfId="42970"/>
    <cellStyle name="Titre 4 6 4 2" xfId="42971"/>
    <cellStyle name="Titre 4 6 5" xfId="42972"/>
    <cellStyle name="Titre 4 6 5 2" xfId="42973"/>
    <cellStyle name="Titre 4 7" xfId="42974"/>
    <cellStyle name="Titre 4 7 2" xfId="42975"/>
    <cellStyle name="Titre 4 7 2 2" xfId="42976"/>
    <cellStyle name="Titre 4 7 2 2 2" xfId="42977"/>
    <cellStyle name="Titre 4 7 2 2 2 2" xfId="42978"/>
    <cellStyle name="Titre 4 7 2 2 3" xfId="42979"/>
    <cellStyle name="Titre 4 7 2 2 4" xfId="42980"/>
    <cellStyle name="Titre 4 7 2 3" xfId="42981"/>
    <cellStyle name="Titre 4 7 2 3 2" xfId="42982"/>
    <cellStyle name="Titre 4 7 2 3 3" xfId="42983"/>
    <cellStyle name="Titre 4 7 2 4" xfId="42984"/>
    <cellStyle name="Titre 4 7 2 4 2" xfId="42985"/>
    <cellStyle name="Titre 4 7 2 5" xfId="42986"/>
    <cellStyle name="Titre 4 7 2 6" xfId="42987"/>
    <cellStyle name="Titre 4 7 3" xfId="42988"/>
    <cellStyle name="Titre 4 7 3 2" xfId="42989"/>
    <cellStyle name="Titre 4 7 4" xfId="42990"/>
    <cellStyle name="Titre 4 8" xfId="42991"/>
    <cellStyle name="Titre 4 8 2" xfId="42992"/>
    <cellStyle name="Titre 4 8 2 2" xfId="42993"/>
    <cellStyle name="Titre 4 8 2 2 2" xfId="42994"/>
    <cellStyle name="Titre 4 8 2 2 2 2" xfId="42995"/>
    <cellStyle name="Titre 4 8 2 2 3" xfId="42996"/>
    <cellStyle name="Titre 4 8 2 2 4" xfId="42997"/>
    <cellStyle name="Titre 4 8 2 3" xfId="42998"/>
    <cellStyle name="Titre 4 8 2 3 2" xfId="42999"/>
    <cellStyle name="Titre 4 8 2 3 3" xfId="43000"/>
    <cellStyle name="Titre 4 8 2 4" xfId="43001"/>
    <cellStyle name="Titre 4 8 2 4 2" xfId="43002"/>
    <cellStyle name="Titre 4 8 2 5" xfId="43003"/>
    <cellStyle name="Titre 4 8 2 6" xfId="43004"/>
    <cellStyle name="Titre 4 8 3" xfId="43005"/>
    <cellStyle name="Titre 4 8 3 2" xfId="43006"/>
    <cellStyle name="Titre 4 9" xfId="43007"/>
    <cellStyle name="Titre 4 9 2" xfId="43008"/>
    <cellStyle name="Titre 4 9 2 2" xfId="43009"/>
    <cellStyle name="Titre 4 9 2 2 2" xfId="43010"/>
    <cellStyle name="Titre 4 9 2 2 2 2" xfId="43011"/>
    <cellStyle name="Titre 4 9 2 2 3" xfId="43012"/>
    <cellStyle name="Titre 4 9 2 2 4" xfId="43013"/>
    <cellStyle name="Titre 4 9 2 3" xfId="43014"/>
    <cellStyle name="Titre 4 9 2 3 2" xfId="43015"/>
    <cellStyle name="Titre 4 9 2 3 3" xfId="43016"/>
    <cellStyle name="Titre 4 9 2 4" xfId="43017"/>
    <cellStyle name="Titre 4 9 2 4 2" xfId="43018"/>
    <cellStyle name="Titre 4 9 2 5" xfId="43019"/>
    <cellStyle name="Titre 4 9 2 6" xfId="43020"/>
    <cellStyle name="Titre 4 9 3" xfId="43021"/>
    <cellStyle name="Titre 4 9 3 2" xfId="43022"/>
    <cellStyle name="Título" xfId="43023"/>
    <cellStyle name="Título 2" xfId="43024"/>
    <cellStyle name="Título 2 2" xfId="43025"/>
    <cellStyle name="Título 2 2 2" xfId="43026"/>
    <cellStyle name="Título 2 2 2 2" xfId="43027"/>
    <cellStyle name="Título 2 2 3" xfId="43028"/>
    <cellStyle name="Título 2 2 4" xfId="43029"/>
    <cellStyle name="Título 2 3" xfId="43030"/>
    <cellStyle name="Título 2 3 2" xfId="43031"/>
    <cellStyle name="Título 2 4" xfId="43032"/>
    <cellStyle name="Título 2 5" xfId="43033"/>
    <cellStyle name="Total 10" xfId="43034"/>
    <cellStyle name="Total 10 2" xfId="43035"/>
    <cellStyle name="Total 10 2 2" xfId="43036"/>
    <cellStyle name="Total 10 2 2 2" xfId="43037"/>
    <cellStyle name="Total 10 2 2 2 2" xfId="43038"/>
    <cellStyle name="Total 10 2 2 2 2 2" xfId="43039"/>
    <cellStyle name="Total 10 2 2 2 3" xfId="43040"/>
    <cellStyle name="Total 10 2 2 2 4" xfId="43041"/>
    <cellStyle name="Total 10 2 2 2 5" xfId="43042"/>
    <cellStyle name="Total 10 2 2 3" xfId="43043"/>
    <cellStyle name="Total 10 2 2 3 2" xfId="43044"/>
    <cellStyle name="Total 10 2 2 3 3" xfId="43045"/>
    <cellStyle name="Total 10 2 2 4" xfId="43046"/>
    <cellStyle name="Total 10 2 2 4 2" xfId="43047"/>
    <cellStyle name="Total 10 2 2 5" xfId="43048"/>
    <cellStyle name="Total 10 2 2 6" xfId="43049"/>
    <cellStyle name="Total 10 2 3" xfId="43050"/>
    <cellStyle name="Total 10 2 3 2" xfId="43051"/>
    <cellStyle name="Total 10 2 4" xfId="43052"/>
    <cellStyle name="Total 10 3" xfId="43053"/>
    <cellStyle name="Total 10 3 2" xfId="43054"/>
    <cellStyle name="Total 10 3 2 2" xfId="43055"/>
    <cellStyle name="Total 10 3 2 2 2" xfId="43056"/>
    <cellStyle name="Total 10 3 2 3" xfId="43057"/>
    <cellStyle name="Total 10 3 2 4" xfId="43058"/>
    <cellStyle name="Total 10 3 2 5" xfId="43059"/>
    <cellStyle name="Total 10 3 3" xfId="43060"/>
    <cellStyle name="Total 10 3 3 2" xfId="43061"/>
    <cellStyle name="Total 10 3 3 3" xfId="43062"/>
    <cellStyle name="Total 10 3 4" xfId="43063"/>
    <cellStyle name="Total 10 3 4 2" xfId="43064"/>
    <cellStyle name="Total 10 3 5" xfId="43065"/>
    <cellStyle name="Total 10 3 6" xfId="43066"/>
    <cellStyle name="Total 10 3 7" xfId="43067"/>
    <cellStyle name="Total 10 4" xfId="43068"/>
    <cellStyle name="Total 10 4 2" xfId="43069"/>
    <cellStyle name="Total 10 4 2 2" xfId="43070"/>
    <cellStyle name="Total 10 5" xfId="43071"/>
    <cellStyle name="Total 10 5 2" xfId="43072"/>
    <cellStyle name="Total 11" xfId="43073"/>
    <cellStyle name="Total 11 2" xfId="43074"/>
    <cellStyle name="Total 11 2 2" xfId="43075"/>
    <cellStyle name="Total 11 2 2 2" xfId="43076"/>
    <cellStyle name="Total 11 2 2 2 2" xfId="43077"/>
    <cellStyle name="Total 11 2 2 2 2 2" xfId="43078"/>
    <cellStyle name="Total 11 2 2 2 3" xfId="43079"/>
    <cellStyle name="Total 11 2 2 2 4" xfId="43080"/>
    <cellStyle name="Total 11 2 2 2 5" xfId="43081"/>
    <cellStyle name="Total 11 2 2 3" xfId="43082"/>
    <cellStyle name="Total 11 2 2 3 2" xfId="43083"/>
    <cellStyle name="Total 11 2 2 3 3" xfId="43084"/>
    <cellStyle name="Total 11 2 2 3 4" xfId="43085"/>
    <cellStyle name="Total 11 2 2 4" xfId="43086"/>
    <cellStyle name="Total 11 2 2 4 2" xfId="43087"/>
    <cellStyle name="Total 11 2 2 5" xfId="43088"/>
    <cellStyle name="Total 11 2 2 6" xfId="43089"/>
    <cellStyle name="Total 11 2 3" xfId="43090"/>
    <cellStyle name="Total 11 2 3 2" xfId="43091"/>
    <cellStyle name="Total 11 2 4" xfId="43092"/>
    <cellStyle name="Total 11 2 4 2" xfId="43093"/>
    <cellStyle name="Total 11 2 5" xfId="43094"/>
    <cellStyle name="Total 11 3" xfId="43095"/>
    <cellStyle name="Total 11 3 2" xfId="43096"/>
    <cellStyle name="Total 11 3 2 2" xfId="43097"/>
    <cellStyle name="Total 11 3 2 2 2" xfId="43098"/>
    <cellStyle name="Total 11 3 2 2 2 2" xfId="43099"/>
    <cellStyle name="Total 11 3 2 2 3" xfId="43100"/>
    <cellStyle name="Total 11 3 2 2 4" xfId="43101"/>
    <cellStyle name="Total 11 3 2 3" xfId="43102"/>
    <cellStyle name="Total 11 3 2 3 2" xfId="43103"/>
    <cellStyle name="Total 11 3 2 4" xfId="43104"/>
    <cellStyle name="Total 11 3 2 5" xfId="43105"/>
    <cellStyle name="Total 11 3 2 6" xfId="43106"/>
    <cellStyle name="Total 11 3 3" xfId="43107"/>
    <cellStyle name="Total 11 3 3 2" xfId="43108"/>
    <cellStyle name="Total 11 3 4" xfId="43109"/>
    <cellStyle name="Total 11 3 5" xfId="43110"/>
    <cellStyle name="Total 11 4" xfId="43111"/>
    <cellStyle name="Total 11 4 2" xfId="43112"/>
    <cellStyle name="Total 11 4 2 2" xfId="43113"/>
    <cellStyle name="Total 11 4 2 2 2" xfId="43114"/>
    <cellStyle name="Total 11 4 2 2 2 2" xfId="43115"/>
    <cellStyle name="Total 11 4 2 2 3" xfId="43116"/>
    <cellStyle name="Total 11 4 2 2 4" xfId="43117"/>
    <cellStyle name="Total 11 4 2 3" xfId="43118"/>
    <cellStyle name="Total 11 4 2 3 2" xfId="43119"/>
    <cellStyle name="Total 11 4 2 4" xfId="43120"/>
    <cellStyle name="Total 11 4 2 5" xfId="43121"/>
    <cellStyle name="Total 11 4 2 6" xfId="43122"/>
    <cellStyle name="Total 11 4 3" xfId="43123"/>
    <cellStyle name="Total 11 4 3 2" xfId="43124"/>
    <cellStyle name="Total 11 5" xfId="43125"/>
    <cellStyle name="Total 11 5 2" xfId="43126"/>
    <cellStyle name="Total 11 5 2 2" xfId="43127"/>
    <cellStyle name="Total 11 5 2 2 2" xfId="43128"/>
    <cellStyle name="Total 11 5 2 3" xfId="43129"/>
    <cellStyle name="Total 11 5 2 4" xfId="43130"/>
    <cellStyle name="Total 11 5 2 5" xfId="43131"/>
    <cellStyle name="Total 11 5 3" xfId="43132"/>
    <cellStyle name="Total 11 5 3 2" xfId="43133"/>
    <cellStyle name="Total 11 5 3 3" xfId="43134"/>
    <cellStyle name="Total 11 5 4" xfId="43135"/>
    <cellStyle name="Total 11 5 5" xfId="43136"/>
    <cellStyle name="Total 11 6" xfId="43137"/>
    <cellStyle name="Total 11 6 2" xfId="43138"/>
    <cellStyle name="Total 11 7" xfId="43139"/>
    <cellStyle name="Total 11 7 2" xfId="43140"/>
    <cellStyle name="Total 12" xfId="43141"/>
    <cellStyle name="Total 12 2" xfId="43142"/>
    <cellStyle name="Total 12 2 2" xfId="43143"/>
    <cellStyle name="Total 12 2 2 2" xfId="43144"/>
    <cellStyle name="Total 12 2 2 2 2" xfId="43145"/>
    <cellStyle name="Total 12 2 2 2 2 2" xfId="43146"/>
    <cellStyle name="Total 12 2 2 2 3" xfId="43147"/>
    <cellStyle name="Total 12 2 2 2 4" xfId="43148"/>
    <cellStyle name="Total 12 2 2 2 5" xfId="43149"/>
    <cellStyle name="Total 12 2 2 3" xfId="43150"/>
    <cellStyle name="Total 12 2 2 3 2" xfId="43151"/>
    <cellStyle name="Total 12 2 2 3 3" xfId="43152"/>
    <cellStyle name="Total 12 2 2 3 4" xfId="43153"/>
    <cellStyle name="Total 12 2 2 4" xfId="43154"/>
    <cellStyle name="Total 12 2 2 4 2" xfId="43155"/>
    <cellStyle name="Total 12 2 2 5" xfId="43156"/>
    <cellStyle name="Total 12 2 2 6" xfId="43157"/>
    <cellStyle name="Total 12 2 3" xfId="43158"/>
    <cellStyle name="Total 12 2 3 2" xfId="43159"/>
    <cellStyle name="Total 12 2 4" xfId="43160"/>
    <cellStyle name="Total 12 2 4 2" xfId="43161"/>
    <cellStyle name="Total 12 2 5" xfId="43162"/>
    <cellStyle name="Total 12 3" xfId="43163"/>
    <cellStyle name="Total 12 3 2" xfId="43164"/>
    <cellStyle name="Total 12 3 2 2" xfId="43165"/>
    <cellStyle name="Total 12 3 2 2 2" xfId="43166"/>
    <cellStyle name="Total 12 3 2 2 2 2" xfId="43167"/>
    <cellStyle name="Total 12 3 2 2 3" xfId="43168"/>
    <cellStyle name="Total 12 3 2 2 4" xfId="43169"/>
    <cellStyle name="Total 12 3 2 3" xfId="43170"/>
    <cellStyle name="Total 12 3 2 3 2" xfId="43171"/>
    <cellStyle name="Total 12 3 2 4" xfId="43172"/>
    <cellStyle name="Total 12 3 2 5" xfId="43173"/>
    <cellStyle name="Total 12 3 2 6" xfId="43174"/>
    <cellStyle name="Total 12 3 3" xfId="43175"/>
    <cellStyle name="Total 12 3 3 2" xfId="43176"/>
    <cellStyle name="Total 12 3 4" xfId="43177"/>
    <cellStyle name="Total 12 3 5" xfId="43178"/>
    <cellStyle name="Total 12 4" xfId="43179"/>
    <cellStyle name="Total 12 4 2" xfId="43180"/>
    <cellStyle name="Total 12 4 2 2" xfId="43181"/>
    <cellStyle name="Total 12 4 2 2 2" xfId="43182"/>
    <cellStyle name="Total 12 4 2 3" xfId="43183"/>
    <cellStyle name="Total 12 4 2 4" xfId="43184"/>
    <cellStyle name="Total 12 4 2 5" xfId="43185"/>
    <cellStyle name="Total 12 4 3" xfId="43186"/>
    <cellStyle name="Total 12 4 3 2" xfId="43187"/>
    <cellStyle name="Total 12 4 3 3" xfId="43188"/>
    <cellStyle name="Total 12 4 4" xfId="43189"/>
    <cellStyle name="Total 12 4 5" xfId="43190"/>
    <cellStyle name="Total 12 5" xfId="43191"/>
    <cellStyle name="Total 12 5 2" xfId="43192"/>
    <cellStyle name="Total 12 6" xfId="43193"/>
    <cellStyle name="Total 12 6 2" xfId="43194"/>
    <cellStyle name="Total 13" xfId="43195"/>
    <cellStyle name="Total 13 2" xfId="43196"/>
    <cellStyle name="Total 13 2 2" xfId="43197"/>
    <cellStyle name="Total 13 2 2 2" xfId="43198"/>
    <cellStyle name="Total 13 2 2 2 2" xfId="43199"/>
    <cellStyle name="Total 13 2 2 2 2 2" xfId="43200"/>
    <cellStyle name="Total 13 2 2 2 3" xfId="43201"/>
    <cellStyle name="Total 13 2 2 2 4" xfId="43202"/>
    <cellStyle name="Total 13 2 2 2 5" xfId="43203"/>
    <cellStyle name="Total 13 2 2 3" xfId="43204"/>
    <cellStyle name="Total 13 2 2 3 2" xfId="43205"/>
    <cellStyle name="Total 13 2 2 3 3" xfId="43206"/>
    <cellStyle name="Total 13 2 2 4" xfId="43207"/>
    <cellStyle name="Total 13 2 2 4 2" xfId="43208"/>
    <cellStyle name="Total 13 2 2 5" xfId="43209"/>
    <cellStyle name="Total 13 2 2 6" xfId="43210"/>
    <cellStyle name="Total 13 2 3" xfId="43211"/>
    <cellStyle name="Total 13 2 3 2" xfId="43212"/>
    <cellStyle name="Total 13 2 4" xfId="43213"/>
    <cellStyle name="Total 13 3" xfId="43214"/>
    <cellStyle name="Total 13 3 2" xfId="43215"/>
    <cellStyle name="Total 13 3 2 2" xfId="43216"/>
    <cellStyle name="Total 13 3 2 2 2" xfId="43217"/>
    <cellStyle name="Total 13 3 2 3" xfId="43218"/>
    <cellStyle name="Total 13 3 2 4" xfId="43219"/>
    <cellStyle name="Total 13 3 3" xfId="43220"/>
    <cellStyle name="Total 13 3 3 2" xfId="43221"/>
    <cellStyle name="Total 13 3 3 3" xfId="43222"/>
    <cellStyle name="Total 13 3 4" xfId="43223"/>
    <cellStyle name="Total 13 3 4 2" xfId="43224"/>
    <cellStyle name="Total 13 3 5" xfId="43225"/>
    <cellStyle name="Total 13 3 6" xfId="43226"/>
    <cellStyle name="Total 13 4" xfId="43227"/>
    <cellStyle name="Total 13 4 2" xfId="43228"/>
    <cellStyle name="Total 13 4 2 2" xfId="43229"/>
    <cellStyle name="Total 13 5" xfId="43230"/>
    <cellStyle name="Total 13 5 2" xfId="43231"/>
    <cellStyle name="Total 14" xfId="43232"/>
    <cellStyle name="Total 14 2" xfId="43233"/>
    <cellStyle name="Total 14 2 2" xfId="43234"/>
    <cellStyle name="Total 14 2 2 2" xfId="43235"/>
    <cellStyle name="Total 14 2 2 2 2" xfId="43236"/>
    <cellStyle name="Total 14 2 2 2 2 2" xfId="43237"/>
    <cellStyle name="Total 14 2 2 2 3" xfId="43238"/>
    <cellStyle name="Total 14 2 2 2 4" xfId="43239"/>
    <cellStyle name="Total 14 2 2 2 5" xfId="43240"/>
    <cellStyle name="Total 14 2 2 3" xfId="43241"/>
    <cellStyle name="Total 14 2 2 3 2" xfId="43242"/>
    <cellStyle name="Total 14 2 2 3 3" xfId="43243"/>
    <cellStyle name="Total 14 2 2 4" xfId="43244"/>
    <cellStyle name="Total 14 2 2 4 2" xfId="43245"/>
    <cellStyle name="Total 14 2 2 5" xfId="43246"/>
    <cellStyle name="Total 14 2 2 6" xfId="43247"/>
    <cellStyle name="Total 14 2 3" xfId="43248"/>
    <cellStyle name="Total 14 2 3 2" xfId="43249"/>
    <cellStyle name="Total 14 2 4" xfId="43250"/>
    <cellStyle name="Total 14 3" xfId="43251"/>
    <cellStyle name="Total 14 3 2" xfId="43252"/>
    <cellStyle name="Total 14 3 2 2" xfId="43253"/>
    <cellStyle name="Total 14 3 2 2 2" xfId="43254"/>
    <cellStyle name="Total 14 3 2 3" xfId="43255"/>
    <cellStyle name="Total 14 3 2 4" xfId="43256"/>
    <cellStyle name="Total 14 3 3" xfId="43257"/>
    <cellStyle name="Total 14 3 3 2" xfId="43258"/>
    <cellStyle name="Total 14 3 3 3" xfId="43259"/>
    <cellStyle name="Total 14 3 4" xfId="43260"/>
    <cellStyle name="Total 14 3 4 2" xfId="43261"/>
    <cellStyle name="Total 14 3 5" xfId="43262"/>
    <cellStyle name="Total 14 3 6" xfId="43263"/>
    <cellStyle name="Total 14 4" xfId="43264"/>
    <cellStyle name="Total 14 4 2" xfId="43265"/>
    <cellStyle name="Total 14 4 2 2" xfId="43266"/>
    <cellStyle name="Total 14 5" xfId="43267"/>
    <cellStyle name="Total 14 5 2" xfId="43268"/>
    <cellStyle name="Total 15" xfId="43269"/>
    <cellStyle name="Total 15 2" xfId="43270"/>
    <cellStyle name="Total 15 2 2" xfId="43271"/>
    <cellStyle name="Total 15 2 2 2" xfId="43272"/>
    <cellStyle name="Total 15 2 2 2 2" xfId="43273"/>
    <cellStyle name="Total 15 2 2 2 2 2" xfId="43274"/>
    <cellStyle name="Total 15 2 2 2 3" xfId="43275"/>
    <cellStyle name="Total 15 2 2 2 4" xfId="43276"/>
    <cellStyle name="Total 15 2 2 2 5" xfId="43277"/>
    <cellStyle name="Total 15 2 2 3" xfId="43278"/>
    <cellStyle name="Total 15 2 2 3 2" xfId="43279"/>
    <cellStyle name="Total 15 2 2 3 3" xfId="43280"/>
    <cellStyle name="Total 15 2 2 4" xfId="43281"/>
    <cellStyle name="Total 15 2 2 4 2" xfId="43282"/>
    <cellStyle name="Total 15 2 2 5" xfId="43283"/>
    <cellStyle name="Total 15 2 2 6" xfId="43284"/>
    <cellStyle name="Total 15 2 3" xfId="43285"/>
    <cellStyle name="Total 15 2 3 2" xfId="43286"/>
    <cellStyle name="Total 15 2 4" xfId="43287"/>
    <cellStyle name="Total 15 3" xfId="43288"/>
    <cellStyle name="Total 15 3 2" xfId="43289"/>
    <cellStyle name="Total 15 3 2 2" xfId="43290"/>
    <cellStyle name="Total 15 3 2 2 2" xfId="43291"/>
    <cellStyle name="Total 15 3 2 3" xfId="43292"/>
    <cellStyle name="Total 15 3 2 4" xfId="43293"/>
    <cellStyle name="Total 15 3 3" xfId="43294"/>
    <cellStyle name="Total 15 3 3 2" xfId="43295"/>
    <cellStyle name="Total 15 3 3 3" xfId="43296"/>
    <cellStyle name="Total 15 3 4" xfId="43297"/>
    <cellStyle name="Total 15 3 4 2" xfId="43298"/>
    <cellStyle name="Total 15 3 5" xfId="43299"/>
    <cellStyle name="Total 15 3 6" xfId="43300"/>
    <cellStyle name="Total 15 4" xfId="43301"/>
    <cellStyle name="Total 15 4 2" xfId="43302"/>
    <cellStyle name="Total 15 4 2 2" xfId="43303"/>
    <cellStyle name="Total 15 5" xfId="43304"/>
    <cellStyle name="Total 15 5 2" xfId="43305"/>
    <cellStyle name="Total 16" xfId="43306"/>
    <cellStyle name="Total 16 2" xfId="43307"/>
    <cellStyle name="Total 16 2 2" xfId="43308"/>
    <cellStyle name="Total 16 2 2 2" xfId="43309"/>
    <cellStyle name="Total 16 2 2 2 2" xfId="43310"/>
    <cellStyle name="Total 16 2 2 2 2 2" xfId="43311"/>
    <cellStyle name="Total 16 2 2 2 3" xfId="43312"/>
    <cellStyle name="Total 16 2 2 2 4" xfId="43313"/>
    <cellStyle name="Total 16 2 2 2 5" xfId="43314"/>
    <cellStyle name="Total 16 2 2 3" xfId="43315"/>
    <cellStyle name="Total 16 2 2 3 2" xfId="43316"/>
    <cellStyle name="Total 16 2 2 3 3" xfId="43317"/>
    <cellStyle name="Total 16 2 2 4" xfId="43318"/>
    <cellStyle name="Total 16 2 2 4 2" xfId="43319"/>
    <cellStyle name="Total 16 2 2 5" xfId="43320"/>
    <cellStyle name="Total 16 2 2 6" xfId="43321"/>
    <cellStyle name="Total 16 2 3" xfId="43322"/>
    <cellStyle name="Total 16 2 3 2" xfId="43323"/>
    <cellStyle name="Total 16 2 4" xfId="43324"/>
    <cellStyle name="Total 16 3" xfId="43325"/>
    <cellStyle name="Total 16 3 2" xfId="43326"/>
    <cellStyle name="Total 16 3 2 2" xfId="43327"/>
    <cellStyle name="Total 16 3 2 2 2" xfId="43328"/>
    <cellStyle name="Total 16 3 2 3" xfId="43329"/>
    <cellStyle name="Total 16 3 2 4" xfId="43330"/>
    <cellStyle name="Total 16 3 2 5" xfId="43331"/>
    <cellStyle name="Total 16 3 3" xfId="43332"/>
    <cellStyle name="Total 16 3 3 2" xfId="43333"/>
    <cellStyle name="Total 16 3 3 3" xfId="43334"/>
    <cellStyle name="Total 16 3 4" xfId="43335"/>
    <cellStyle name="Total 16 3 4 2" xfId="43336"/>
    <cellStyle name="Total 16 3 5" xfId="43337"/>
    <cellStyle name="Total 16 3 6" xfId="43338"/>
    <cellStyle name="Total 16 4" xfId="43339"/>
    <cellStyle name="Total 16 4 2" xfId="43340"/>
    <cellStyle name="Total 16 5" xfId="43341"/>
    <cellStyle name="Total 17" xfId="43342"/>
    <cellStyle name="Total 17 2" xfId="43343"/>
    <cellStyle name="Total 17 2 2" xfId="43344"/>
    <cellStyle name="Total 17 2 2 2" xfId="43345"/>
    <cellStyle name="Total 17 2 2 2 2" xfId="43346"/>
    <cellStyle name="Total 17 2 2 2 2 2" xfId="43347"/>
    <cellStyle name="Total 17 2 2 2 3" xfId="43348"/>
    <cellStyle name="Total 17 2 2 2 4" xfId="43349"/>
    <cellStyle name="Total 17 2 2 2 5" xfId="43350"/>
    <cellStyle name="Total 17 2 2 3" xfId="43351"/>
    <cellStyle name="Total 17 2 2 3 2" xfId="43352"/>
    <cellStyle name="Total 17 2 2 3 3" xfId="43353"/>
    <cellStyle name="Total 17 2 2 4" xfId="43354"/>
    <cellStyle name="Total 17 2 2 4 2" xfId="43355"/>
    <cellStyle name="Total 17 2 2 5" xfId="43356"/>
    <cellStyle name="Total 17 2 2 6" xfId="43357"/>
    <cellStyle name="Total 17 2 3" xfId="43358"/>
    <cellStyle name="Total 17 2 3 2" xfId="43359"/>
    <cellStyle name="Total 17 2 4" xfId="43360"/>
    <cellStyle name="Total 17 3" xfId="43361"/>
    <cellStyle name="Total 17 3 2" xfId="43362"/>
    <cellStyle name="Total 17 3 2 2" xfId="43363"/>
    <cellStyle name="Total 17 3 2 2 2" xfId="43364"/>
    <cellStyle name="Total 17 3 2 3" xfId="43365"/>
    <cellStyle name="Total 17 3 2 4" xfId="43366"/>
    <cellStyle name="Total 17 3 2 5" xfId="43367"/>
    <cellStyle name="Total 17 3 3" xfId="43368"/>
    <cellStyle name="Total 17 3 3 2" xfId="43369"/>
    <cellStyle name="Total 17 3 3 3" xfId="43370"/>
    <cellStyle name="Total 17 3 4" xfId="43371"/>
    <cellStyle name="Total 17 3 4 2" xfId="43372"/>
    <cellStyle name="Total 17 3 5" xfId="43373"/>
    <cellStyle name="Total 17 3 6" xfId="43374"/>
    <cellStyle name="Total 17 4" xfId="43375"/>
    <cellStyle name="Total 17 4 2" xfId="43376"/>
    <cellStyle name="Total 17 5" xfId="43377"/>
    <cellStyle name="Total 18" xfId="43378"/>
    <cellStyle name="Total 18 2" xfId="43379"/>
    <cellStyle name="Total 18 2 2" xfId="43380"/>
    <cellStyle name="Total 18 2 2 2" xfId="43381"/>
    <cellStyle name="Total 18 2 2 2 2" xfId="43382"/>
    <cellStyle name="Total 18 2 2 2 2 2" xfId="43383"/>
    <cellStyle name="Total 18 2 2 2 3" xfId="43384"/>
    <cellStyle name="Total 18 2 2 2 4" xfId="43385"/>
    <cellStyle name="Total 18 2 2 2 5" xfId="43386"/>
    <cellStyle name="Total 18 2 2 3" xfId="43387"/>
    <cellStyle name="Total 18 2 2 3 2" xfId="43388"/>
    <cellStyle name="Total 18 2 2 3 3" xfId="43389"/>
    <cellStyle name="Total 18 2 2 4" xfId="43390"/>
    <cellStyle name="Total 18 2 2 4 2" xfId="43391"/>
    <cellStyle name="Total 18 2 2 5" xfId="43392"/>
    <cellStyle name="Total 18 2 2 6" xfId="43393"/>
    <cellStyle name="Total 18 2 3" xfId="43394"/>
    <cellStyle name="Total 18 2 3 2" xfId="43395"/>
    <cellStyle name="Total 18 2 4" xfId="43396"/>
    <cellStyle name="Total 18 3" xfId="43397"/>
    <cellStyle name="Total 18 3 2" xfId="43398"/>
    <cellStyle name="Total 18 3 2 2" xfId="43399"/>
    <cellStyle name="Total 18 3 2 2 2" xfId="43400"/>
    <cellStyle name="Total 18 3 2 3" xfId="43401"/>
    <cellStyle name="Total 18 3 2 4" xfId="43402"/>
    <cellStyle name="Total 18 3 2 5" xfId="43403"/>
    <cellStyle name="Total 18 3 3" xfId="43404"/>
    <cellStyle name="Total 18 3 3 2" xfId="43405"/>
    <cellStyle name="Total 18 3 3 3" xfId="43406"/>
    <cellStyle name="Total 18 3 4" xfId="43407"/>
    <cellStyle name="Total 18 3 4 2" xfId="43408"/>
    <cellStyle name="Total 18 3 5" xfId="43409"/>
    <cellStyle name="Total 18 3 6" xfId="43410"/>
    <cellStyle name="Total 18 4" xfId="43411"/>
    <cellStyle name="Total 18 4 2" xfId="43412"/>
    <cellStyle name="Total 18 5" xfId="43413"/>
    <cellStyle name="Total 19" xfId="43414"/>
    <cellStyle name="Total 19 2" xfId="43415"/>
    <cellStyle name="Total 19 2 2" xfId="43416"/>
    <cellStyle name="Total 19 2 2 2" xfId="43417"/>
    <cellStyle name="Total 19 2 2 2 2" xfId="43418"/>
    <cellStyle name="Total 19 2 2 2 2 2" xfId="43419"/>
    <cellStyle name="Total 19 2 2 2 3" xfId="43420"/>
    <cellStyle name="Total 19 2 2 2 4" xfId="43421"/>
    <cellStyle name="Total 19 2 2 2 5" xfId="43422"/>
    <cellStyle name="Total 19 2 2 3" xfId="43423"/>
    <cellStyle name="Total 19 2 2 3 2" xfId="43424"/>
    <cellStyle name="Total 19 2 2 3 3" xfId="43425"/>
    <cellStyle name="Total 19 2 2 4" xfId="43426"/>
    <cellStyle name="Total 19 2 2 4 2" xfId="43427"/>
    <cellStyle name="Total 19 2 2 5" xfId="43428"/>
    <cellStyle name="Total 19 2 2 6" xfId="43429"/>
    <cellStyle name="Total 19 2 3" xfId="43430"/>
    <cellStyle name="Total 19 2 3 2" xfId="43431"/>
    <cellStyle name="Total 19 2 4" xfId="43432"/>
    <cellStyle name="Total 19 3" xfId="43433"/>
    <cellStyle name="Total 19 3 2" xfId="43434"/>
    <cellStyle name="Total 19 3 2 2" xfId="43435"/>
    <cellStyle name="Total 19 3 2 2 2" xfId="43436"/>
    <cellStyle name="Total 19 3 2 3" xfId="43437"/>
    <cellStyle name="Total 19 3 2 4" xfId="43438"/>
    <cellStyle name="Total 19 3 2 5" xfId="43439"/>
    <cellStyle name="Total 19 3 3" xfId="43440"/>
    <cellStyle name="Total 19 3 3 2" xfId="43441"/>
    <cellStyle name="Total 19 3 3 3" xfId="43442"/>
    <cellStyle name="Total 19 3 4" xfId="43443"/>
    <cellStyle name="Total 19 3 4 2" xfId="43444"/>
    <cellStyle name="Total 19 3 5" xfId="43445"/>
    <cellStyle name="Total 19 3 6" xfId="43446"/>
    <cellStyle name="Total 19 4" xfId="43447"/>
    <cellStyle name="Total 19 4 2" xfId="43448"/>
    <cellStyle name="Total 19 5" xfId="43449"/>
    <cellStyle name="Total 2" xfId="191"/>
    <cellStyle name="Total 2 10" xfId="43450"/>
    <cellStyle name="Total 2 10 2" xfId="43451"/>
    <cellStyle name="Total 2 10 2 2" xfId="43452"/>
    <cellStyle name="Total 2 10 2 2 2" xfId="43453"/>
    <cellStyle name="Total 2 10 2 2 2 2" xfId="43454"/>
    <cellStyle name="Total 2 10 2 2 3" xfId="43455"/>
    <cellStyle name="Total 2 10 2 2 4" xfId="43456"/>
    <cellStyle name="Total 2 10 2 3" xfId="43457"/>
    <cellStyle name="Total 2 10 2 3 2" xfId="43458"/>
    <cellStyle name="Total 2 10 2 4" xfId="43459"/>
    <cellStyle name="Total 2 10 2 5" xfId="43460"/>
    <cellStyle name="Total 2 11" xfId="43461"/>
    <cellStyle name="Total 2 11 2" xfId="43462"/>
    <cellStyle name="Total 2 11 2 2" xfId="43463"/>
    <cellStyle name="Total 2 11 2 2 2" xfId="43464"/>
    <cellStyle name="Total 2 11 2 3" xfId="43465"/>
    <cellStyle name="Total 2 11 2 4" xfId="43466"/>
    <cellStyle name="Total 2 11 3" xfId="43467"/>
    <cellStyle name="Total 2 11 3 2" xfId="43468"/>
    <cellStyle name="Total 2 11 4" xfId="43469"/>
    <cellStyle name="Total 2 11 5" xfId="43470"/>
    <cellStyle name="Total 2 12" xfId="43471"/>
    <cellStyle name="Total 2 12 2" xfId="43472"/>
    <cellStyle name="Total 2 2" xfId="43473"/>
    <cellStyle name="Total 2 2 2" xfId="43474"/>
    <cellStyle name="Total 2 2 2 2" xfId="43475"/>
    <cellStyle name="Total 2 2 2 2 2" xfId="43476"/>
    <cellStyle name="Total 2 2 2 2 2 2" xfId="43477"/>
    <cellStyle name="Total 2 2 2 2 2 2 2" xfId="43478"/>
    <cellStyle name="Total 2 2 2 2 2 3" xfId="43479"/>
    <cellStyle name="Total 2 2 2 2 2 4" xfId="43480"/>
    <cellStyle name="Total 2 2 2 2 3" xfId="43481"/>
    <cellStyle name="Total 2 2 2 2 3 2" xfId="43482"/>
    <cellStyle name="Total 2 2 2 2 4" xfId="43483"/>
    <cellStyle name="Total 2 2 2 2 5" xfId="43484"/>
    <cellStyle name="Total 2 2 2 2 6" xfId="43485"/>
    <cellStyle name="Total 2 2 2 3" xfId="43486"/>
    <cellStyle name="Total 2 2 3" xfId="43487"/>
    <cellStyle name="Total 2 2 3 2" xfId="43488"/>
    <cellStyle name="Total 2 2 3 2 2" xfId="43489"/>
    <cellStyle name="Total 2 2 3 2 2 2" xfId="43490"/>
    <cellStyle name="Total 2 2 3 2 2 2 2" xfId="43491"/>
    <cellStyle name="Total 2 2 3 2 2 3" xfId="43492"/>
    <cellStyle name="Total 2 2 3 2 2 4" xfId="43493"/>
    <cellStyle name="Total 2 2 3 2 3" xfId="43494"/>
    <cellStyle name="Total 2 2 3 2 3 2" xfId="43495"/>
    <cellStyle name="Total 2 2 3 2 4" xfId="43496"/>
    <cellStyle name="Total 2 2 3 2 5" xfId="43497"/>
    <cellStyle name="Total 2 2 3 3" xfId="43498"/>
    <cellStyle name="Total 2 2 4" xfId="43499"/>
    <cellStyle name="Total 2 2 4 2" xfId="43500"/>
    <cellStyle name="Total 2 2 4 2 2" xfId="43501"/>
    <cellStyle name="Total 2 2 4 2 2 2" xfId="43502"/>
    <cellStyle name="Total 2 2 4 2 3" xfId="43503"/>
    <cellStyle name="Total 2 2 4 2 4" xfId="43504"/>
    <cellStyle name="Total 2 2 4 3" xfId="43505"/>
    <cellStyle name="Total 2 2 4 3 2" xfId="43506"/>
    <cellStyle name="Total 2 2 4 4" xfId="43507"/>
    <cellStyle name="Total 2 2 4 5" xfId="43508"/>
    <cellStyle name="Total 2 2 5" xfId="43509"/>
    <cellStyle name="Total 2 2 5 2" xfId="43510"/>
    <cellStyle name="Total 2 3" xfId="43511"/>
    <cellStyle name="Total 2 3 2" xfId="43512"/>
    <cellStyle name="Total 2 3 2 2" xfId="43513"/>
    <cellStyle name="Total 2 3 2 2 2" xfId="43514"/>
    <cellStyle name="Total 2 3 2 2 2 2" xfId="43515"/>
    <cellStyle name="Total 2 3 2 2 2 2 2" xfId="43516"/>
    <cellStyle name="Total 2 3 2 2 2 3" xfId="43517"/>
    <cellStyle name="Total 2 3 2 2 2 4" xfId="43518"/>
    <cellStyle name="Total 2 3 2 2 3" xfId="43519"/>
    <cellStyle name="Total 2 3 2 2 3 2" xfId="43520"/>
    <cellStyle name="Total 2 3 2 2 4" xfId="43521"/>
    <cellStyle name="Total 2 3 2 2 5" xfId="43522"/>
    <cellStyle name="Total 2 3 2 2 6" xfId="43523"/>
    <cellStyle name="Total 2 3 2 3" xfId="43524"/>
    <cellStyle name="Total 2 3 2 3 2" xfId="43525"/>
    <cellStyle name="Total 2 3 2 3 3" xfId="43526"/>
    <cellStyle name="Total 2 3 3" xfId="43527"/>
    <cellStyle name="Total 2 3 3 2" xfId="43528"/>
    <cellStyle name="Total 2 3 3 2 2" xfId="43529"/>
    <cellStyle name="Total 2 3 3 2 2 2" xfId="43530"/>
    <cellStyle name="Total 2 3 3 2 2 2 2" xfId="43531"/>
    <cellStyle name="Total 2 3 3 2 2 3" xfId="43532"/>
    <cellStyle name="Total 2 3 3 2 2 4" xfId="43533"/>
    <cellStyle name="Total 2 3 3 2 3" xfId="43534"/>
    <cellStyle name="Total 2 3 3 2 3 2" xfId="43535"/>
    <cellStyle name="Total 2 3 3 2 4" xfId="43536"/>
    <cellStyle name="Total 2 3 3 2 5" xfId="43537"/>
    <cellStyle name="Total 2 3 3 3" xfId="43538"/>
    <cellStyle name="Total 2 3 3 4" xfId="43539"/>
    <cellStyle name="Total 2 3 4" xfId="43540"/>
    <cellStyle name="Total 2 3 4 2" xfId="43541"/>
    <cellStyle name="Total 2 3 4 2 2" xfId="43542"/>
    <cellStyle name="Total 2 3 4 2 2 2" xfId="43543"/>
    <cellStyle name="Total 2 3 4 2 2 2 2" xfId="43544"/>
    <cellStyle name="Total 2 3 4 2 2 3" xfId="43545"/>
    <cellStyle name="Total 2 3 4 2 2 4" xfId="43546"/>
    <cellStyle name="Total 2 3 4 2 3" xfId="43547"/>
    <cellStyle name="Total 2 3 4 2 3 2" xfId="43548"/>
    <cellStyle name="Total 2 3 4 2 4" xfId="43549"/>
    <cellStyle name="Total 2 3 4 2 5" xfId="43550"/>
    <cellStyle name="Total 2 3 4 3" xfId="43551"/>
    <cellStyle name="Total 2 3 5" xfId="43552"/>
    <cellStyle name="Total 2 3 5 2" xfId="43553"/>
    <cellStyle name="Total 2 3 5 2 2" xfId="43554"/>
    <cellStyle name="Total 2 3 5 2 2 2" xfId="43555"/>
    <cellStyle name="Total 2 3 5 2 3" xfId="43556"/>
    <cellStyle name="Total 2 3 5 2 4" xfId="43557"/>
    <cellStyle name="Total 2 3 5 3" xfId="43558"/>
    <cellStyle name="Total 2 3 5 3 2" xfId="43559"/>
    <cellStyle name="Total 2 3 5 4" xfId="43560"/>
    <cellStyle name="Total 2 3 5 5" xfId="43561"/>
    <cellStyle name="Total 2 3 6" xfId="43562"/>
    <cellStyle name="Total 2 3 6 2" xfId="43563"/>
    <cellStyle name="Total 2 4" xfId="43564"/>
    <cellStyle name="Total 2 4 2" xfId="43565"/>
    <cellStyle name="Total 2 4 2 2" xfId="43566"/>
    <cellStyle name="Total 2 4 2 2 2" xfId="43567"/>
    <cellStyle name="Total 2 4 2 2 2 2" xfId="43568"/>
    <cellStyle name="Total 2 4 2 2 2 3" xfId="43569"/>
    <cellStyle name="Total 2 4 2 2 3" xfId="43570"/>
    <cellStyle name="Total 2 4 2 2 3 2" xfId="43571"/>
    <cellStyle name="Total 2 4 2 2 4" xfId="43572"/>
    <cellStyle name="Total 2 4 2 3" xfId="43573"/>
    <cellStyle name="Total 2 4 2 3 2" xfId="43574"/>
    <cellStyle name="Total 2 4 2 3 3" xfId="43575"/>
    <cellStyle name="Total 2 4 2 4" xfId="43576"/>
    <cellStyle name="Total 2 4 2 4 2" xfId="43577"/>
    <cellStyle name="Total 2 4 2 5" xfId="43578"/>
    <cellStyle name="Total 2 4 2 6" xfId="43579"/>
    <cellStyle name="Total 2 4 2 7" xfId="43580"/>
    <cellStyle name="Total 2 4 3" xfId="43581"/>
    <cellStyle name="Total 2 4 3 2" xfId="43582"/>
    <cellStyle name="Total 2 4 3 3" xfId="43583"/>
    <cellStyle name="Total 2 4 3 4" xfId="43584"/>
    <cellStyle name="Total 2 4 4" xfId="43585"/>
    <cellStyle name="Total 2 4 4 2" xfId="43586"/>
    <cellStyle name="Total 2 5" xfId="43587"/>
    <cellStyle name="Total 2 5 2" xfId="43588"/>
    <cellStyle name="Total 2 5 2 2" xfId="43589"/>
    <cellStyle name="Total 2 5 2 2 2" xfId="43590"/>
    <cellStyle name="Total 2 5 2 2 2 2" xfId="43591"/>
    <cellStyle name="Total 2 5 2 2 3" xfId="43592"/>
    <cellStyle name="Total 2 5 2 2 4" xfId="43593"/>
    <cellStyle name="Total 2 5 2 3" xfId="43594"/>
    <cellStyle name="Total 2 5 2 3 2" xfId="43595"/>
    <cellStyle name="Total 2 5 2 4" xfId="43596"/>
    <cellStyle name="Total 2 5 2 5" xfId="43597"/>
    <cellStyle name="Total 2 5 3" xfId="43598"/>
    <cellStyle name="Total 2 5 3 2" xfId="43599"/>
    <cellStyle name="Total 2 6" xfId="43600"/>
    <cellStyle name="Total 2 6 2" xfId="43601"/>
    <cellStyle name="Total 2 6 2 2" xfId="43602"/>
    <cellStyle name="Total 2 6 2 2 2" xfId="43603"/>
    <cellStyle name="Total 2 6 2 2 2 2" xfId="43604"/>
    <cellStyle name="Total 2 6 2 2 3" xfId="43605"/>
    <cellStyle name="Total 2 6 2 2 4" xfId="43606"/>
    <cellStyle name="Total 2 6 2 3" xfId="43607"/>
    <cellStyle name="Total 2 6 2 3 2" xfId="43608"/>
    <cellStyle name="Total 2 6 2 4" xfId="43609"/>
    <cellStyle name="Total 2 6 2 5" xfId="43610"/>
    <cellStyle name="Total 2 6 3" xfId="43611"/>
    <cellStyle name="Total 2 6 4" xfId="43612"/>
    <cellStyle name="Total 2 7" xfId="43613"/>
    <cellStyle name="Total 2 7 2" xfId="43614"/>
    <cellStyle name="Total 2 7 2 2" xfId="43615"/>
    <cellStyle name="Total 2 7 2 2 2" xfId="43616"/>
    <cellStyle name="Total 2 7 2 2 2 2" xfId="43617"/>
    <cellStyle name="Total 2 7 2 2 3" xfId="43618"/>
    <cellStyle name="Total 2 7 2 2 4" xfId="43619"/>
    <cellStyle name="Total 2 7 2 3" xfId="43620"/>
    <cellStyle name="Total 2 7 2 3 2" xfId="43621"/>
    <cellStyle name="Total 2 7 2 4" xfId="43622"/>
    <cellStyle name="Total 2 7 2 5" xfId="43623"/>
    <cellStyle name="Total 2 8" xfId="43624"/>
    <cellStyle name="Total 2 8 2" xfId="43625"/>
    <cellStyle name="Total 2 8 2 2" xfId="43626"/>
    <cellStyle name="Total 2 8 2 2 2" xfId="43627"/>
    <cellStyle name="Total 2 8 2 2 2 2" xfId="43628"/>
    <cellStyle name="Total 2 8 2 2 3" xfId="43629"/>
    <cellStyle name="Total 2 8 2 2 4" xfId="43630"/>
    <cellStyle name="Total 2 8 2 3" xfId="43631"/>
    <cellStyle name="Total 2 8 2 3 2" xfId="43632"/>
    <cellStyle name="Total 2 8 2 4" xfId="43633"/>
    <cellStyle name="Total 2 8 2 5" xfId="43634"/>
    <cellStyle name="Total 2 9" xfId="43635"/>
    <cellStyle name="Total 2 9 2" xfId="43636"/>
    <cellStyle name="Total 2 9 2 2" xfId="43637"/>
    <cellStyle name="Total 2 9 2 2 2" xfId="43638"/>
    <cellStyle name="Total 2 9 2 2 2 2" xfId="43639"/>
    <cellStyle name="Total 2 9 2 2 3" xfId="43640"/>
    <cellStyle name="Total 2 9 2 2 4" xfId="43641"/>
    <cellStyle name="Total 2 9 2 3" xfId="43642"/>
    <cellStyle name="Total 2 9 2 3 2" xfId="43643"/>
    <cellStyle name="Total 2 9 2 4" xfId="43644"/>
    <cellStyle name="Total 2 9 2 5" xfId="43645"/>
    <cellStyle name="Total 20" xfId="43646"/>
    <cellStyle name="Total 20 2" xfId="43647"/>
    <cellStyle name="Total 20 2 2" xfId="43648"/>
    <cellStyle name="Total 20 2 2 2" xfId="43649"/>
    <cellStyle name="Total 20 2 2 2 2" xfId="43650"/>
    <cellStyle name="Total 20 2 2 2 2 2" xfId="43651"/>
    <cellStyle name="Total 20 2 2 2 3" xfId="43652"/>
    <cellStyle name="Total 20 2 2 2 4" xfId="43653"/>
    <cellStyle name="Total 20 2 2 2 5" xfId="43654"/>
    <cellStyle name="Total 20 2 2 3" xfId="43655"/>
    <cellStyle name="Total 20 2 2 3 2" xfId="43656"/>
    <cellStyle name="Total 20 2 2 3 3" xfId="43657"/>
    <cellStyle name="Total 20 2 2 4" xfId="43658"/>
    <cellStyle name="Total 20 2 2 4 2" xfId="43659"/>
    <cellStyle name="Total 20 2 2 5" xfId="43660"/>
    <cellStyle name="Total 20 2 2 6" xfId="43661"/>
    <cellStyle name="Total 20 2 3" xfId="43662"/>
    <cellStyle name="Total 20 2 3 2" xfId="43663"/>
    <cellStyle name="Total 20 2 4" xfId="43664"/>
    <cellStyle name="Total 20 3" xfId="43665"/>
    <cellStyle name="Total 20 3 2" xfId="43666"/>
    <cellStyle name="Total 20 3 2 2" xfId="43667"/>
    <cellStyle name="Total 20 3 2 2 2" xfId="43668"/>
    <cellStyle name="Total 20 3 2 3" xfId="43669"/>
    <cellStyle name="Total 20 3 2 4" xfId="43670"/>
    <cellStyle name="Total 20 3 2 5" xfId="43671"/>
    <cellStyle name="Total 20 3 3" xfId="43672"/>
    <cellStyle name="Total 20 3 3 2" xfId="43673"/>
    <cellStyle name="Total 20 3 3 3" xfId="43674"/>
    <cellStyle name="Total 20 3 4" xfId="43675"/>
    <cellStyle name="Total 20 3 4 2" xfId="43676"/>
    <cellStyle name="Total 20 3 5" xfId="43677"/>
    <cellStyle name="Total 20 3 6" xfId="43678"/>
    <cellStyle name="Total 20 4" xfId="43679"/>
    <cellStyle name="Total 20 4 2" xfId="43680"/>
    <cellStyle name="Total 20 5" xfId="43681"/>
    <cellStyle name="Total 21" xfId="43682"/>
    <cellStyle name="Total 21 2" xfId="43683"/>
    <cellStyle name="Total 21 2 2" xfId="43684"/>
    <cellStyle name="Total 21 2 2 2" xfId="43685"/>
    <cellStyle name="Total 21 2 2 2 2" xfId="43686"/>
    <cellStyle name="Total 21 2 2 2 2 2" xfId="43687"/>
    <cellStyle name="Total 21 2 2 2 3" xfId="43688"/>
    <cellStyle name="Total 21 2 2 2 4" xfId="43689"/>
    <cellStyle name="Total 21 2 2 2 5" xfId="43690"/>
    <cellStyle name="Total 21 2 2 3" xfId="43691"/>
    <cellStyle name="Total 21 2 2 3 2" xfId="43692"/>
    <cellStyle name="Total 21 2 2 3 3" xfId="43693"/>
    <cellStyle name="Total 21 2 2 4" xfId="43694"/>
    <cellStyle name="Total 21 2 2 4 2" xfId="43695"/>
    <cellStyle name="Total 21 2 2 5" xfId="43696"/>
    <cellStyle name="Total 21 2 3" xfId="43697"/>
    <cellStyle name="Total 21 3" xfId="43698"/>
    <cellStyle name="Total 21 3 2" xfId="43699"/>
    <cellStyle name="Total 21 3 2 2" xfId="43700"/>
    <cellStyle name="Total 21 3 2 2 2" xfId="43701"/>
    <cellStyle name="Total 21 3 2 3" xfId="43702"/>
    <cellStyle name="Total 21 3 2 4" xfId="43703"/>
    <cellStyle name="Total 21 3 2 5" xfId="43704"/>
    <cellStyle name="Total 21 3 3" xfId="43705"/>
    <cellStyle name="Total 21 3 3 2" xfId="43706"/>
    <cellStyle name="Total 21 3 3 3" xfId="43707"/>
    <cellStyle name="Total 21 3 4" xfId="43708"/>
    <cellStyle name="Total 21 3 4 2" xfId="43709"/>
    <cellStyle name="Total 21 3 5" xfId="43710"/>
    <cellStyle name="Total 21 4" xfId="43711"/>
    <cellStyle name="Total 22" xfId="43712"/>
    <cellStyle name="Total 22 2" xfId="43713"/>
    <cellStyle name="Total 22 2 2" xfId="43714"/>
    <cellStyle name="Total 22 2 2 2" xfId="43715"/>
    <cellStyle name="Total 22 2 2 2 2" xfId="43716"/>
    <cellStyle name="Total 22 2 2 2 2 2" xfId="43717"/>
    <cellStyle name="Total 22 2 2 2 3" xfId="43718"/>
    <cellStyle name="Total 22 2 2 2 4" xfId="43719"/>
    <cellStyle name="Total 22 2 2 2 5" xfId="43720"/>
    <cellStyle name="Total 22 2 2 3" xfId="43721"/>
    <cellStyle name="Total 22 2 2 3 2" xfId="43722"/>
    <cellStyle name="Total 22 2 2 3 3" xfId="43723"/>
    <cellStyle name="Total 22 2 2 4" xfId="43724"/>
    <cellStyle name="Total 22 2 2 4 2" xfId="43725"/>
    <cellStyle name="Total 22 2 2 5" xfId="43726"/>
    <cellStyle name="Total 22 2 3" xfId="43727"/>
    <cellStyle name="Total 22 3" xfId="43728"/>
    <cellStyle name="Total 22 3 2" xfId="43729"/>
    <cellStyle name="Total 22 3 2 2" xfId="43730"/>
    <cellStyle name="Total 22 3 2 2 2" xfId="43731"/>
    <cellStyle name="Total 22 3 2 3" xfId="43732"/>
    <cellStyle name="Total 22 3 2 4" xfId="43733"/>
    <cellStyle name="Total 22 3 2 5" xfId="43734"/>
    <cellStyle name="Total 22 3 3" xfId="43735"/>
    <cellStyle name="Total 22 3 3 2" xfId="43736"/>
    <cellStyle name="Total 22 3 3 3" xfId="43737"/>
    <cellStyle name="Total 22 3 4" xfId="43738"/>
    <cellStyle name="Total 22 3 4 2" xfId="43739"/>
    <cellStyle name="Total 22 3 5" xfId="43740"/>
    <cellStyle name="Total 22 4" xfId="43741"/>
    <cellStyle name="Total 23" xfId="43742"/>
    <cellStyle name="Total 23 2" xfId="43743"/>
    <cellStyle name="Total 23 2 2" xfId="43744"/>
    <cellStyle name="Total 23 2 2 2" xfId="43745"/>
    <cellStyle name="Total 23 2 2 2 2" xfId="43746"/>
    <cellStyle name="Total 23 2 2 2 2 2" xfId="43747"/>
    <cellStyle name="Total 23 2 2 2 3" xfId="43748"/>
    <cellStyle name="Total 23 2 2 2 4" xfId="43749"/>
    <cellStyle name="Total 23 2 2 2 5" xfId="43750"/>
    <cellStyle name="Total 23 2 2 3" xfId="43751"/>
    <cellStyle name="Total 23 2 2 3 2" xfId="43752"/>
    <cellStyle name="Total 23 2 2 3 3" xfId="43753"/>
    <cellStyle name="Total 23 2 2 4" xfId="43754"/>
    <cellStyle name="Total 23 2 2 4 2" xfId="43755"/>
    <cellStyle name="Total 23 2 2 5" xfId="43756"/>
    <cellStyle name="Total 23 2 2 6" xfId="43757"/>
    <cellStyle name="Total 23 2 3" xfId="43758"/>
    <cellStyle name="Total 23 2 3 2" xfId="43759"/>
    <cellStyle name="Total 23 2 4" xfId="43760"/>
    <cellStyle name="Total 23 3" xfId="43761"/>
    <cellStyle name="Total 23 3 2" xfId="43762"/>
    <cellStyle name="Total 23 3 2 2" xfId="43763"/>
    <cellStyle name="Total 23 3 2 2 2" xfId="43764"/>
    <cellStyle name="Total 23 3 2 3" xfId="43765"/>
    <cellStyle name="Total 23 3 2 4" xfId="43766"/>
    <cellStyle name="Total 23 3 2 5" xfId="43767"/>
    <cellStyle name="Total 23 3 3" xfId="43768"/>
    <cellStyle name="Total 23 3 3 2" xfId="43769"/>
    <cellStyle name="Total 23 3 3 3" xfId="43770"/>
    <cellStyle name="Total 23 3 4" xfId="43771"/>
    <cellStyle name="Total 23 3 4 2" xfId="43772"/>
    <cellStyle name="Total 23 3 5" xfId="43773"/>
    <cellStyle name="Total 23 3 6" xfId="43774"/>
    <cellStyle name="Total 23 4" xfId="43775"/>
    <cellStyle name="Total 23 4 2" xfId="43776"/>
    <cellStyle name="Total 23 5" xfId="43777"/>
    <cellStyle name="Total 24" xfId="43778"/>
    <cellStyle name="Total 24 2" xfId="43779"/>
    <cellStyle name="Total 24 2 2" xfId="43780"/>
    <cellStyle name="Total 24 2 2 2" xfId="43781"/>
    <cellStyle name="Total 24 2 2 2 2" xfId="43782"/>
    <cellStyle name="Total 24 2 2 2 2 2" xfId="43783"/>
    <cellStyle name="Total 24 2 2 2 3" xfId="43784"/>
    <cellStyle name="Total 24 2 2 2 4" xfId="43785"/>
    <cellStyle name="Total 24 2 2 2 5" xfId="43786"/>
    <cellStyle name="Total 24 2 2 3" xfId="43787"/>
    <cellStyle name="Total 24 2 2 3 2" xfId="43788"/>
    <cellStyle name="Total 24 2 2 3 3" xfId="43789"/>
    <cellStyle name="Total 24 2 2 4" xfId="43790"/>
    <cellStyle name="Total 24 2 2 4 2" xfId="43791"/>
    <cellStyle name="Total 24 2 2 5" xfId="43792"/>
    <cellStyle name="Total 24 2 3" xfId="43793"/>
    <cellStyle name="Total 24 3" xfId="43794"/>
    <cellStyle name="Total 24 3 2" xfId="43795"/>
    <cellStyle name="Total 24 3 2 2" xfId="43796"/>
    <cellStyle name="Total 24 3 2 2 2" xfId="43797"/>
    <cellStyle name="Total 24 3 2 3" xfId="43798"/>
    <cellStyle name="Total 24 3 2 4" xfId="43799"/>
    <cellStyle name="Total 24 3 2 5" xfId="43800"/>
    <cellStyle name="Total 24 3 3" xfId="43801"/>
    <cellStyle name="Total 24 3 3 2" xfId="43802"/>
    <cellStyle name="Total 24 3 3 3" xfId="43803"/>
    <cellStyle name="Total 24 3 4" xfId="43804"/>
    <cellStyle name="Total 24 3 4 2" xfId="43805"/>
    <cellStyle name="Total 24 3 5" xfId="43806"/>
    <cellStyle name="Total 24 4" xfId="43807"/>
    <cellStyle name="Total 25" xfId="43808"/>
    <cellStyle name="Total 25 2" xfId="43809"/>
    <cellStyle name="Total 25 2 2" xfId="43810"/>
    <cellStyle name="Total 25 2 2 2" xfId="43811"/>
    <cellStyle name="Total 25 2 2 2 2" xfId="43812"/>
    <cellStyle name="Total 25 2 2 2 2 2" xfId="43813"/>
    <cellStyle name="Total 25 2 2 2 3" xfId="43814"/>
    <cellStyle name="Total 25 2 2 2 4" xfId="43815"/>
    <cellStyle name="Total 25 2 2 2 5" xfId="43816"/>
    <cellStyle name="Total 25 2 2 3" xfId="43817"/>
    <cellStyle name="Total 25 2 2 3 2" xfId="43818"/>
    <cellStyle name="Total 25 2 2 3 3" xfId="43819"/>
    <cellStyle name="Total 25 2 2 4" xfId="43820"/>
    <cellStyle name="Total 25 2 2 4 2" xfId="43821"/>
    <cellStyle name="Total 25 2 2 5" xfId="43822"/>
    <cellStyle name="Total 25 2 3" xfId="43823"/>
    <cellStyle name="Total 25 3" xfId="43824"/>
    <cellStyle name="Total 25 3 2" xfId="43825"/>
    <cellStyle name="Total 25 3 2 2" xfId="43826"/>
    <cellStyle name="Total 25 3 2 2 2" xfId="43827"/>
    <cellStyle name="Total 25 3 2 3" xfId="43828"/>
    <cellStyle name="Total 25 3 2 4" xfId="43829"/>
    <cellStyle name="Total 25 3 2 5" xfId="43830"/>
    <cellStyle name="Total 25 3 3" xfId="43831"/>
    <cellStyle name="Total 25 3 3 2" xfId="43832"/>
    <cellStyle name="Total 25 3 3 3" xfId="43833"/>
    <cellStyle name="Total 25 3 4" xfId="43834"/>
    <cellStyle name="Total 25 3 4 2" xfId="43835"/>
    <cellStyle name="Total 25 3 5" xfId="43836"/>
    <cellStyle name="Total 25 4" xfId="43837"/>
    <cellStyle name="Total 26" xfId="43838"/>
    <cellStyle name="Total 26 2" xfId="43839"/>
    <cellStyle name="Total 26 2 2" xfId="43840"/>
    <cellStyle name="Total 26 2 2 2" xfId="43841"/>
    <cellStyle name="Total 26 2 2 2 2" xfId="43842"/>
    <cellStyle name="Total 26 2 2 2 2 2" xfId="43843"/>
    <cellStyle name="Total 26 2 2 2 3" xfId="43844"/>
    <cellStyle name="Total 26 2 2 2 4" xfId="43845"/>
    <cellStyle name="Total 26 2 2 2 5" xfId="43846"/>
    <cellStyle name="Total 26 2 2 3" xfId="43847"/>
    <cellStyle name="Total 26 2 2 3 2" xfId="43848"/>
    <cellStyle name="Total 26 2 2 3 3" xfId="43849"/>
    <cellStyle name="Total 26 2 2 4" xfId="43850"/>
    <cellStyle name="Total 26 2 2 4 2" xfId="43851"/>
    <cellStyle name="Total 26 2 2 5" xfId="43852"/>
    <cellStyle name="Total 26 2 2 6" xfId="43853"/>
    <cellStyle name="Total 26 2 3" xfId="43854"/>
    <cellStyle name="Total 26 2 3 2" xfId="43855"/>
    <cellStyle name="Total 26 2 4" xfId="43856"/>
    <cellStyle name="Total 26 3" xfId="43857"/>
    <cellStyle name="Total 26 3 2" xfId="43858"/>
    <cellStyle name="Total 26 3 2 2" xfId="43859"/>
    <cellStyle name="Total 26 3 2 2 2" xfId="43860"/>
    <cellStyle name="Total 26 3 2 3" xfId="43861"/>
    <cellStyle name="Total 26 3 2 4" xfId="43862"/>
    <cellStyle name="Total 26 3 2 5" xfId="43863"/>
    <cellStyle name="Total 26 3 3" xfId="43864"/>
    <cellStyle name="Total 26 3 3 2" xfId="43865"/>
    <cellStyle name="Total 26 3 3 3" xfId="43866"/>
    <cellStyle name="Total 26 3 4" xfId="43867"/>
    <cellStyle name="Total 26 3 4 2" xfId="43868"/>
    <cellStyle name="Total 26 3 5" xfId="43869"/>
    <cellStyle name="Total 26 3 6" xfId="43870"/>
    <cellStyle name="Total 26 4" xfId="43871"/>
    <cellStyle name="Total 26 4 2" xfId="43872"/>
    <cellStyle name="Total 26 5" xfId="43873"/>
    <cellStyle name="Total 27" xfId="43874"/>
    <cellStyle name="Total 27 2" xfId="43875"/>
    <cellStyle name="Total 27 2 2" xfId="43876"/>
    <cellStyle name="Total 27 2 2 2" xfId="43877"/>
    <cellStyle name="Total 27 2 2 2 2" xfId="43878"/>
    <cellStyle name="Total 27 2 2 2 2 2" xfId="43879"/>
    <cellStyle name="Total 27 2 2 2 3" xfId="43880"/>
    <cellStyle name="Total 27 2 2 2 4" xfId="43881"/>
    <cellStyle name="Total 27 2 2 2 5" xfId="43882"/>
    <cellStyle name="Total 27 2 2 3" xfId="43883"/>
    <cellStyle name="Total 27 2 2 3 2" xfId="43884"/>
    <cellStyle name="Total 27 2 2 3 3" xfId="43885"/>
    <cellStyle name="Total 27 2 2 4" xfId="43886"/>
    <cellStyle name="Total 27 2 2 4 2" xfId="43887"/>
    <cellStyle name="Total 27 2 2 5" xfId="43888"/>
    <cellStyle name="Total 27 2 2 6" xfId="43889"/>
    <cellStyle name="Total 27 2 3" xfId="43890"/>
    <cellStyle name="Total 27 2 3 2" xfId="43891"/>
    <cellStyle name="Total 27 2 4" xfId="43892"/>
    <cellStyle name="Total 27 3" xfId="43893"/>
    <cellStyle name="Total 27 3 2" xfId="43894"/>
    <cellStyle name="Total 27 3 2 2" xfId="43895"/>
    <cellStyle name="Total 27 3 2 2 2" xfId="43896"/>
    <cellStyle name="Total 27 3 2 3" xfId="43897"/>
    <cellStyle name="Total 27 3 2 4" xfId="43898"/>
    <cellStyle name="Total 27 3 2 5" xfId="43899"/>
    <cellStyle name="Total 27 3 3" xfId="43900"/>
    <cellStyle name="Total 27 3 3 2" xfId="43901"/>
    <cellStyle name="Total 27 3 3 3" xfId="43902"/>
    <cellStyle name="Total 27 3 4" xfId="43903"/>
    <cellStyle name="Total 27 3 4 2" xfId="43904"/>
    <cellStyle name="Total 27 3 5" xfId="43905"/>
    <cellStyle name="Total 27 3 6" xfId="43906"/>
    <cellStyle name="Total 27 4" xfId="43907"/>
    <cellStyle name="Total 27 4 2" xfId="43908"/>
    <cellStyle name="Total 27 5" xfId="43909"/>
    <cellStyle name="Total 28" xfId="43910"/>
    <cellStyle name="Total 28 2" xfId="43911"/>
    <cellStyle name="Total 28 2 2" xfId="43912"/>
    <cellStyle name="Total 28 2 2 2" xfId="43913"/>
    <cellStyle name="Total 28 2 2 2 2" xfId="43914"/>
    <cellStyle name="Total 28 2 2 2 2 2" xfId="43915"/>
    <cellStyle name="Total 28 2 2 2 3" xfId="43916"/>
    <cellStyle name="Total 28 2 2 2 4" xfId="43917"/>
    <cellStyle name="Total 28 2 2 2 5" xfId="43918"/>
    <cellStyle name="Total 28 2 2 3" xfId="43919"/>
    <cellStyle name="Total 28 2 2 3 2" xfId="43920"/>
    <cellStyle name="Total 28 2 2 3 3" xfId="43921"/>
    <cellStyle name="Total 28 2 2 4" xfId="43922"/>
    <cellStyle name="Total 28 2 2 4 2" xfId="43923"/>
    <cellStyle name="Total 28 2 2 5" xfId="43924"/>
    <cellStyle name="Total 28 2 2 6" xfId="43925"/>
    <cellStyle name="Total 28 2 3" xfId="43926"/>
    <cellStyle name="Total 28 2 3 2" xfId="43927"/>
    <cellStyle name="Total 28 2 4" xfId="43928"/>
    <cellStyle name="Total 28 3" xfId="43929"/>
    <cellStyle name="Total 28 3 2" xfId="43930"/>
    <cellStyle name="Total 28 3 2 2" xfId="43931"/>
    <cellStyle name="Total 28 3 2 2 2" xfId="43932"/>
    <cellStyle name="Total 28 3 2 3" xfId="43933"/>
    <cellStyle name="Total 28 3 2 4" xfId="43934"/>
    <cellStyle name="Total 28 3 2 5" xfId="43935"/>
    <cellStyle name="Total 28 3 3" xfId="43936"/>
    <cellStyle name="Total 28 3 3 2" xfId="43937"/>
    <cellStyle name="Total 28 3 3 3" xfId="43938"/>
    <cellStyle name="Total 28 3 4" xfId="43939"/>
    <cellStyle name="Total 28 3 4 2" xfId="43940"/>
    <cellStyle name="Total 28 3 5" xfId="43941"/>
    <cellStyle name="Total 28 3 6" xfId="43942"/>
    <cellStyle name="Total 28 4" xfId="43943"/>
    <cellStyle name="Total 28 4 2" xfId="43944"/>
    <cellStyle name="Total 28 5" xfId="43945"/>
    <cellStyle name="Total 29" xfId="43946"/>
    <cellStyle name="Total 29 2" xfId="43947"/>
    <cellStyle name="Total 29 2 2" xfId="43948"/>
    <cellStyle name="Total 29 2 2 2" xfId="43949"/>
    <cellStyle name="Total 29 2 2 2 2" xfId="43950"/>
    <cellStyle name="Total 29 2 2 2 2 2" xfId="43951"/>
    <cellStyle name="Total 29 2 2 2 3" xfId="43952"/>
    <cellStyle name="Total 29 2 2 2 4" xfId="43953"/>
    <cellStyle name="Total 29 2 2 2 5" xfId="43954"/>
    <cellStyle name="Total 29 2 2 3" xfId="43955"/>
    <cellStyle name="Total 29 2 2 3 2" xfId="43956"/>
    <cellStyle name="Total 29 2 2 3 3" xfId="43957"/>
    <cellStyle name="Total 29 2 2 4" xfId="43958"/>
    <cellStyle name="Total 29 2 2 4 2" xfId="43959"/>
    <cellStyle name="Total 29 2 2 5" xfId="43960"/>
    <cellStyle name="Total 29 2 2 6" xfId="43961"/>
    <cellStyle name="Total 29 2 3" xfId="43962"/>
    <cellStyle name="Total 29 2 3 2" xfId="43963"/>
    <cellStyle name="Total 29 2 4" xfId="43964"/>
    <cellStyle name="Total 29 3" xfId="43965"/>
    <cellStyle name="Total 29 3 2" xfId="43966"/>
    <cellStyle name="Total 29 3 2 2" xfId="43967"/>
    <cellStyle name="Total 29 3 2 2 2" xfId="43968"/>
    <cellStyle name="Total 29 3 2 3" xfId="43969"/>
    <cellStyle name="Total 29 3 2 4" xfId="43970"/>
    <cellStyle name="Total 29 3 2 5" xfId="43971"/>
    <cellStyle name="Total 29 3 3" xfId="43972"/>
    <cellStyle name="Total 29 3 3 2" xfId="43973"/>
    <cellStyle name="Total 29 3 3 3" xfId="43974"/>
    <cellStyle name="Total 29 3 4" xfId="43975"/>
    <cellStyle name="Total 29 3 4 2" xfId="43976"/>
    <cellStyle name="Total 29 3 5" xfId="43977"/>
    <cellStyle name="Total 29 3 6" xfId="43978"/>
    <cellStyle name="Total 29 4" xfId="43979"/>
    <cellStyle name="Total 29 4 2" xfId="43980"/>
    <cellStyle name="Total 29 5" xfId="43981"/>
    <cellStyle name="Total 3" xfId="43982"/>
    <cellStyle name="Total 3 2" xfId="43983"/>
    <cellStyle name="Total 3 2 2" xfId="43984"/>
    <cellStyle name="Total 3 2 2 2" xfId="43985"/>
    <cellStyle name="Total 3 2 2 2 2" xfId="43986"/>
    <cellStyle name="Total 3 2 2 2 2 2" xfId="43987"/>
    <cellStyle name="Total 3 2 2 2 3" xfId="43988"/>
    <cellStyle name="Total 3 2 2 2 4" xfId="43989"/>
    <cellStyle name="Total 3 2 2 2 5" xfId="43990"/>
    <cellStyle name="Total 3 2 2 3" xfId="43991"/>
    <cellStyle name="Total 3 2 2 3 2" xfId="43992"/>
    <cellStyle name="Total 3 2 2 3 3" xfId="43993"/>
    <cellStyle name="Total 3 2 2 4" xfId="43994"/>
    <cellStyle name="Total 3 2 2 4 2" xfId="43995"/>
    <cellStyle name="Total 3 2 2 5" xfId="43996"/>
    <cellStyle name="Total 3 2 2 5 2" xfId="43997"/>
    <cellStyle name="Total 3 2 2 6" xfId="43998"/>
    <cellStyle name="Total 3 2 3" xfId="43999"/>
    <cellStyle name="Total 3 2 3 2" xfId="44000"/>
    <cellStyle name="Total 3 2 3 2 2" xfId="44001"/>
    <cellStyle name="Total 3 2 4" xfId="44002"/>
    <cellStyle name="Total 3 2 4 2" xfId="44003"/>
    <cellStyle name="Total 3 2 4 2 2" xfId="44004"/>
    <cellStyle name="Total 3 2 5" xfId="44005"/>
    <cellStyle name="Total 3 2 5 2" xfId="44006"/>
    <cellStyle name="Total 3 3" xfId="44007"/>
    <cellStyle name="Total 3 3 2" xfId="44008"/>
    <cellStyle name="Total 3 3 2 2" xfId="44009"/>
    <cellStyle name="Total 3 3 2 2 2" xfId="44010"/>
    <cellStyle name="Total 3 3 2 2 2 2" xfId="44011"/>
    <cellStyle name="Total 3 3 2 2 3" xfId="44012"/>
    <cellStyle name="Total 3 3 2 2 4" xfId="44013"/>
    <cellStyle name="Total 3 3 2 2 5" xfId="44014"/>
    <cellStyle name="Total 3 3 2 3" xfId="44015"/>
    <cellStyle name="Total 3 3 2 3 2" xfId="44016"/>
    <cellStyle name="Total 3 3 2 3 3" xfId="44017"/>
    <cellStyle name="Total 3 3 2 4" xfId="44018"/>
    <cellStyle name="Total 3 3 2 5" xfId="44019"/>
    <cellStyle name="Total 3 3 2 6" xfId="44020"/>
    <cellStyle name="Total 3 3 3" xfId="44021"/>
    <cellStyle name="Total 3 3 3 2" xfId="44022"/>
    <cellStyle name="Total 3 3 4" xfId="44023"/>
    <cellStyle name="Total 3 3 4 2" xfId="44024"/>
    <cellStyle name="Total 3 4" xfId="44025"/>
    <cellStyle name="Total 3 4 2" xfId="44026"/>
    <cellStyle name="Total 3 4 2 2" xfId="44027"/>
    <cellStyle name="Total 3 4 2 2 2" xfId="44028"/>
    <cellStyle name="Total 3 4 2 2 2 2" xfId="44029"/>
    <cellStyle name="Total 3 4 2 2 3" xfId="44030"/>
    <cellStyle name="Total 3 4 2 2 4" xfId="44031"/>
    <cellStyle name="Total 3 4 2 3" xfId="44032"/>
    <cellStyle name="Total 3 4 2 3 2" xfId="44033"/>
    <cellStyle name="Total 3 4 2 4" xfId="44034"/>
    <cellStyle name="Total 3 4 2 5" xfId="44035"/>
    <cellStyle name="Total 3 4 2 6" xfId="44036"/>
    <cellStyle name="Total 3 4 3" xfId="44037"/>
    <cellStyle name="Total 3 4 3 2" xfId="44038"/>
    <cellStyle name="Total 3 4 4" xfId="44039"/>
    <cellStyle name="Total 3 5" xfId="44040"/>
    <cellStyle name="Total 3 5 2" xfId="44041"/>
    <cellStyle name="Total 3 5 2 2" xfId="44042"/>
    <cellStyle name="Total 3 5 2 2 2" xfId="44043"/>
    <cellStyle name="Total 3 5 2 3" xfId="44044"/>
    <cellStyle name="Total 3 5 2 4" xfId="44045"/>
    <cellStyle name="Total 3 5 2 5" xfId="44046"/>
    <cellStyle name="Total 3 5 3" xfId="44047"/>
    <cellStyle name="Total 3 5 3 2" xfId="44048"/>
    <cellStyle name="Total 3 5 3 3" xfId="44049"/>
    <cellStyle name="Total 3 5 4" xfId="44050"/>
    <cellStyle name="Total 3 5 4 2" xfId="44051"/>
    <cellStyle name="Total 3 5 5" xfId="44052"/>
    <cellStyle name="Total 3 5 5 2" xfId="44053"/>
    <cellStyle name="Total 3 5 6" xfId="44054"/>
    <cellStyle name="Total 3 6" xfId="44055"/>
    <cellStyle name="Total 3 6 2" xfId="44056"/>
    <cellStyle name="Total 3 7" xfId="44057"/>
    <cellStyle name="Total 3 7 2" xfId="44058"/>
    <cellStyle name="Total 3 8" xfId="44059"/>
    <cellStyle name="Total 30" xfId="44060"/>
    <cellStyle name="Total 30 2" xfId="44061"/>
    <cellStyle name="Total 30 2 2" xfId="44062"/>
    <cellStyle name="Total 30 2 2 2" xfId="44063"/>
    <cellStyle name="Total 30 2 2 2 2" xfId="44064"/>
    <cellStyle name="Total 30 2 2 2 2 2" xfId="44065"/>
    <cellStyle name="Total 30 2 2 2 3" xfId="44066"/>
    <cellStyle name="Total 30 2 2 2 4" xfId="44067"/>
    <cellStyle name="Total 30 2 2 2 5" xfId="44068"/>
    <cellStyle name="Total 30 2 2 3" xfId="44069"/>
    <cellStyle name="Total 30 2 2 3 2" xfId="44070"/>
    <cellStyle name="Total 30 2 2 3 3" xfId="44071"/>
    <cellStyle name="Total 30 2 2 4" xfId="44072"/>
    <cellStyle name="Total 30 2 2 4 2" xfId="44073"/>
    <cellStyle name="Total 30 2 2 5" xfId="44074"/>
    <cellStyle name="Total 30 2 2 6" xfId="44075"/>
    <cellStyle name="Total 30 2 3" xfId="44076"/>
    <cellStyle name="Total 30 2 3 2" xfId="44077"/>
    <cellStyle name="Total 30 2 4" xfId="44078"/>
    <cellStyle name="Total 30 3" xfId="44079"/>
    <cellStyle name="Total 30 3 2" xfId="44080"/>
    <cellStyle name="Total 30 3 2 2" xfId="44081"/>
    <cellStyle name="Total 30 3 2 2 2" xfId="44082"/>
    <cellStyle name="Total 30 3 2 3" xfId="44083"/>
    <cellStyle name="Total 30 3 2 4" xfId="44084"/>
    <cellStyle name="Total 30 3 2 5" xfId="44085"/>
    <cellStyle name="Total 30 3 3" xfId="44086"/>
    <cellStyle name="Total 30 3 3 2" xfId="44087"/>
    <cellStyle name="Total 30 3 3 3" xfId="44088"/>
    <cellStyle name="Total 30 3 4" xfId="44089"/>
    <cellStyle name="Total 30 3 4 2" xfId="44090"/>
    <cellStyle name="Total 30 3 5" xfId="44091"/>
    <cellStyle name="Total 30 3 6" xfId="44092"/>
    <cellStyle name="Total 30 4" xfId="44093"/>
    <cellStyle name="Total 30 4 2" xfId="44094"/>
    <cellStyle name="Total 30 5" xfId="44095"/>
    <cellStyle name="Total 31" xfId="44096"/>
    <cellStyle name="Total 31 2" xfId="44097"/>
    <cellStyle name="Total 31 2 2" xfId="44098"/>
    <cellStyle name="Total 31 2 2 2" xfId="44099"/>
    <cellStyle name="Total 31 2 2 2 2" xfId="44100"/>
    <cellStyle name="Total 31 2 2 2 2 2" xfId="44101"/>
    <cellStyle name="Total 31 2 2 2 3" xfId="44102"/>
    <cellStyle name="Total 31 2 2 2 4" xfId="44103"/>
    <cellStyle name="Total 31 2 2 2 5" xfId="44104"/>
    <cellStyle name="Total 31 2 2 3" xfId="44105"/>
    <cellStyle name="Total 31 2 2 3 2" xfId="44106"/>
    <cellStyle name="Total 31 2 2 3 3" xfId="44107"/>
    <cellStyle name="Total 31 2 2 4" xfId="44108"/>
    <cellStyle name="Total 31 2 2 4 2" xfId="44109"/>
    <cellStyle name="Total 31 2 2 5" xfId="44110"/>
    <cellStyle name="Total 31 2 2 6" xfId="44111"/>
    <cellStyle name="Total 31 2 3" xfId="44112"/>
    <cellStyle name="Total 31 2 3 2" xfId="44113"/>
    <cellStyle name="Total 31 2 4" xfId="44114"/>
    <cellStyle name="Total 31 3" xfId="44115"/>
    <cellStyle name="Total 31 3 2" xfId="44116"/>
    <cellStyle name="Total 31 3 2 2" xfId="44117"/>
    <cellStyle name="Total 31 3 2 2 2" xfId="44118"/>
    <cellStyle name="Total 31 3 2 3" xfId="44119"/>
    <cellStyle name="Total 31 3 2 4" xfId="44120"/>
    <cellStyle name="Total 31 3 2 5" xfId="44121"/>
    <cellStyle name="Total 31 3 3" xfId="44122"/>
    <cellStyle name="Total 31 3 3 2" xfId="44123"/>
    <cellStyle name="Total 31 3 3 3" xfId="44124"/>
    <cellStyle name="Total 31 3 4" xfId="44125"/>
    <cellStyle name="Total 31 3 4 2" xfId="44126"/>
    <cellStyle name="Total 31 3 5" xfId="44127"/>
    <cellStyle name="Total 31 3 6" xfId="44128"/>
    <cellStyle name="Total 31 4" xfId="44129"/>
    <cellStyle name="Total 31 4 2" xfId="44130"/>
    <cellStyle name="Total 31 5" xfId="44131"/>
    <cellStyle name="Total 32" xfId="44132"/>
    <cellStyle name="Total 32 2" xfId="44133"/>
    <cellStyle name="Total 32 2 2" xfId="44134"/>
    <cellStyle name="Total 32 2 2 2" xfId="44135"/>
    <cellStyle name="Total 32 2 2 2 2" xfId="44136"/>
    <cellStyle name="Total 32 2 2 2 2 2" xfId="44137"/>
    <cellStyle name="Total 32 2 2 2 3" xfId="44138"/>
    <cellStyle name="Total 32 2 2 2 4" xfId="44139"/>
    <cellStyle name="Total 32 2 2 2 5" xfId="44140"/>
    <cellStyle name="Total 32 2 2 3" xfId="44141"/>
    <cellStyle name="Total 32 2 2 3 2" xfId="44142"/>
    <cellStyle name="Total 32 2 2 3 3" xfId="44143"/>
    <cellStyle name="Total 32 2 2 4" xfId="44144"/>
    <cellStyle name="Total 32 2 2 4 2" xfId="44145"/>
    <cellStyle name="Total 32 2 2 5" xfId="44146"/>
    <cellStyle name="Total 32 2 2 6" xfId="44147"/>
    <cellStyle name="Total 32 2 3" xfId="44148"/>
    <cellStyle name="Total 32 2 3 2" xfId="44149"/>
    <cellStyle name="Total 32 2 4" xfId="44150"/>
    <cellStyle name="Total 32 3" xfId="44151"/>
    <cellStyle name="Total 32 3 2" xfId="44152"/>
    <cellStyle name="Total 32 3 2 2" xfId="44153"/>
    <cellStyle name="Total 32 3 2 2 2" xfId="44154"/>
    <cellStyle name="Total 32 3 2 3" xfId="44155"/>
    <cellStyle name="Total 32 3 2 4" xfId="44156"/>
    <cellStyle name="Total 32 3 2 5" xfId="44157"/>
    <cellStyle name="Total 32 3 3" xfId="44158"/>
    <cellStyle name="Total 32 3 3 2" xfId="44159"/>
    <cellStyle name="Total 32 3 3 3" xfId="44160"/>
    <cellStyle name="Total 32 3 4" xfId="44161"/>
    <cellStyle name="Total 32 3 4 2" xfId="44162"/>
    <cellStyle name="Total 32 3 5" xfId="44163"/>
    <cellStyle name="Total 32 3 6" xfId="44164"/>
    <cellStyle name="Total 32 4" xfId="44165"/>
    <cellStyle name="Total 32 4 2" xfId="44166"/>
    <cellStyle name="Total 32 5" xfId="44167"/>
    <cellStyle name="Total 33" xfId="44168"/>
    <cellStyle name="Total 33 2" xfId="44169"/>
    <cellStyle name="Total 33 2 2" xfId="44170"/>
    <cellStyle name="Total 33 2 2 2" xfId="44171"/>
    <cellStyle name="Total 33 2 2 2 2" xfId="44172"/>
    <cellStyle name="Total 33 2 2 2 2 2" xfId="44173"/>
    <cellStyle name="Total 33 2 2 2 3" xfId="44174"/>
    <cellStyle name="Total 33 2 2 2 4" xfId="44175"/>
    <cellStyle name="Total 33 2 2 2 5" xfId="44176"/>
    <cellStyle name="Total 33 2 2 3" xfId="44177"/>
    <cellStyle name="Total 33 2 2 3 2" xfId="44178"/>
    <cellStyle name="Total 33 2 2 3 3" xfId="44179"/>
    <cellStyle name="Total 33 2 2 4" xfId="44180"/>
    <cellStyle name="Total 33 2 2 4 2" xfId="44181"/>
    <cellStyle name="Total 33 2 2 5" xfId="44182"/>
    <cellStyle name="Total 33 2 2 6" xfId="44183"/>
    <cellStyle name="Total 33 2 3" xfId="44184"/>
    <cellStyle name="Total 33 2 3 2" xfId="44185"/>
    <cellStyle name="Total 33 2 4" xfId="44186"/>
    <cellStyle name="Total 33 3" xfId="44187"/>
    <cellStyle name="Total 33 3 2" xfId="44188"/>
    <cellStyle name="Total 33 3 2 2" xfId="44189"/>
    <cellStyle name="Total 33 3 2 2 2" xfId="44190"/>
    <cellStyle name="Total 33 3 2 3" xfId="44191"/>
    <cellStyle name="Total 33 3 2 4" xfId="44192"/>
    <cellStyle name="Total 33 3 2 5" xfId="44193"/>
    <cellStyle name="Total 33 3 3" xfId="44194"/>
    <cellStyle name="Total 33 3 3 2" xfId="44195"/>
    <cellStyle name="Total 33 3 3 3" xfId="44196"/>
    <cellStyle name="Total 33 3 4" xfId="44197"/>
    <cellStyle name="Total 33 3 4 2" xfId="44198"/>
    <cellStyle name="Total 33 3 5" xfId="44199"/>
    <cellStyle name="Total 33 3 6" xfId="44200"/>
    <cellStyle name="Total 33 4" xfId="44201"/>
    <cellStyle name="Total 33 4 2" xfId="44202"/>
    <cellStyle name="Total 33 5" xfId="44203"/>
    <cellStyle name="Total 34" xfId="44204"/>
    <cellStyle name="Total 34 2" xfId="44205"/>
    <cellStyle name="Total 34 2 2" xfId="44206"/>
    <cellStyle name="Total 34 2 2 2" xfId="44207"/>
    <cellStyle name="Total 34 2 2 2 2" xfId="44208"/>
    <cellStyle name="Total 34 2 2 2 2 2" xfId="44209"/>
    <cellStyle name="Total 34 2 2 2 3" xfId="44210"/>
    <cellStyle name="Total 34 2 2 2 4" xfId="44211"/>
    <cellStyle name="Total 34 2 2 2 5" xfId="44212"/>
    <cellStyle name="Total 34 2 2 3" xfId="44213"/>
    <cellStyle name="Total 34 2 2 3 2" xfId="44214"/>
    <cellStyle name="Total 34 2 2 3 3" xfId="44215"/>
    <cellStyle name="Total 34 2 2 4" xfId="44216"/>
    <cellStyle name="Total 34 2 2 4 2" xfId="44217"/>
    <cellStyle name="Total 34 2 2 5" xfId="44218"/>
    <cellStyle name="Total 34 2 2 6" xfId="44219"/>
    <cellStyle name="Total 34 2 3" xfId="44220"/>
    <cellStyle name="Total 34 2 3 2" xfId="44221"/>
    <cellStyle name="Total 34 2 4" xfId="44222"/>
    <cellStyle name="Total 34 3" xfId="44223"/>
    <cellStyle name="Total 34 3 2" xfId="44224"/>
    <cellStyle name="Total 34 3 2 2" xfId="44225"/>
    <cellStyle name="Total 34 3 2 2 2" xfId="44226"/>
    <cellStyle name="Total 34 3 2 3" xfId="44227"/>
    <cellStyle name="Total 34 3 2 4" xfId="44228"/>
    <cellStyle name="Total 34 3 2 5" xfId="44229"/>
    <cellStyle name="Total 34 3 3" xfId="44230"/>
    <cellStyle name="Total 34 3 3 2" xfId="44231"/>
    <cellStyle name="Total 34 3 3 3" xfId="44232"/>
    <cellStyle name="Total 34 3 4" xfId="44233"/>
    <cellStyle name="Total 34 3 4 2" xfId="44234"/>
    <cellStyle name="Total 34 3 5" xfId="44235"/>
    <cellStyle name="Total 34 3 6" xfId="44236"/>
    <cellStyle name="Total 34 4" xfId="44237"/>
    <cellStyle name="Total 34 4 2" xfId="44238"/>
    <cellStyle name="Total 34 5" xfId="44239"/>
    <cellStyle name="Total 35" xfId="44240"/>
    <cellStyle name="Total 35 2" xfId="44241"/>
    <cellStyle name="Total 35 2 2" xfId="44242"/>
    <cellStyle name="Total 35 2 2 2" xfId="44243"/>
    <cellStyle name="Total 35 2 2 2 2" xfId="44244"/>
    <cellStyle name="Total 35 2 2 2 2 2" xfId="44245"/>
    <cellStyle name="Total 35 2 2 2 3" xfId="44246"/>
    <cellStyle name="Total 35 2 2 2 4" xfId="44247"/>
    <cellStyle name="Total 35 2 2 2 5" xfId="44248"/>
    <cellStyle name="Total 35 2 2 3" xfId="44249"/>
    <cellStyle name="Total 35 2 2 3 2" xfId="44250"/>
    <cellStyle name="Total 35 2 2 3 3" xfId="44251"/>
    <cellStyle name="Total 35 2 2 4" xfId="44252"/>
    <cellStyle name="Total 35 2 2 4 2" xfId="44253"/>
    <cellStyle name="Total 35 2 2 5" xfId="44254"/>
    <cellStyle name="Total 35 2 2 6" xfId="44255"/>
    <cellStyle name="Total 35 2 3" xfId="44256"/>
    <cellStyle name="Total 35 2 3 2" xfId="44257"/>
    <cellStyle name="Total 35 2 4" xfId="44258"/>
    <cellStyle name="Total 35 3" xfId="44259"/>
    <cellStyle name="Total 35 3 2" xfId="44260"/>
    <cellStyle name="Total 35 3 2 2" xfId="44261"/>
    <cellStyle name="Total 35 3 2 2 2" xfId="44262"/>
    <cellStyle name="Total 35 3 2 3" xfId="44263"/>
    <cellStyle name="Total 35 3 2 4" xfId="44264"/>
    <cellStyle name="Total 35 3 2 5" xfId="44265"/>
    <cellStyle name="Total 35 3 3" xfId="44266"/>
    <cellStyle name="Total 35 3 3 2" xfId="44267"/>
    <cellStyle name="Total 35 3 3 3" xfId="44268"/>
    <cellStyle name="Total 35 3 4" xfId="44269"/>
    <cellStyle name="Total 35 3 4 2" xfId="44270"/>
    <cellStyle name="Total 35 3 5" xfId="44271"/>
    <cellStyle name="Total 35 3 6" xfId="44272"/>
    <cellStyle name="Total 35 4" xfId="44273"/>
    <cellStyle name="Total 35 4 2" xfId="44274"/>
    <cellStyle name="Total 35 5" xfId="44275"/>
    <cellStyle name="Total 36" xfId="44276"/>
    <cellStyle name="Total 36 2" xfId="44277"/>
    <cellStyle name="Total 36 2 2" xfId="44278"/>
    <cellStyle name="Total 36 2 2 2" xfId="44279"/>
    <cellStyle name="Total 36 2 2 2 2" xfId="44280"/>
    <cellStyle name="Total 36 2 2 2 2 2" xfId="44281"/>
    <cellStyle name="Total 36 2 2 2 3" xfId="44282"/>
    <cellStyle name="Total 36 2 2 2 4" xfId="44283"/>
    <cellStyle name="Total 36 2 2 2 5" xfId="44284"/>
    <cellStyle name="Total 36 2 2 3" xfId="44285"/>
    <cellStyle name="Total 36 2 2 3 2" xfId="44286"/>
    <cellStyle name="Total 36 2 2 3 3" xfId="44287"/>
    <cellStyle name="Total 36 2 2 4" xfId="44288"/>
    <cellStyle name="Total 36 2 2 4 2" xfId="44289"/>
    <cellStyle name="Total 36 2 2 5" xfId="44290"/>
    <cellStyle name="Total 36 2 2 6" xfId="44291"/>
    <cellStyle name="Total 36 2 3" xfId="44292"/>
    <cellStyle name="Total 36 2 3 2" xfId="44293"/>
    <cellStyle name="Total 36 2 4" xfId="44294"/>
    <cellStyle name="Total 36 3" xfId="44295"/>
    <cellStyle name="Total 36 3 2" xfId="44296"/>
    <cellStyle name="Total 36 3 2 2" xfId="44297"/>
    <cellStyle name="Total 36 3 2 2 2" xfId="44298"/>
    <cellStyle name="Total 36 3 2 3" xfId="44299"/>
    <cellStyle name="Total 36 3 2 4" xfId="44300"/>
    <cellStyle name="Total 36 3 2 5" xfId="44301"/>
    <cellStyle name="Total 36 3 3" xfId="44302"/>
    <cellStyle name="Total 36 3 3 2" xfId="44303"/>
    <cellStyle name="Total 36 3 3 3" xfId="44304"/>
    <cellStyle name="Total 36 3 4" xfId="44305"/>
    <cellStyle name="Total 36 3 4 2" xfId="44306"/>
    <cellStyle name="Total 36 3 5" xfId="44307"/>
    <cellStyle name="Total 36 3 6" xfId="44308"/>
    <cellStyle name="Total 36 4" xfId="44309"/>
    <cellStyle name="Total 36 4 2" xfId="44310"/>
    <cellStyle name="Total 36 5" xfId="44311"/>
    <cellStyle name="Total 37" xfId="44312"/>
    <cellStyle name="Total 37 2" xfId="44313"/>
    <cellStyle name="Total 37 2 2" xfId="44314"/>
    <cellStyle name="Total 37 2 2 2" xfId="44315"/>
    <cellStyle name="Total 37 2 2 2 2" xfId="44316"/>
    <cellStyle name="Total 37 2 2 2 2 2" xfId="44317"/>
    <cellStyle name="Total 37 2 2 2 3" xfId="44318"/>
    <cellStyle name="Total 37 2 2 2 4" xfId="44319"/>
    <cellStyle name="Total 37 2 2 2 5" xfId="44320"/>
    <cellStyle name="Total 37 2 2 3" xfId="44321"/>
    <cellStyle name="Total 37 2 2 3 2" xfId="44322"/>
    <cellStyle name="Total 37 2 2 3 3" xfId="44323"/>
    <cellStyle name="Total 37 2 2 4" xfId="44324"/>
    <cellStyle name="Total 37 2 2 4 2" xfId="44325"/>
    <cellStyle name="Total 37 2 2 5" xfId="44326"/>
    <cellStyle name="Total 37 2 2 6" xfId="44327"/>
    <cellStyle name="Total 37 2 3" xfId="44328"/>
    <cellStyle name="Total 37 2 3 2" xfId="44329"/>
    <cellStyle name="Total 37 2 4" xfId="44330"/>
    <cellStyle name="Total 37 3" xfId="44331"/>
    <cellStyle name="Total 37 3 2" xfId="44332"/>
    <cellStyle name="Total 37 3 2 2" xfId="44333"/>
    <cellStyle name="Total 37 3 2 2 2" xfId="44334"/>
    <cellStyle name="Total 37 3 2 3" xfId="44335"/>
    <cellStyle name="Total 37 3 2 4" xfId="44336"/>
    <cellStyle name="Total 37 3 2 5" xfId="44337"/>
    <cellStyle name="Total 37 3 3" xfId="44338"/>
    <cellStyle name="Total 37 3 3 2" xfId="44339"/>
    <cellStyle name="Total 37 3 3 3" xfId="44340"/>
    <cellStyle name="Total 37 3 4" xfId="44341"/>
    <cellStyle name="Total 37 3 4 2" xfId="44342"/>
    <cellStyle name="Total 37 3 5" xfId="44343"/>
    <cellStyle name="Total 37 3 6" xfId="44344"/>
    <cellStyle name="Total 37 4" xfId="44345"/>
    <cellStyle name="Total 37 4 2" xfId="44346"/>
    <cellStyle name="Total 37 5" xfId="44347"/>
    <cellStyle name="Total 38" xfId="44348"/>
    <cellStyle name="Total 38 2" xfId="44349"/>
    <cellStyle name="Total 38 2 2" xfId="44350"/>
    <cellStyle name="Total 38 2 2 2" xfId="44351"/>
    <cellStyle name="Total 38 2 2 2 2" xfId="44352"/>
    <cellStyle name="Total 38 2 2 2 2 2" xfId="44353"/>
    <cellStyle name="Total 38 2 2 2 3" xfId="44354"/>
    <cellStyle name="Total 38 2 2 2 4" xfId="44355"/>
    <cellStyle name="Total 38 2 2 2 5" xfId="44356"/>
    <cellStyle name="Total 38 2 2 3" xfId="44357"/>
    <cellStyle name="Total 38 2 2 3 2" xfId="44358"/>
    <cellStyle name="Total 38 2 2 3 3" xfId="44359"/>
    <cellStyle name="Total 38 2 2 4" xfId="44360"/>
    <cellStyle name="Total 38 2 2 4 2" xfId="44361"/>
    <cellStyle name="Total 38 2 2 5" xfId="44362"/>
    <cellStyle name="Total 38 2 2 6" xfId="44363"/>
    <cellStyle name="Total 38 2 3" xfId="44364"/>
    <cellStyle name="Total 38 2 3 2" xfId="44365"/>
    <cellStyle name="Total 38 2 4" xfId="44366"/>
    <cellStyle name="Total 38 3" xfId="44367"/>
    <cellStyle name="Total 38 3 2" xfId="44368"/>
    <cellStyle name="Total 38 3 2 2" xfId="44369"/>
    <cellStyle name="Total 38 3 2 2 2" xfId="44370"/>
    <cellStyle name="Total 38 3 2 3" xfId="44371"/>
    <cellStyle name="Total 38 3 2 4" xfId="44372"/>
    <cellStyle name="Total 38 3 2 5" xfId="44373"/>
    <cellStyle name="Total 38 3 3" xfId="44374"/>
    <cellStyle name="Total 38 3 3 2" xfId="44375"/>
    <cellStyle name="Total 38 3 3 3" xfId="44376"/>
    <cellStyle name="Total 38 3 4" xfId="44377"/>
    <cellStyle name="Total 38 3 4 2" xfId="44378"/>
    <cellStyle name="Total 38 3 5" xfId="44379"/>
    <cellStyle name="Total 38 3 6" xfId="44380"/>
    <cellStyle name="Total 38 4" xfId="44381"/>
    <cellStyle name="Total 38 4 2" xfId="44382"/>
    <cellStyle name="Total 38 5" xfId="44383"/>
    <cellStyle name="Total 39" xfId="44384"/>
    <cellStyle name="Total 39 2" xfId="44385"/>
    <cellStyle name="Total 39 2 2" xfId="44386"/>
    <cellStyle name="Total 39 2 2 2" xfId="44387"/>
    <cellStyle name="Total 39 2 2 2 2" xfId="44388"/>
    <cellStyle name="Total 39 2 2 2 2 2" xfId="44389"/>
    <cellStyle name="Total 39 2 2 2 3" xfId="44390"/>
    <cellStyle name="Total 39 2 2 2 4" xfId="44391"/>
    <cellStyle name="Total 39 2 2 2 5" xfId="44392"/>
    <cellStyle name="Total 39 2 2 3" xfId="44393"/>
    <cellStyle name="Total 39 2 2 3 2" xfId="44394"/>
    <cellStyle name="Total 39 2 2 3 3" xfId="44395"/>
    <cellStyle name="Total 39 2 2 4" xfId="44396"/>
    <cellStyle name="Total 39 2 2 4 2" xfId="44397"/>
    <cellStyle name="Total 39 2 2 5" xfId="44398"/>
    <cellStyle name="Total 39 2 2 6" xfId="44399"/>
    <cellStyle name="Total 39 2 3" xfId="44400"/>
    <cellStyle name="Total 39 2 3 2" xfId="44401"/>
    <cellStyle name="Total 39 2 4" xfId="44402"/>
    <cellStyle name="Total 39 3" xfId="44403"/>
    <cellStyle name="Total 39 3 2" xfId="44404"/>
    <cellStyle name="Total 39 3 2 2" xfId="44405"/>
    <cellStyle name="Total 39 3 2 2 2" xfId="44406"/>
    <cellStyle name="Total 39 3 2 3" xfId="44407"/>
    <cellStyle name="Total 39 3 2 4" xfId="44408"/>
    <cellStyle name="Total 39 3 2 5" xfId="44409"/>
    <cellStyle name="Total 39 3 3" xfId="44410"/>
    <cellStyle name="Total 39 3 3 2" xfId="44411"/>
    <cellStyle name="Total 39 3 3 3" xfId="44412"/>
    <cellStyle name="Total 39 3 4" xfId="44413"/>
    <cellStyle name="Total 39 3 4 2" xfId="44414"/>
    <cellStyle name="Total 39 3 5" xfId="44415"/>
    <cellStyle name="Total 39 3 6" xfId="44416"/>
    <cellStyle name="Total 39 4" xfId="44417"/>
    <cellStyle name="Total 39 4 2" xfId="44418"/>
    <cellStyle name="Total 39 5" xfId="44419"/>
    <cellStyle name="Total 4" xfId="44420"/>
    <cellStyle name="Total 4 2" xfId="44421"/>
    <cellStyle name="Total 4 2 2" xfId="44422"/>
    <cellStyle name="Total 4 2 2 2" xfId="44423"/>
    <cellStyle name="Total 4 2 2 2 2" xfId="44424"/>
    <cellStyle name="Total 4 2 2 2 2 2" xfId="44425"/>
    <cellStyle name="Total 4 2 2 2 3" xfId="44426"/>
    <cellStyle name="Total 4 2 2 2 4" xfId="44427"/>
    <cellStyle name="Total 4 2 2 2 5" xfId="44428"/>
    <cellStyle name="Total 4 2 2 3" xfId="44429"/>
    <cellStyle name="Total 4 2 2 3 2" xfId="44430"/>
    <cellStyle name="Total 4 2 2 3 3" xfId="44431"/>
    <cellStyle name="Total 4 2 2 4" xfId="44432"/>
    <cellStyle name="Total 4 2 2 4 2" xfId="44433"/>
    <cellStyle name="Total 4 2 2 5" xfId="44434"/>
    <cellStyle name="Total 4 2 2 6" xfId="44435"/>
    <cellStyle name="Total 4 2 3" xfId="44436"/>
    <cellStyle name="Total 4 2 3 2" xfId="44437"/>
    <cellStyle name="Total 4 2 4" xfId="44438"/>
    <cellStyle name="Total 4 2 4 2" xfId="44439"/>
    <cellStyle name="Total 4 2 5" xfId="44440"/>
    <cellStyle name="Total 4 2 5 2" xfId="44441"/>
    <cellStyle name="Total 4 3" xfId="44442"/>
    <cellStyle name="Total 4 3 2" xfId="44443"/>
    <cellStyle name="Total 4 3 2 2" xfId="44444"/>
    <cellStyle name="Total 4 3 2 2 2" xfId="44445"/>
    <cellStyle name="Total 4 3 2 2 2 2" xfId="44446"/>
    <cellStyle name="Total 4 3 2 2 3" xfId="44447"/>
    <cellStyle name="Total 4 3 2 2 4" xfId="44448"/>
    <cellStyle name="Total 4 3 2 2 5" xfId="44449"/>
    <cellStyle name="Total 4 3 2 3" xfId="44450"/>
    <cellStyle name="Total 4 3 2 3 2" xfId="44451"/>
    <cellStyle name="Total 4 3 2 3 3" xfId="44452"/>
    <cellStyle name="Total 4 3 2 4" xfId="44453"/>
    <cellStyle name="Total 4 3 2 5" xfId="44454"/>
    <cellStyle name="Total 4 3 3" xfId="44455"/>
    <cellStyle name="Total 4 3 4" xfId="44456"/>
    <cellStyle name="Total 4 4" xfId="44457"/>
    <cellStyle name="Total 4 4 2" xfId="44458"/>
    <cellStyle name="Total 4 4 2 2" xfId="44459"/>
    <cellStyle name="Total 4 4 2 2 2" xfId="44460"/>
    <cellStyle name="Total 4 4 2 2 2 2" xfId="44461"/>
    <cellStyle name="Total 4 4 2 2 3" xfId="44462"/>
    <cellStyle name="Total 4 4 2 2 4" xfId="44463"/>
    <cellStyle name="Total 4 4 2 3" xfId="44464"/>
    <cellStyle name="Total 4 4 2 3 2" xfId="44465"/>
    <cellStyle name="Total 4 4 2 4" xfId="44466"/>
    <cellStyle name="Total 4 4 2 5" xfId="44467"/>
    <cellStyle name="Total 4 4 3" xfId="44468"/>
    <cellStyle name="Total 4 5" xfId="44469"/>
    <cellStyle name="Total 4 5 2" xfId="44470"/>
    <cellStyle name="Total 4 5 2 2" xfId="44471"/>
    <cellStyle name="Total 4 5 2 2 2" xfId="44472"/>
    <cellStyle name="Total 4 5 2 3" xfId="44473"/>
    <cellStyle name="Total 4 5 2 4" xfId="44474"/>
    <cellStyle name="Total 4 5 2 5" xfId="44475"/>
    <cellStyle name="Total 4 5 3" xfId="44476"/>
    <cellStyle name="Total 4 5 3 2" xfId="44477"/>
    <cellStyle name="Total 4 5 3 3" xfId="44478"/>
    <cellStyle name="Total 4 5 4" xfId="44479"/>
    <cellStyle name="Total 4 5 4 2" xfId="44480"/>
    <cellStyle name="Total 4 5 5" xfId="44481"/>
    <cellStyle name="Total 4 6" xfId="44482"/>
    <cellStyle name="Total 40" xfId="44483"/>
    <cellStyle name="Total 40 2" xfId="44484"/>
    <cellStyle name="Total 40 2 2" xfId="44485"/>
    <cellStyle name="Total 40 2 2 2" xfId="44486"/>
    <cellStyle name="Total 40 2 2 2 2" xfId="44487"/>
    <cellStyle name="Total 40 2 2 2 2 2" xfId="44488"/>
    <cellStyle name="Total 40 2 2 2 3" xfId="44489"/>
    <cellStyle name="Total 40 2 2 2 4" xfId="44490"/>
    <cellStyle name="Total 40 2 2 2 5" xfId="44491"/>
    <cellStyle name="Total 40 2 2 3" xfId="44492"/>
    <cellStyle name="Total 40 2 2 3 2" xfId="44493"/>
    <cellStyle name="Total 40 2 2 3 3" xfId="44494"/>
    <cellStyle name="Total 40 2 2 4" xfId="44495"/>
    <cellStyle name="Total 40 2 2 4 2" xfId="44496"/>
    <cellStyle name="Total 40 2 2 5" xfId="44497"/>
    <cellStyle name="Total 40 2 2 6" xfId="44498"/>
    <cellStyle name="Total 40 2 3" xfId="44499"/>
    <cellStyle name="Total 40 2 3 2" xfId="44500"/>
    <cellStyle name="Total 40 2 4" xfId="44501"/>
    <cellStyle name="Total 40 3" xfId="44502"/>
    <cellStyle name="Total 40 3 2" xfId="44503"/>
    <cellStyle name="Total 40 3 2 2" xfId="44504"/>
    <cellStyle name="Total 40 3 2 2 2" xfId="44505"/>
    <cellStyle name="Total 40 3 2 3" xfId="44506"/>
    <cellStyle name="Total 40 3 2 4" xfId="44507"/>
    <cellStyle name="Total 40 3 2 5" xfId="44508"/>
    <cellStyle name="Total 40 3 3" xfId="44509"/>
    <cellStyle name="Total 40 3 3 2" xfId="44510"/>
    <cellStyle name="Total 40 3 3 3" xfId="44511"/>
    <cellStyle name="Total 40 3 4" xfId="44512"/>
    <cellStyle name="Total 40 3 4 2" xfId="44513"/>
    <cellStyle name="Total 40 3 5" xfId="44514"/>
    <cellStyle name="Total 40 3 6" xfId="44515"/>
    <cellStyle name="Total 40 4" xfId="44516"/>
    <cellStyle name="Total 40 4 2" xfId="44517"/>
    <cellStyle name="Total 40 5" xfId="44518"/>
    <cellStyle name="Total 41" xfId="44519"/>
    <cellStyle name="Total 41 2" xfId="44520"/>
    <cellStyle name="Total 41 2 2" xfId="44521"/>
    <cellStyle name="Total 41 2 2 2" xfId="44522"/>
    <cellStyle name="Total 41 2 2 2 2" xfId="44523"/>
    <cellStyle name="Total 41 2 2 2 2 2" xfId="44524"/>
    <cellStyle name="Total 41 2 2 2 3" xfId="44525"/>
    <cellStyle name="Total 41 2 2 2 4" xfId="44526"/>
    <cellStyle name="Total 41 2 2 2 5" xfId="44527"/>
    <cellStyle name="Total 41 2 2 3" xfId="44528"/>
    <cellStyle name="Total 41 2 2 3 2" xfId="44529"/>
    <cellStyle name="Total 41 2 2 3 3" xfId="44530"/>
    <cellStyle name="Total 41 2 2 4" xfId="44531"/>
    <cellStyle name="Total 41 2 2 4 2" xfId="44532"/>
    <cellStyle name="Total 41 2 2 5" xfId="44533"/>
    <cellStyle name="Total 41 2 2 6" xfId="44534"/>
    <cellStyle name="Total 41 2 3" xfId="44535"/>
    <cellStyle name="Total 41 2 3 2" xfId="44536"/>
    <cellStyle name="Total 41 2 4" xfId="44537"/>
    <cellStyle name="Total 41 3" xfId="44538"/>
    <cellStyle name="Total 41 3 2" xfId="44539"/>
    <cellStyle name="Total 41 3 2 2" xfId="44540"/>
    <cellStyle name="Total 41 3 2 2 2" xfId="44541"/>
    <cellStyle name="Total 41 3 2 3" xfId="44542"/>
    <cellStyle name="Total 41 3 2 4" xfId="44543"/>
    <cellStyle name="Total 41 3 2 5" xfId="44544"/>
    <cellStyle name="Total 41 3 3" xfId="44545"/>
    <cellStyle name="Total 41 3 3 2" xfId="44546"/>
    <cellStyle name="Total 41 3 3 3" xfId="44547"/>
    <cellStyle name="Total 41 3 4" xfId="44548"/>
    <cellStyle name="Total 41 3 4 2" xfId="44549"/>
    <cellStyle name="Total 41 3 5" xfId="44550"/>
    <cellStyle name="Total 41 3 6" xfId="44551"/>
    <cellStyle name="Total 41 4" xfId="44552"/>
    <cellStyle name="Total 41 4 2" xfId="44553"/>
    <cellStyle name="Total 41 5" xfId="44554"/>
    <cellStyle name="Total 42" xfId="44555"/>
    <cellStyle name="Total 42 2" xfId="44556"/>
    <cellStyle name="Total 42 2 2" xfId="44557"/>
    <cellStyle name="Total 42 2 2 2" xfId="44558"/>
    <cellStyle name="Total 42 2 2 2 2" xfId="44559"/>
    <cellStyle name="Total 42 2 2 2 2 2" xfId="44560"/>
    <cellStyle name="Total 42 2 2 2 3" xfId="44561"/>
    <cellStyle name="Total 42 2 2 2 4" xfId="44562"/>
    <cellStyle name="Total 42 2 2 3" xfId="44563"/>
    <cellStyle name="Total 42 2 2 3 2" xfId="44564"/>
    <cellStyle name="Total 42 2 2 4" xfId="44565"/>
    <cellStyle name="Total 42 2 2 5" xfId="44566"/>
    <cellStyle name="Total 42 2 2 6" xfId="44567"/>
    <cellStyle name="Total 42 2 3" xfId="44568"/>
    <cellStyle name="Total 42 3" xfId="44569"/>
    <cellStyle name="Total 42 3 2" xfId="44570"/>
    <cellStyle name="Total 42 3 2 2" xfId="44571"/>
    <cellStyle name="Total 42 3 2 2 2" xfId="44572"/>
    <cellStyle name="Total 42 3 2 3" xfId="44573"/>
    <cellStyle name="Total 42 3 2 4" xfId="44574"/>
    <cellStyle name="Total 42 3 3" xfId="44575"/>
    <cellStyle name="Total 42 3 3 2" xfId="44576"/>
    <cellStyle name="Total 42 3 3 3" xfId="44577"/>
    <cellStyle name="Total 42 3 4" xfId="44578"/>
    <cellStyle name="Total 42 3 4 2" xfId="44579"/>
    <cellStyle name="Total 42 3 5" xfId="44580"/>
    <cellStyle name="Total 42 4" xfId="44581"/>
    <cellStyle name="Total 43" xfId="44582"/>
    <cellStyle name="Total 43 2" xfId="44583"/>
    <cellStyle name="Total 43 2 2" xfId="44584"/>
    <cellStyle name="Total 43 2 2 2" xfId="44585"/>
    <cellStyle name="Total 43 2 2 2 2" xfId="44586"/>
    <cellStyle name="Total 43 2 2 2 2 2" xfId="44587"/>
    <cellStyle name="Total 43 2 2 2 3" xfId="44588"/>
    <cellStyle name="Total 43 2 2 2 4" xfId="44589"/>
    <cellStyle name="Total 43 2 2 3" xfId="44590"/>
    <cellStyle name="Total 43 2 2 3 2" xfId="44591"/>
    <cellStyle name="Total 43 2 2 4" xfId="44592"/>
    <cellStyle name="Total 43 2 2 5" xfId="44593"/>
    <cellStyle name="Total 43 2 2 6" xfId="44594"/>
    <cellStyle name="Total 43 2 3" xfId="44595"/>
    <cellStyle name="Total 43 3" xfId="44596"/>
    <cellStyle name="Total 43 3 2" xfId="44597"/>
    <cellStyle name="Total 43 3 2 2" xfId="44598"/>
    <cellStyle name="Total 43 3 2 2 2" xfId="44599"/>
    <cellStyle name="Total 43 3 2 3" xfId="44600"/>
    <cellStyle name="Total 43 3 2 4" xfId="44601"/>
    <cellStyle name="Total 43 3 2 5" xfId="44602"/>
    <cellStyle name="Total 43 3 3" xfId="44603"/>
    <cellStyle name="Total 43 3 3 2" xfId="44604"/>
    <cellStyle name="Total 43 3 3 3" xfId="44605"/>
    <cellStyle name="Total 43 3 4" xfId="44606"/>
    <cellStyle name="Total 43 3 4 2" xfId="44607"/>
    <cellStyle name="Total 43 3 5" xfId="44608"/>
    <cellStyle name="Total 43 4" xfId="44609"/>
    <cellStyle name="Total 44" xfId="44610"/>
    <cellStyle name="Total 44 2" xfId="44611"/>
    <cellStyle name="Total 44 2 2" xfId="44612"/>
    <cellStyle name="Total 44 2 2 2" xfId="44613"/>
    <cellStyle name="Total 44 2 2 2 2" xfId="44614"/>
    <cellStyle name="Total 44 2 2 2 2 2" xfId="44615"/>
    <cellStyle name="Total 44 2 2 2 3" xfId="44616"/>
    <cellStyle name="Total 44 2 2 2 4" xfId="44617"/>
    <cellStyle name="Total 44 2 2 3" xfId="44618"/>
    <cellStyle name="Total 44 2 2 3 2" xfId="44619"/>
    <cellStyle name="Total 44 2 2 4" xfId="44620"/>
    <cellStyle name="Total 44 2 2 5" xfId="44621"/>
    <cellStyle name="Total 44 2 2 6" xfId="44622"/>
    <cellStyle name="Total 44 2 3" xfId="44623"/>
    <cellStyle name="Total 44 3" xfId="44624"/>
    <cellStyle name="Total 44 3 2" xfId="44625"/>
    <cellStyle name="Total 44 3 2 2" xfId="44626"/>
    <cellStyle name="Total 44 3 2 2 2" xfId="44627"/>
    <cellStyle name="Total 44 3 2 3" xfId="44628"/>
    <cellStyle name="Total 44 3 2 4" xfId="44629"/>
    <cellStyle name="Total 44 3 3" xfId="44630"/>
    <cellStyle name="Total 44 3 3 2" xfId="44631"/>
    <cellStyle name="Total 44 3 3 3" xfId="44632"/>
    <cellStyle name="Total 44 3 4" xfId="44633"/>
    <cellStyle name="Total 44 3 4 2" xfId="44634"/>
    <cellStyle name="Total 44 3 5" xfId="44635"/>
    <cellStyle name="Total 44 4" xfId="44636"/>
    <cellStyle name="Total 45" xfId="44637"/>
    <cellStyle name="Total 45 2" xfId="44638"/>
    <cellStyle name="Total 45 2 2" xfId="44639"/>
    <cellStyle name="Total 45 2 2 2" xfId="44640"/>
    <cellStyle name="Total 45 2 2 2 2" xfId="44641"/>
    <cellStyle name="Total 45 2 2 2 2 2" xfId="44642"/>
    <cellStyle name="Total 45 2 2 2 3" xfId="44643"/>
    <cellStyle name="Total 45 2 2 2 4" xfId="44644"/>
    <cellStyle name="Total 45 2 2 3" xfId="44645"/>
    <cellStyle name="Total 45 2 2 3 2" xfId="44646"/>
    <cellStyle name="Total 45 2 2 4" xfId="44647"/>
    <cellStyle name="Total 45 2 2 5" xfId="44648"/>
    <cellStyle name="Total 45 2 3" xfId="44649"/>
    <cellStyle name="Total 45 3" xfId="44650"/>
    <cellStyle name="Total 45 3 2" xfId="44651"/>
    <cellStyle name="Total 45 3 2 2" xfId="44652"/>
    <cellStyle name="Total 45 3 2 2 2" xfId="44653"/>
    <cellStyle name="Total 45 3 2 3" xfId="44654"/>
    <cellStyle name="Total 45 3 2 4" xfId="44655"/>
    <cellStyle name="Total 45 3 3" xfId="44656"/>
    <cellStyle name="Total 45 3 3 2" xfId="44657"/>
    <cellStyle name="Total 45 3 3 3" xfId="44658"/>
    <cellStyle name="Total 45 3 4" xfId="44659"/>
    <cellStyle name="Total 45 3 4 2" xfId="44660"/>
    <cellStyle name="Total 45 3 5" xfId="44661"/>
    <cellStyle name="Total 45 4" xfId="44662"/>
    <cellStyle name="Total 46" xfId="44663"/>
    <cellStyle name="Total 46 2" xfId="44664"/>
    <cellStyle name="Total 46 2 2" xfId="44665"/>
    <cellStyle name="Total 46 2 2 2" xfId="44666"/>
    <cellStyle name="Total 46 2 2 2 2" xfId="44667"/>
    <cellStyle name="Total 46 2 2 2 2 2" xfId="44668"/>
    <cellStyle name="Total 46 2 2 2 3" xfId="44669"/>
    <cellStyle name="Total 46 2 2 2 4" xfId="44670"/>
    <cellStyle name="Total 46 2 2 3" xfId="44671"/>
    <cellStyle name="Total 46 2 2 3 2" xfId="44672"/>
    <cellStyle name="Total 46 2 2 4" xfId="44673"/>
    <cellStyle name="Total 46 2 2 5" xfId="44674"/>
    <cellStyle name="Total 46 2 3" xfId="44675"/>
    <cellStyle name="Total 46 3" xfId="44676"/>
    <cellStyle name="Total 46 3 2" xfId="44677"/>
    <cellStyle name="Total 46 3 2 2" xfId="44678"/>
    <cellStyle name="Total 46 3 2 2 2" xfId="44679"/>
    <cellStyle name="Total 46 3 2 3" xfId="44680"/>
    <cellStyle name="Total 46 3 2 4" xfId="44681"/>
    <cellStyle name="Total 46 3 3" xfId="44682"/>
    <cellStyle name="Total 46 3 3 2" xfId="44683"/>
    <cellStyle name="Total 46 3 4" xfId="44684"/>
    <cellStyle name="Total 46 3 5" xfId="44685"/>
    <cellStyle name="Total 46 3 6" xfId="44686"/>
    <cellStyle name="Total 46 4" xfId="44687"/>
    <cellStyle name="Total 47" xfId="44688"/>
    <cellStyle name="Total 47 2" xfId="44689"/>
    <cellStyle name="Total 47 2 2" xfId="44690"/>
    <cellStyle name="Total 47 2 2 2" xfId="44691"/>
    <cellStyle name="Total 47 2 2 2 2" xfId="44692"/>
    <cellStyle name="Total 47 2 2 2 2 2" xfId="44693"/>
    <cellStyle name="Total 47 2 2 2 3" xfId="44694"/>
    <cellStyle name="Total 47 2 2 2 4" xfId="44695"/>
    <cellStyle name="Total 47 2 2 3" xfId="44696"/>
    <cellStyle name="Total 47 2 2 3 2" xfId="44697"/>
    <cellStyle name="Total 47 2 2 4" xfId="44698"/>
    <cellStyle name="Total 47 2 2 5" xfId="44699"/>
    <cellStyle name="Total 47 2 3" xfId="44700"/>
    <cellStyle name="Total 47 3" xfId="44701"/>
    <cellStyle name="Total 47 3 2" xfId="44702"/>
    <cellStyle name="Total 47 3 2 2" xfId="44703"/>
    <cellStyle name="Total 47 3 2 2 2" xfId="44704"/>
    <cellStyle name="Total 47 3 2 3" xfId="44705"/>
    <cellStyle name="Total 47 3 2 4" xfId="44706"/>
    <cellStyle name="Total 47 3 3" xfId="44707"/>
    <cellStyle name="Total 47 3 3 2" xfId="44708"/>
    <cellStyle name="Total 47 3 4" xfId="44709"/>
    <cellStyle name="Total 47 3 5" xfId="44710"/>
    <cellStyle name="Total 47 3 6" xfId="44711"/>
    <cellStyle name="Total 47 4" xfId="44712"/>
    <cellStyle name="Total 48" xfId="44713"/>
    <cellStyle name="Total 48 2" xfId="44714"/>
    <cellStyle name="Total 48 2 2" xfId="44715"/>
    <cellStyle name="Total 48 2 2 2" xfId="44716"/>
    <cellStyle name="Total 48 2 2 2 2" xfId="44717"/>
    <cellStyle name="Total 48 2 2 2 2 2" xfId="44718"/>
    <cellStyle name="Total 48 2 2 2 3" xfId="44719"/>
    <cellStyle name="Total 48 2 2 2 4" xfId="44720"/>
    <cellStyle name="Total 48 2 2 3" xfId="44721"/>
    <cellStyle name="Total 48 2 2 3 2" xfId="44722"/>
    <cellStyle name="Total 48 2 2 4" xfId="44723"/>
    <cellStyle name="Total 48 2 2 5" xfId="44724"/>
    <cellStyle name="Total 48 3" xfId="44725"/>
    <cellStyle name="Total 48 3 2" xfId="44726"/>
    <cellStyle name="Total 48 3 2 2" xfId="44727"/>
    <cellStyle name="Total 48 3 2 2 2" xfId="44728"/>
    <cellStyle name="Total 48 3 2 3" xfId="44729"/>
    <cellStyle name="Total 48 3 2 4" xfId="44730"/>
    <cellStyle name="Total 48 3 3" xfId="44731"/>
    <cellStyle name="Total 48 3 3 2" xfId="44732"/>
    <cellStyle name="Total 48 3 4" xfId="44733"/>
    <cellStyle name="Total 48 3 5" xfId="44734"/>
    <cellStyle name="Total 48 4" xfId="44735"/>
    <cellStyle name="Total 49" xfId="44736"/>
    <cellStyle name="Total 49 2" xfId="44737"/>
    <cellStyle name="Total 49 2 2" xfId="44738"/>
    <cellStyle name="Total 49 2 2 2" xfId="44739"/>
    <cellStyle name="Total 49 2 2 2 2" xfId="44740"/>
    <cellStyle name="Total 49 2 2 2 2 2" xfId="44741"/>
    <cellStyle name="Total 49 2 2 2 3" xfId="44742"/>
    <cellStyle name="Total 49 2 2 2 4" xfId="44743"/>
    <cellStyle name="Total 49 2 2 3" xfId="44744"/>
    <cellStyle name="Total 49 2 2 3 2" xfId="44745"/>
    <cellStyle name="Total 49 2 2 4" xfId="44746"/>
    <cellStyle name="Total 49 2 2 5" xfId="44747"/>
    <cellStyle name="Total 49 2 3" xfId="44748"/>
    <cellStyle name="Total 49 3" xfId="44749"/>
    <cellStyle name="Total 49 3 2" xfId="44750"/>
    <cellStyle name="Total 49 3 2 2" xfId="44751"/>
    <cellStyle name="Total 49 3 2 2 2" xfId="44752"/>
    <cellStyle name="Total 49 3 2 3" xfId="44753"/>
    <cellStyle name="Total 49 3 2 4" xfId="44754"/>
    <cellStyle name="Total 49 3 3" xfId="44755"/>
    <cellStyle name="Total 49 3 3 2" xfId="44756"/>
    <cellStyle name="Total 49 3 4" xfId="44757"/>
    <cellStyle name="Total 49 3 5" xfId="44758"/>
    <cellStyle name="Total 49 4" xfId="44759"/>
    <cellStyle name="Total 5" xfId="44760"/>
    <cellStyle name="Total 5 2" xfId="44761"/>
    <cellStyle name="Total 5 2 2" xfId="44762"/>
    <cellStyle name="Total 5 2 2 2" xfId="44763"/>
    <cellStyle name="Total 5 2 2 2 2" xfId="44764"/>
    <cellStyle name="Total 5 2 2 2 2 2" xfId="44765"/>
    <cellStyle name="Total 5 2 2 2 3" xfId="44766"/>
    <cellStyle name="Total 5 2 2 2 4" xfId="44767"/>
    <cellStyle name="Total 5 2 2 2 5" xfId="44768"/>
    <cellStyle name="Total 5 2 2 3" xfId="44769"/>
    <cellStyle name="Total 5 2 2 3 2" xfId="44770"/>
    <cellStyle name="Total 5 2 2 3 3" xfId="44771"/>
    <cellStyle name="Total 5 2 2 4" xfId="44772"/>
    <cellStyle name="Total 5 2 2 4 2" xfId="44773"/>
    <cellStyle name="Total 5 2 2 5" xfId="44774"/>
    <cellStyle name="Total 5 2 2 6" xfId="44775"/>
    <cellStyle name="Total 5 2 3" xfId="44776"/>
    <cellStyle name="Total 5 2 3 2" xfId="44777"/>
    <cellStyle name="Total 5 2 4" xfId="44778"/>
    <cellStyle name="Total 5 2 4 2" xfId="44779"/>
    <cellStyle name="Total 5 2 4 2 2" xfId="44780"/>
    <cellStyle name="Total 5 2 5" xfId="44781"/>
    <cellStyle name="Total 5 2 5 2" xfId="44782"/>
    <cellStyle name="Total 5 3" xfId="44783"/>
    <cellStyle name="Total 5 3 2" xfId="44784"/>
    <cellStyle name="Total 5 3 2 2" xfId="44785"/>
    <cellStyle name="Total 5 3 2 2 2" xfId="44786"/>
    <cellStyle name="Total 5 3 2 2 2 2" xfId="44787"/>
    <cellStyle name="Total 5 3 2 2 3" xfId="44788"/>
    <cellStyle name="Total 5 3 2 2 4" xfId="44789"/>
    <cellStyle name="Total 5 3 2 2 5" xfId="44790"/>
    <cellStyle name="Total 5 3 2 3" xfId="44791"/>
    <cellStyle name="Total 5 3 2 3 2" xfId="44792"/>
    <cellStyle name="Total 5 3 2 3 3" xfId="44793"/>
    <cellStyle name="Total 5 3 2 4" xfId="44794"/>
    <cellStyle name="Total 5 3 2 5" xfId="44795"/>
    <cellStyle name="Total 5 3 3" xfId="44796"/>
    <cellStyle name="Total 5 3 4" xfId="44797"/>
    <cellStyle name="Total 5 4" xfId="44798"/>
    <cellStyle name="Total 5 4 2" xfId="44799"/>
    <cellStyle name="Total 5 4 2 2" xfId="44800"/>
    <cellStyle name="Total 5 4 2 2 2" xfId="44801"/>
    <cellStyle name="Total 5 4 2 3" xfId="44802"/>
    <cellStyle name="Total 5 4 2 4" xfId="44803"/>
    <cellStyle name="Total 5 4 2 5" xfId="44804"/>
    <cellStyle name="Total 5 4 3" xfId="44805"/>
    <cellStyle name="Total 5 4 3 2" xfId="44806"/>
    <cellStyle name="Total 5 4 3 3" xfId="44807"/>
    <cellStyle name="Total 5 4 3 4" xfId="44808"/>
    <cellStyle name="Total 5 4 4" xfId="44809"/>
    <cellStyle name="Total 5 4 4 2" xfId="44810"/>
    <cellStyle name="Total 5 4 5" xfId="44811"/>
    <cellStyle name="Total 5 4 6" xfId="44812"/>
    <cellStyle name="Total 5 4 7" xfId="44813"/>
    <cellStyle name="Total 5 5" xfId="44814"/>
    <cellStyle name="Total 5 5 2" xfId="44815"/>
    <cellStyle name="Total 5 6" xfId="44816"/>
    <cellStyle name="Total 5 7" xfId="44817"/>
    <cellStyle name="Total 5 7 2" xfId="44818"/>
    <cellStyle name="Total 5 8" xfId="44819"/>
    <cellStyle name="Total 5 8 2" xfId="44820"/>
    <cellStyle name="Total 50" xfId="44821"/>
    <cellStyle name="Total 50 2" xfId="44822"/>
    <cellStyle name="Total 50 2 2" xfId="44823"/>
    <cellStyle name="Total 50 2 2 2" xfId="44824"/>
    <cellStyle name="Total 50 2 2 2 2" xfId="44825"/>
    <cellStyle name="Total 50 2 2 2 2 2" xfId="44826"/>
    <cellStyle name="Total 50 2 2 2 3" xfId="44827"/>
    <cellStyle name="Total 50 2 2 2 4" xfId="44828"/>
    <cellStyle name="Total 50 2 2 3" xfId="44829"/>
    <cellStyle name="Total 50 2 2 3 2" xfId="44830"/>
    <cellStyle name="Total 50 2 2 4" xfId="44831"/>
    <cellStyle name="Total 50 2 2 5" xfId="44832"/>
    <cellStyle name="Total 50 3" xfId="44833"/>
    <cellStyle name="Total 50 3 2" xfId="44834"/>
    <cellStyle name="Total 50 3 2 2" xfId="44835"/>
    <cellStyle name="Total 50 3 2 2 2" xfId="44836"/>
    <cellStyle name="Total 50 3 2 3" xfId="44837"/>
    <cellStyle name="Total 50 3 2 4" xfId="44838"/>
    <cellStyle name="Total 50 3 3" xfId="44839"/>
    <cellStyle name="Total 50 3 3 2" xfId="44840"/>
    <cellStyle name="Total 50 3 4" xfId="44841"/>
    <cellStyle name="Total 50 3 5" xfId="44842"/>
    <cellStyle name="Total 51" xfId="44843"/>
    <cellStyle name="Total 51 2" xfId="44844"/>
    <cellStyle name="Total 51 2 2" xfId="44845"/>
    <cellStyle name="Total 51 2 2 2" xfId="44846"/>
    <cellStyle name="Total 51 2 2 2 2" xfId="44847"/>
    <cellStyle name="Total 51 2 2 2 2 2" xfId="44848"/>
    <cellStyle name="Total 51 2 2 2 3" xfId="44849"/>
    <cellStyle name="Total 51 2 2 2 4" xfId="44850"/>
    <cellStyle name="Total 51 2 2 3" xfId="44851"/>
    <cellStyle name="Total 51 2 2 3 2" xfId="44852"/>
    <cellStyle name="Total 51 2 2 4" xfId="44853"/>
    <cellStyle name="Total 51 2 2 5" xfId="44854"/>
    <cellStyle name="Total 51 3" xfId="44855"/>
    <cellStyle name="Total 51 3 2" xfId="44856"/>
    <cellStyle name="Total 51 3 2 2" xfId="44857"/>
    <cellStyle name="Total 51 3 2 2 2" xfId="44858"/>
    <cellStyle name="Total 51 3 2 3" xfId="44859"/>
    <cellStyle name="Total 51 3 2 4" xfId="44860"/>
    <cellStyle name="Total 51 3 3" xfId="44861"/>
    <cellStyle name="Total 51 3 3 2" xfId="44862"/>
    <cellStyle name="Total 51 3 4" xfId="44863"/>
    <cellStyle name="Total 51 3 5" xfId="44864"/>
    <cellStyle name="Total 52" xfId="44865"/>
    <cellStyle name="Total 52 2" xfId="44866"/>
    <cellStyle name="Total 52 2 2" xfId="44867"/>
    <cellStyle name="Total 52 2 2 2" xfId="44868"/>
    <cellStyle name="Total 52 2 2 2 2" xfId="44869"/>
    <cellStyle name="Total 52 2 2 2 2 2" xfId="44870"/>
    <cellStyle name="Total 52 2 2 2 3" xfId="44871"/>
    <cellStyle name="Total 52 2 2 2 4" xfId="44872"/>
    <cellStyle name="Total 52 2 2 3" xfId="44873"/>
    <cellStyle name="Total 52 2 2 3 2" xfId="44874"/>
    <cellStyle name="Total 52 2 2 4" xfId="44875"/>
    <cellStyle name="Total 52 2 2 5" xfId="44876"/>
    <cellStyle name="Total 52 3" xfId="44877"/>
    <cellStyle name="Total 52 3 2" xfId="44878"/>
    <cellStyle name="Total 52 3 2 2" xfId="44879"/>
    <cellStyle name="Total 52 3 2 2 2" xfId="44880"/>
    <cellStyle name="Total 52 3 2 3" xfId="44881"/>
    <cellStyle name="Total 52 3 2 4" xfId="44882"/>
    <cellStyle name="Total 52 3 3" xfId="44883"/>
    <cellStyle name="Total 52 3 3 2" xfId="44884"/>
    <cellStyle name="Total 52 3 4" xfId="44885"/>
    <cellStyle name="Total 52 3 5" xfId="44886"/>
    <cellStyle name="Total 53" xfId="44887"/>
    <cellStyle name="Total 53 2" xfId="44888"/>
    <cellStyle name="Total 53 2 2" xfId="44889"/>
    <cellStyle name="Total 53 2 2 2" xfId="44890"/>
    <cellStyle name="Total 53 2 2 2 2" xfId="44891"/>
    <cellStyle name="Total 53 2 2 2 2 2" xfId="44892"/>
    <cellStyle name="Total 53 2 2 2 3" xfId="44893"/>
    <cellStyle name="Total 53 2 2 2 4" xfId="44894"/>
    <cellStyle name="Total 53 2 2 3" xfId="44895"/>
    <cellStyle name="Total 53 2 2 3 2" xfId="44896"/>
    <cellStyle name="Total 53 2 2 4" xfId="44897"/>
    <cellStyle name="Total 53 2 2 5" xfId="44898"/>
    <cellStyle name="Total 53 3" xfId="44899"/>
    <cellStyle name="Total 53 3 2" xfId="44900"/>
    <cellStyle name="Total 53 3 2 2" xfId="44901"/>
    <cellStyle name="Total 53 3 2 2 2" xfId="44902"/>
    <cellStyle name="Total 53 3 2 3" xfId="44903"/>
    <cellStyle name="Total 53 3 2 4" xfId="44904"/>
    <cellStyle name="Total 53 3 3" xfId="44905"/>
    <cellStyle name="Total 53 3 3 2" xfId="44906"/>
    <cellStyle name="Total 53 3 4" xfId="44907"/>
    <cellStyle name="Total 53 3 5" xfId="44908"/>
    <cellStyle name="Total 54" xfId="44909"/>
    <cellStyle name="Total 54 2" xfId="44910"/>
    <cellStyle name="Total 54 2 2" xfId="44911"/>
    <cellStyle name="Total 54 2 2 2" xfId="44912"/>
    <cellStyle name="Total 54 2 2 2 2" xfId="44913"/>
    <cellStyle name="Total 54 2 2 2 2 2" xfId="44914"/>
    <cellStyle name="Total 54 2 2 2 3" xfId="44915"/>
    <cellStyle name="Total 54 2 2 2 4" xfId="44916"/>
    <cellStyle name="Total 54 2 2 3" xfId="44917"/>
    <cellStyle name="Total 54 2 2 3 2" xfId="44918"/>
    <cellStyle name="Total 54 2 2 4" xfId="44919"/>
    <cellStyle name="Total 54 2 2 5" xfId="44920"/>
    <cellStyle name="Total 54 3" xfId="44921"/>
    <cellStyle name="Total 54 3 2" xfId="44922"/>
    <cellStyle name="Total 54 3 2 2" xfId="44923"/>
    <cellStyle name="Total 54 3 2 2 2" xfId="44924"/>
    <cellStyle name="Total 54 3 2 3" xfId="44925"/>
    <cellStyle name="Total 54 3 2 4" xfId="44926"/>
    <cellStyle name="Total 54 3 3" xfId="44927"/>
    <cellStyle name="Total 54 3 3 2" xfId="44928"/>
    <cellStyle name="Total 54 3 4" xfId="44929"/>
    <cellStyle name="Total 54 3 5" xfId="44930"/>
    <cellStyle name="Total 55" xfId="44931"/>
    <cellStyle name="Total 55 2" xfId="44932"/>
    <cellStyle name="Total 55 2 2" xfId="44933"/>
    <cellStyle name="Total 55 2 2 2" xfId="44934"/>
    <cellStyle name="Total 55 2 2 2 2" xfId="44935"/>
    <cellStyle name="Total 55 2 2 2 2 2" xfId="44936"/>
    <cellStyle name="Total 55 2 2 2 3" xfId="44937"/>
    <cellStyle name="Total 55 2 2 2 4" xfId="44938"/>
    <cellStyle name="Total 55 2 2 3" xfId="44939"/>
    <cellStyle name="Total 55 2 2 3 2" xfId="44940"/>
    <cellStyle name="Total 55 2 2 4" xfId="44941"/>
    <cellStyle name="Total 55 2 2 5" xfId="44942"/>
    <cellStyle name="Total 55 3" xfId="44943"/>
    <cellStyle name="Total 55 3 2" xfId="44944"/>
    <cellStyle name="Total 55 3 2 2" xfId="44945"/>
    <cellStyle name="Total 55 3 2 2 2" xfId="44946"/>
    <cellStyle name="Total 55 3 2 3" xfId="44947"/>
    <cellStyle name="Total 55 3 2 4" xfId="44948"/>
    <cellStyle name="Total 55 3 3" xfId="44949"/>
    <cellStyle name="Total 55 3 3 2" xfId="44950"/>
    <cellStyle name="Total 55 3 4" xfId="44951"/>
    <cellStyle name="Total 55 3 5" xfId="44952"/>
    <cellStyle name="Total 56" xfId="44953"/>
    <cellStyle name="Total 56 2" xfId="44954"/>
    <cellStyle name="Total 56 2 2" xfId="44955"/>
    <cellStyle name="Total 56 2 2 2" xfId="44956"/>
    <cellStyle name="Total 56 2 2 2 2" xfId="44957"/>
    <cellStyle name="Total 56 2 2 2 2 2" xfId="44958"/>
    <cellStyle name="Total 56 2 2 2 3" xfId="44959"/>
    <cellStyle name="Total 56 2 2 2 4" xfId="44960"/>
    <cellStyle name="Total 56 2 2 3" xfId="44961"/>
    <cellStyle name="Total 56 2 2 3 2" xfId="44962"/>
    <cellStyle name="Total 56 2 2 4" xfId="44963"/>
    <cellStyle name="Total 56 2 2 5" xfId="44964"/>
    <cellStyle name="Total 56 3" xfId="44965"/>
    <cellStyle name="Total 56 3 2" xfId="44966"/>
    <cellStyle name="Total 56 3 2 2" xfId="44967"/>
    <cellStyle name="Total 56 3 2 2 2" xfId="44968"/>
    <cellStyle name="Total 56 3 2 3" xfId="44969"/>
    <cellStyle name="Total 56 3 2 4" xfId="44970"/>
    <cellStyle name="Total 56 3 3" xfId="44971"/>
    <cellStyle name="Total 56 3 3 2" xfId="44972"/>
    <cellStyle name="Total 56 3 4" xfId="44973"/>
    <cellStyle name="Total 56 3 5" xfId="44974"/>
    <cellStyle name="Total 57" xfId="44975"/>
    <cellStyle name="Total 57 2" xfId="44976"/>
    <cellStyle name="Total 57 2 2" xfId="44977"/>
    <cellStyle name="Total 57 2 2 2" xfId="44978"/>
    <cellStyle name="Total 57 2 2 2 2" xfId="44979"/>
    <cellStyle name="Total 57 2 2 2 2 2" xfId="44980"/>
    <cellStyle name="Total 57 2 2 2 3" xfId="44981"/>
    <cellStyle name="Total 57 2 2 2 4" xfId="44982"/>
    <cellStyle name="Total 57 2 2 3" xfId="44983"/>
    <cellStyle name="Total 57 2 2 3 2" xfId="44984"/>
    <cellStyle name="Total 57 2 2 4" xfId="44985"/>
    <cellStyle name="Total 57 2 2 5" xfId="44986"/>
    <cellStyle name="Total 57 3" xfId="44987"/>
    <cellStyle name="Total 57 3 2" xfId="44988"/>
    <cellStyle name="Total 57 3 2 2" xfId="44989"/>
    <cellStyle name="Total 57 3 2 2 2" xfId="44990"/>
    <cellStyle name="Total 57 3 2 3" xfId="44991"/>
    <cellStyle name="Total 57 3 2 4" xfId="44992"/>
    <cellStyle name="Total 57 3 3" xfId="44993"/>
    <cellStyle name="Total 57 3 3 2" xfId="44994"/>
    <cellStyle name="Total 57 3 4" xfId="44995"/>
    <cellStyle name="Total 57 3 5" xfId="44996"/>
    <cellStyle name="Total 58" xfId="44997"/>
    <cellStyle name="Total 58 2" xfId="44998"/>
    <cellStyle name="Total 58 2 2" xfId="44999"/>
    <cellStyle name="Total 58 2 2 2" xfId="45000"/>
    <cellStyle name="Total 58 2 2 2 2" xfId="45001"/>
    <cellStyle name="Total 58 2 2 2 2 2" xfId="45002"/>
    <cellStyle name="Total 58 2 2 2 3" xfId="45003"/>
    <cellStyle name="Total 58 2 2 2 4" xfId="45004"/>
    <cellStyle name="Total 58 2 2 3" xfId="45005"/>
    <cellStyle name="Total 58 2 2 3 2" xfId="45006"/>
    <cellStyle name="Total 58 2 2 4" xfId="45007"/>
    <cellStyle name="Total 58 2 2 5" xfId="45008"/>
    <cellStyle name="Total 58 3" xfId="45009"/>
    <cellStyle name="Total 58 3 2" xfId="45010"/>
    <cellStyle name="Total 58 3 2 2" xfId="45011"/>
    <cellStyle name="Total 58 3 2 2 2" xfId="45012"/>
    <cellStyle name="Total 58 3 2 3" xfId="45013"/>
    <cellStyle name="Total 58 3 2 4" xfId="45014"/>
    <cellStyle name="Total 58 3 3" xfId="45015"/>
    <cellStyle name="Total 58 3 3 2" xfId="45016"/>
    <cellStyle name="Total 58 3 4" xfId="45017"/>
    <cellStyle name="Total 58 3 5" xfId="45018"/>
    <cellStyle name="Total 59" xfId="45019"/>
    <cellStyle name="Total 59 2" xfId="45020"/>
    <cellStyle name="Total 59 2 2" xfId="45021"/>
    <cellStyle name="Total 59 2 2 2" xfId="45022"/>
    <cellStyle name="Total 59 2 2 2 2" xfId="45023"/>
    <cellStyle name="Total 59 2 2 2 2 2" xfId="45024"/>
    <cellStyle name="Total 59 2 2 2 3" xfId="45025"/>
    <cellStyle name="Total 59 2 2 2 4" xfId="45026"/>
    <cellStyle name="Total 59 2 2 3" xfId="45027"/>
    <cellStyle name="Total 59 2 2 3 2" xfId="45028"/>
    <cellStyle name="Total 59 2 2 4" xfId="45029"/>
    <cellStyle name="Total 59 2 2 5" xfId="45030"/>
    <cellStyle name="Total 59 3" xfId="45031"/>
    <cellStyle name="Total 59 3 2" xfId="45032"/>
    <cellStyle name="Total 59 3 2 2" xfId="45033"/>
    <cellStyle name="Total 59 3 2 2 2" xfId="45034"/>
    <cellStyle name="Total 59 3 2 3" xfId="45035"/>
    <cellStyle name="Total 59 3 2 4" xfId="45036"/>
    <cellStyle name="Total 59 3 3" xfId="45037"/>
    <cellStyle name="Total 59 3 3 2" xfId="45038"/>
    <cellStyle name="Total 59 3 4" xfId="45039"/>
    <cellStyle name="Total 59 3 5" xfId="45040"/>
    <cellStyle name="Total 6" xfId="45041"/>
    <cellStyle name="Total 6 2" xfId="45042"/>
    <cellStyle name="Total 6 2 2" xfId="45043"/>
    <cellStyle name="Total 6 2 2 2" xfId="45044"/>
    <cellStyle name="Total 6 2 2 2 2" xfId="45045"/>
    <cellStyle name="Total 6 2 2 2 2 2" xfId="45046"/>
    <cellStyle name="Total 6 2 2 2 3" xfId="45047"/>
    <cellStyle name="Total 6 2 2 2 4" xfId="45048"/>
    <cellStyle name="Total 6 2 2 2 5" xfId="45049"/>
    <cellStyle name="Total 6 2 2 3" xfId="45050"/>
    <cellStyle name="Total 6 2 2 3 2" xfId="45051"/>
    <cellStyle name="Total 6 2 2 3 3" xfId="45052"/>
    <cellStyle name="Total 6 2 2 3 4" xfId="45053"/>
    <cellStyle name="Total 6 2 2 4" xfId="45054"/>
    <cellStyle name="Total 6 2 2 4 2" xfId="45055"/>
    <cellStyle name="Total 6 2 2 5" xfId="45056"/>
    <cellStyle name="Total 6 2 2 6" xfId="45057"/>
    <cellStyle name="Total 6 2 3" xfId="45058"/>
    <cellStyle name="Total 6 2 3 2" xfId="45059"/>
    <cellStyle name="Total 6 2 4" xfId="45060"/>
    <cellStyle name="Total 6 2 4 2" xfId="45061"/>
    <cellStyle name="Total 6 2 4 2 2" xfId="45062"/>
    <cellStyle name="Total 6 2 5" xfId="45063"/>
    <cellStyle name="Total 6 3" xfId="45064"/>
    <cellStyle name="Total 6 3 2" xfId="45065"/>
    <cellStyle name="Total 6 3 2 2" xfId="45066"/>
    <cellStyle name="Total 6 3 2 2 2" xfId="45067"/>
    <cellStyle name="Total 6 3 2 2 2 2" xfId="45068"/>
    <cellStyle name="Total 6 3 2 2 3" xfId="45069"/>
    <cellStyle name="Total 6 3 2 2 4" xfId="45070"/>
    <cellStyle name="Total 6 3 2 3" xfId="45071"/>
    <cellStyle name="Total 6 3 2 3 2" xfId="45072"/>
    <cellStyle name="Total 6 3 2 4" xfId="45073"/>
    <cellStyle name="Total 6 3 2 5" xfId="45074"/>
    <cellStyle name="Total 6 3 2 6" xfId="45075"/>
    <cellStyle name="Total 6 3 3" xfId="45076"/>
    <cellStyle name="Total 6 3 3 2" xfId="45077"/>
    <cellStyle name="Total 6 3 4" xfId="45078"/>
    <cellStyle name="Total 6 3 5" xfId="45079"/>
    <cellStyle name="Total 6 4" xfId="45080"/>
    <cellStyle name="Total 6 4 2" xfId="45081"/>
    <cellStyle name="Total 6 4 2 2" xfId="45082"/>
    <cellStyle name="Total 6 4 2 2 2" xfId="45083"/>
    <cellStyle name="Total 6 4 2 3" xfId="45084"/>
    <cellStyle name="Total 6 4 2 4" xfId="45085"/>
    <cellStyle name="Total 6 4 2 5" xfId="45086"/>
    <cellStyle name="Total 6 4 3" xfId="45087"/>
    <cellStyle name="Total 6 4 3 2" xfId="45088"/>
    <cellStyle name="Total 6 4 3 3" xfId="45089"/>
    <cellStyle name="Total 6 4 4" xfId="45090"/>
    <cellStyle name="Total 6 4 5" xfId="45091"/>
    <cellStyle name="Total 6 5" xfId="45092"/>
    <cellStyle name="Total 6 5 2" xfId="45093"/>
    <cellStyle name="Total 6 6" xfId="45094"/>
    <cellStyle name="Total 6 6 2" xfId="45095"/>
    <cellStyle name="Total 6 7" xfId="45096"/>
    <cellStyle name="Total 60" xfId="45097"/>
    <cellStyle name="Total 60 2" xfId="45098"/>
    <cellStyle name="Total 60 2 2" xfId="45099"/>
    <cellStyle name="Total 60 2 2 2" xfId="45100"/>
    <cellStyle name="Total 60 2 2 2 2" xfId="45101"/>
    <cellStyle name="Total 60 2 2 2 2 2" xfId="45102"/>
    <cellStyle name="Total 60 2 2 2 3" xfId="45103"/>
    <cellStyle name="Total 60 2 2 2 4" xfId="45104"/>
    <cellStyle name="Total 60 2 2 3" xfId="45105"/>
    <cellStyle name="Total 60 2 2 3 2" xfId="45106"/>
    <cellStyle name="Total 60 2 2 4" xfId="45107"/>
    <cellStyle name="Total 60 2 2 5" xfId="45108"/>
    <cellStyle name="Total 60 3" xfId="45109"/>
    <cellStyle name="Total 60 3 2" xfId="45110"/>
    <cellStyle name="Total 60 3 2 2" xfId="45111"/>
    <cellStyle name="Total 60 3 2 2 2" xfId="45112"/>
    <cellStyle name="Total 60 3 2 3" xfId="45113"/>
    <cellStyle name="Total 60 3 2 4" xfId="45114"/>
    <cellStyle name="Total 60 3 3" xfId="45115"/>
    <cellStyle name="Total 60 3 3 2" xfId="45116"/>
    <cellStyle name="Total 60 3 4" xfId="45117"/>
    <cellStyle name="Total 60 3 5" xfId="45118"/>
    <cellStyle name="Total 61" xfId="45119"/>
    <cellStyle name="Total 61 2" xfId="45120"/>
    <cellStyle name="Total 61 2 2" xfId="45121"/>
    <cellStyle name="Total 61 2 2 2" xfId="45122"/>
    <cellStyle name="Total 61 2 2 2 2" xfId="45123"/>
    <cellStyle name="Total 61 2 2 2 2 2" xfId="45124"/>
    <cellStyle name="Total 61 2 2 2 3" xfId="45125"/>
    <cellStyle name="Total 61 2 2 2 4" xfId="45126"/>
    <cellStyle name="Total 61 2 2 3" xfId="45127"/>
    <cellStyle name="Total 61 2 2 3 2" xfId="45128"/>
    <cellStyle name="Total 61 2 2 4" xfId="45129"/>
    <cellStyle name="Total 61 2 2 5" xfId="45130"/>
    <cellStyle name="Total 61 3" xfId="45131"/>
    <cellStyle name="Total 61 3 2" xfId="45132"/>
    <cellStyle name="Total 61 3 2 2" xfId="45133"/>
    <cellStyle name="Total 61 3 2 2 2" xfId="45134"/>
    <cellStyle name="Total 61 3 2 3" xfId="45135"/>
    <cellStyle name="Total 61 3 2 4" xfId="45136"/>
    <cellStyle name="Total 61 3 3" xfId="45137"/>
    <cellStyle name="Total 61 3 3 2" xfId="45138"/>
    <cellStyle name="Total 61 3 4" xfId="45139"/>
    <cellStyle name="Total 61 3 5" xfId="45140"/>
    <cellStyle name="Total 62" xfId="45141"/>
    <cellStyle name="Total 62 2" xfId="45142"/>
    <cellStyle name="Total 62 2 2" xfId="45143"/>
    <cellStyle name="Total 62 2 2 2" xfId="45144"/>
    <cellStyle name="Total 62 2 2 2 2" xfId="45145"/>
    <cellStyle name="Total 62 2 2 2 2 2" xfId="45146"/>
    <cellStyle name="Total 62 2 2 2 3" xfId="45147"/>
    <cellStyle name="Total 62 2 2 2 4" xfId="45148"/>
    <cellStyle name="Total 62 2 2 3" xfId="45149"/>
    <cellStyle name="Total 62 2 2 3 2" xfId="45150"/>
    <cellStyle name="Total 62 2 2 4" xfId="45151"/>
    <cellStyle name="Total 62 2 2 5" xfId="45152"/>
    <cellStyle name="Total 62 3" xfId="45153"/>
    <cellStyle name="Total 62 3 2" xfId="45154"/>
    <cellStyle name="Total 62 3 2 2" xfId="45155"/>
    <cellStyle name="Total 62 3 2 2 2" xfId="45156"/>
    <cellStyle name="Total 62 3 2 3" xfId="45157"/>
    <cellStyle name="Total 62 3 2 4" xfId="45158"/>
    <cellStyle name="Total 62 3 3" xfId="45159"/>
    <cellStyle name="Total 62 3 3 2" xfId="45160"/>
    <cellStyle name="Total 62 3 4" xfId="45161"/>
    <cellStyle name="Total 62 3 5" xfId="45162"/>
    <cellStyle name="Total 63" xfId="45163"/>
    <cellStyle name="Total 63 2" xfId="45164"/>
    <cellStyle name="Total 63 2 2" xfId="45165"/>
    <cellStyle name="Total 63 2 2 2" xfId="45166"/>
    <cellStyle name="Total 63 2 2 2 2" xfId="45167"/>
    <cellStyle name="Total 63 2 2 2 2 2" xfId="45168"/>
    <cellStyle name="Total 63 2 2 2 3" xfId="45169"/>
    <cellStyle name="Total 63 2 2 2 4" xfId="45170"/>
    <cellStyle name="Total 63 2 2 3" xfId="45171"/>
    <cellStyle name="Total 63 2 2 3 2" xfId="45172"/>
    <cellStyle name="Total 63 2 2 4" xfId="45173"/>
    <cellStyle name="Total 63 2 2 5" xfId="45174"/>
    <cellStyle name="Total 63 3" xfId="45175"/>
    <cellStyle name="Total 63 3 2" xfId="45176"/>
    <cellStyle name="Total 63 3 2 2" xfId="45177"/>
    <cellStyle name="Total 63 3 2 2 2" xfId="45178"/>
    <cellStyle name="Total 63 3 2 3" xfId="45179"/>
    <cellStyle name="Total 63 3 2 4" xfId="45180"/>
    <cellStyle name="Total 63 3 3" xfId="45181"/>
    <cellStyle name="Total 63 3 3 2" xfId="45182"/>
    <cellStyle name="Total 63 3 4" xfId="45183"/>
    <cellStyle name="Total 63 3 5" xfId="45184"/>
    <cellStyle name="Total 64" xfId="45185"/>
    <cellStyle name="Total 64 2" xfId="45186"/>
    <cellStyle name="Total 64 2 2" xfId="45187"/>
    <cellStyle name="Total 64 2 2 2" xfId="45188"/>
    <cellStyle name="Total 64 2 2 2 2" xfId="45189"/>
    <cellStyle name="Total 64 2 2 2 2 2" xfId="45190"/>
    <cellStyle name="Total 64 2 2 2 3" xfId="45191"/>
    <cellStyle name="Total 64 2 2 2 4" xfId="45192"/>
    <cellStyle name="Total 64 2 2 3" xfId="45193"/>
    <cellStyle name="Total 64 2 2 3 2" xfId="45194"/>
    <cellStyle name="Total 64 2 2 4" xfId="45195"/>
    <cellStyle name="Total 64 2 2 5" xfId="45196"/>
    <cellStyle name="Total 64 3" xfId="45197"/>
    <cellStyle name="Total 64 3 2" xfId="45198"/>
    <cellStyle name="Total 64 3 2 2" xfId="45199"/>
    <cellStyle name="Total 64 3 2 2 2" xfId="45200"/>
    <cellStyle name="Total 64 3 2 3" xfId="45201"/>
    <cellStyle name="Total 64 3 2 4" xfId="45202"/>
    <cellStyle name="Total 64 3 3" xfId="45203"/>
    <cellStyle name="Total 64 3 3 2" xfId="45204"/>
    <cellStyle name="Total 64 3 4" xfId="45205"/>
    <cellStyle name="Total 64 3 5" xfId="45206"/>
    <cellStyle name="Total 65" xfId="45207"/>
    <cellStyle name="Total 65 2" xfId="45208"/>
    <cellStyle name="Total 65 2 2" xfId="45209"/>
    <cellStyle name="Total 65 2 2 2" xfId="45210"/>
    <cellStyle name="Total 65 2 2 2 2" xfId="45211"/>
    <cellStyle name="Total 65 2 2 2 2 2" xfId="45212"/>
    <cellStyle name="Total 65 2 2 2 3" xfId="45213"/>
    <cellStyle name="Total 65 2 2 2 4" xfId="45214"/>
    <cellStyle name="Total 65 2 2 3" xfId="45215"/>
    <cellStyle name="Total 65 2 2 3 2" xfId="45216"/>
    <cellStyle name="Total 65 2 2 4" xfId="45217"/>
    <cellStyle name="Total 65 2 2 5" xfId="45218"/>
    <cellStyle name="Total 65 3" xfId="45219"/>
    <cellStyle name="Total 65 3 2" xfId="45220"/>
    <cellStyle name="Total 65 3 2 2" xfId="45221"/>
    <cellStyle name="Total 65 3 2 2 2" xfId="45222"/>
    <cellStyle name="Total 65 3 2 3" xfId="45223"/>
    <cellStyle name="Total 65 3 2 4" xfId="45224"/>
    <cellStyle name="Total 65 3 3" xfId="45225"/>
    <cellStyle name="Total 65 3 3 2" xfId="45226"/>
    <cellStyle name="Total 65 3 4" xfId="45227"/>
    <cellStyle name="Total 65 3 5" xfId="45228"/>
    <cellStyle name="Total 66" xfId="45229"/>
    <cellStyle name="Total 66 2" xfId="45230"/>
    <cellStyle name="Total 66 2 2" xfId="45231"/>
    <cellStyle name="Total 66 2 2 2" xfId="45232"/>
    <cellStyle name="Total 66 2 2 2 2" xfId="45233"/>
    <cellStyle name="Total 66 2 2 3" xfId="45234"/>
    <cellStyle name="Total 66 2 2 4" xfId="45235"/>
    <cellStyle name="Total 66 2 3" xfId="45236"/>
    <cellStyle name="Total 66 2 3 2" xfId="45237"/>
    <cellStyle name="Total 66 2 4" xfId="45238"/>
    <cellStyle name="Total 66 2 5" xfId="45239"/>
    <cellStyle name="Total 66 3" xfId="45240"/>
    <cellStyle name="Total 66 4" xfId="45241"/>
    <cellStyle name="Total 67" xfId="45242"/>
    <cellStyle name="Total 7" xfId="45243"/>
    <cellStyle name="Total 7 2" xfId="45244"/>
    <cellStyle name="Total 7 2 2" xfId="45245"/>
    <cellStyle name="Total 7 2 2 2" xfId="45246"/>
    <cellStyle name="Total 7 2 2 2 2" xfId="45247"/>
    <cellStyle name="Total 7 2 2 2 2 2" xfId="45248"/>
    <cellStyle name="Total 7 2 2 2 3" xfId="45249"/>
    <cellStyle name="Total 7 2 2 2 4" xfId="45250"/>
    <cellStyle name="Total 7 2 2 2 5" xfId="45251"/>
    <cellStyle name="Total 7 2 2 3" xfId="45252"/>
    <cellStyle name="Total 7 2 2 3 2" xfId="45253"/>
    <cellStyle name="Total 7 2 2 3 3" xfId="45254"/>
    <cellStyle name="Total 7 2 2 4" xfId="45255"/>
    <cellStyle name="Total 7 2 2 4 2" xfId="45256"/>
    <cellStyle name="Total 7 2 2 5" xfId="45257"/>
    <cellStyle name="Total 7 2 2 6" xfId="45258"/>
    <cellStyle name="Total 7 2 3" xfId="45259"/>
    <cellStyle name="Total 7 2 3 2" xfId="45260"/>
    <cellStyle name="Total 7 2 3 2 2" xfId="45261"/>
    <cellStyle name="Total 7 2 4" xfId="45262"/>
    <cellStyle name="Total 7 2 5" xfId="45263"/>
    <cellStyle name="Total 7 3" xfId="45264"/>
    <cellStyle name="Total 7 3 2" xfId="45265"/>
    <cellStyle name="Total 7 3 2 2" xfId="45266"/>
    <cellStyle name="Total 7 3 2 2 2" xfId="45267"/>
    <cellStyle name="Total 7 3 2 3" xfId="45268"/>
    <cellStyle name="Total 7 3 2 4" xfId="45269"/>
    <cellStyle name="Total 7 3 2 5" xfId="45270"/>
    <cellStyle name="Total 7 3 3" xfId="45271"/>
    <cellStyle name="Total 7 3 3 2" xfId="45272"/>
    <cellStyle name="Total 7 3 3 3" xfId="45273"/>
    <cellStyle name="Total 7 3 3 4" xfId="45274"/>
    <cellStyle name="Total 7 3 4" xfId="45275"/>
    <cellStyle name="Total 7 3 4 2" xfId="45276"/>
    <cellStyle name="Total 7 3 5" xfId="45277"/>
    <cellStyle name="Total 7 3 6" xfId="45278"/>
    <cellStyle name="Total 7 3 7" xfId="45279"/>
    <cellStyle name="Total 7 4" xfId="45280"/>
    <cellStyle name="Total 7 4 2" xfId="45281"/>
    <cellStyle name="Total 7 5" xfId="45282"/>
    <cellStyle name="Total 7 5 2" xfId="45283"/>
    <cellStyle name="Total 7 5 2 2" xfId="45284"/>
    <cellStyle name="Total 7 6" xfId="45285"/>
    <cellStyle name="Total 7 6 2" xfId="45286"/>
    <cellStyle name="Total 8" xfId="45287"/>
    <cellStyle name="Total 8 2" xfId="45288"/>
    <cellStyle name="Total 8 2 2" xfId="45289"/>
    <cellStyle name="Total 8 2 2 2" xfId="45290"/>
    <cellStyle name="Total 8 2 2 2 2" xfId="45291"/>
    <cellStyle name="Total 8 2 2 2 2 2" xfId="45292"/>
    <cellStyle name="Total 8 2 2 2 3" xfId="45293"/>
    <cellStyle name="Total 8 2 2 2 4" xfId="45294"/>
    <cellStyle name="Total 8 2 2 2 5" xfId="45295"/>
    <cellStyle name="Total 8 2 2 3" xfId="45296"/>
    <cellStyle name="Total 8 2 2 3 2" xfId="45297"/>
    <cellStyle name="Total 8 2 2 3 3" xfId="45298"/>
    <cellStyle name="Total 8 2 2 4" xfId="45299"/>
    <cellStyle name="Total 8 2 2 4 2" xfId="45300"/>
    <cellStyle name="Total 8 2 2 5" xfId="45301"/>
    <cellStyle name="Total 8 2 2 6" xfId="45302"/>
    <cellStyle name="Total 8 2 3" xfId="45303"/>
    <cellStyle name="Total 8 2 3 2" xfId="45304"/>
    <cellStyle name="Total 8 2 4" xfId="45305"/>
    <cellStyle name="Total 8 3" xfId="45306"/>
    <cellStyle name="Total 8 3 2" xfId="45307"/>
    <cellStyle name="Total 8 3 2 2" xfId="45308"/>
    <cellStyle name="Total 8 3 2 2 2" xfId="45309"/>
    <cellStyle name="Total 8 3 2 3" xfId="45310"/>
    <cellStyle name="Total 8 3 2 4" xfId="45311"/>
    <cellStyle name="Total 8 3 2 5" xfId="45312"/>
    <cellStyle name="Total 8 3 3" xfId="45313"/>
    <cellStyle name="Total 8 3 3 2" xfId="45314"/>
    <cellStyle name="Total 8 3 3 3" xfId="45315"/>
    <cellStyle name="Total 8 3 4" xfId="45316"/>
    <cellStyle name="Total 8 3 4 2" xfId="45317"/>
    <cellStyle name="Total 8 3 5" xfId="45318"/>
    <cellStyle name="Total 8 3 6" xfId="45319"/>
    <cellStyle name="Total 8 3 7" xfId="45320"/>
    <cellStyle name="Total 8 4" xfId="45321"/>
    <cellStyle name="Total 8 4 2" xfId="45322"/>
    <cellStyle name="Total 8 4 2 2" xfId="45323"/>
    <cellStyle name="Total 8 5" xfId="45324"/>
    <cellStyle name="Total 8 5 2" xfId="45325"/>
    <cellStyle name="Total 9" xfId="45326"/>
    <cellStyle name="Total 9 2" xfId="45327"/>
    <cellStyle name="Total 9 2 2" xfId="45328"/>
    <cellStyle name="Total 9 2 2 2" xfId="45329"/>
    <cellStyle name="Total 9 2 2 2 2" xfId="45330"/>
    <cellStyle name="Total 9 2 2 2 2 2" xfId="45331"/>
    <cellStyle name="Total 9 2 2 2 3" xfId="45332"/>
    <cellStyle name="Total 9 2 2 2 4" xfId="45333"/>
    <cellStyle name="Total 9 2 2 2 5" xfId="45334"/>
    <cellStyle name="Total 9 2 2 3" xfId="45335"/>
    <cellStyle name="Total 9 2 2 3 2" xfId="45336"/>
    <cellStyle name="Total 9 2 2 3 3" xfId="45337"/>
    <cellStyle name="Total 9 2 2 4" xfId="45338"/>
    <cellStyle name="Total 9 2 2 4 2" xfId="45339"/>
    <cellStyle name="Total 9 2 2 5" xfId="45340"/>
    <cellStyle name="Total 9 2 2 6" xfId="45341"/>
    <cellStyle name="Total 9 2 3" xfId="45342"/>
    <cellStyle name="Total 9 2 3 2" xfId="45343"/>
    <cellStyle name="Total 9 2 4" xfId="45344"/>
    <cellStyle name="Total 9 3" xfId="45345"/>
    <cellStyle name="Total 9 3 2" xfId="45346"/>
    <cellStyle name="Total 9 3 2 2" xfId="45347"/>
    <cellStyle name="Total 9 3 2 2 2" xfId="45348"/>
    <cellStyle name="Total 9 3 2 3" xfId="45349"/>
    <cellStyle name="Total 9 3 2 4" xfId="45350"/>
    <cellStyle name="Total 9 3 2 5" xfId="45351"/>
    <cellStyle name="Total 9 3 3" xfId="45352"/>
    <cellStyle name="Total 9 3 3 2" xfId="45353"/>
    <cellStyle name="Total 9 3 3 3" xfId="45354"/>
    <cellStyle name="Total 9 3 4" xfId="45355"/>
    <cellStyle name="Total 9 3 4 2" xfId="45356"/>
    <cellStyle name="Total 9 3 5" xfId="45357"/>
    <cellStyle name="Total 9 3 6" xfId="45358"/>
    <cellStyle name="Total 9 3 7" xfId="45359"/>
    <cellStyle name="Total 9 4" xfId="45360"/>
    <cellStyle name="Total 9 4 2" xfId="45361"/>
    <cellStyle name="Total 9 4 2 2" xfId="45362"/>
    <cellStyle name="Total 9 5" xfId="45363"/>
    <cellStyle name="Total 9 5 2" xfId="45364"/>
    <cellStyle name="Tytuł" xfId="45365"/>
    <cellStyle name="Tytuł 2" xfId="45366"/>
    <cellStyle name="Tytuł 2 2" xfId="45367"/>
    <cellStyle name="Tytuł 2 2 2" xfId="45368"/>
    <cellStyle name="Tytuł 2 2 2 2" xfId="45369"/>
    <cellStyle name="Tytuł 2 2 3" xfId="45370"/>
    <cellStyle name="Tytuł 2 2 4" xfId="45371"/>
    <cellStyle name="Tytuł 2 3" xfId="45372"/>
    <cellStyle name="Tytuł 2 3 2" xfId="45373"/>
    <cellStyle name="Tytuł 2 4" xfId="45374"/>
    <cellStyle name="Tytuł 2 5" xfId="45375"/>
    <cellStyle name="Überschrift" xfId="45376"/>
    <cellStyle name="Überschrift 1" xfId="45377"/>
    <cellStyle name="Überschrift 1 2" xfId="45378"/>
    <cellStyle name="Überschrift 1 2 2" xfId="45379"/>
    <cellStyle name="Überschrift 1 2 2 2" xfId="45380"/>
    <cellStyle name="Überschrift 1 2 2 2 2" xfId="45381"/>
    <cellStyle name="Überschrift 1 2 2 2 2 2" xfId="45382"/>
    <cellStyle name="Überschrift 1 2 2 2 3" xfId="45383"/>
    <cellStyle name="Überschrift 1 2 2 2 4" xfId="45384"/>
    <cellStyle name="Überschrift 1 2 2 3" xfId="45385"/>
    <cellStyle name="Überschrift 1 2 2 3 2" xfId="45386"/>
    <cellStyle name="Überschrift 1 2 2 4" xfId="45387"/>
    <cellStyle name="Überschrift 1 2 2 5" xfId="45388"/>
    <cellStyle name="Überschrift 1 3" xfId="45389"/>
    <cellStyle name="Überschrift 1 3 2" xfId="45390"/>
    <cellStyle name="Überschrift 1 3 2 2" xfId="45391"/>
    <cellStyle name="Überschrift 1 3 2 2 2" xfId="45392"/>
    <cellStyle name="Überschrift 1 3 2 2 2 2" xfId="45393"/>
    <cellStyle name="Überschrift 1 3 2 2 3" xfId="45394"/>
    <cellStyle name="Überschrift 1 3 2 2 4" xfId="45395"/>
    <cellStyle name="Überschrift 1 3 2 3" xfId="45396"/>
    <cellStyle name="Überschrift 1 3 2 3 2" xfId="45397"/>
    <cellStyle name="Überschrift 1 3 2 4" xfId="45398"/>
    <cellStyle name="Überschrift 1 3 2 5" xfId="45399"/>
    <cellStyle name="Überschrift 1 4" xfId="45400"/>
    <cellStyle name="Überschrift 1 4 2" xfId="45401"/>
    <cellStyle name="Überschrift 1 4 2 2" xfId="45402"/>
    <cellStyle name="Überschrift 1 4 2 2 2" xfId="45403"/>
    <cellStyle name="Überschrift 1 4 2 2 2 2" xfId="45404"/>
    <cellStyle name="Überschrift 1 4 2 2 3" xfId="45405"/>
    <cellStyle name="Überschrift 1 4 2 2 4" xfId="45406"/>
    <cellStyle name="Überschrift 1 4 2 3" xfId="45407"/>
    <cellStyle name="Überschrift 1 4 2 3 2" xfId="45408"/>
    <cellStyle name="Überschrift 1 4 2 4" xfId="45409"/>
    <cellStyle name="Überschrift 1 4 2 5" xfId="45410"/>
    <cellStyle name="Überschrift 1 5" xfId="45411"/>
    <cellStyle name="Überschrift 1 5 2" xfId="45412"/>
    <cellStyle name="Überschrift 1 5 2 2" xfId="45413"/>
    <cellStyle name="Überschrift 1 5 2 2 2" xfId="45414"/>
    <cellStyle name="Überschrift 1 5 2 2 2 2" xfId="45415"/>
    <cellStyle name="Überschrift 1 5 2 2 3" xfId="45416"/>
    <cellStyle name="Überschrift 1 5 2 2 4" xfId="45417"/>
    <cellStyle name="Überschrift 1 5 2 3" xfId="45418"/>
    <cellStyle name="Überschrift 1 5 2 3 2" xfId="45419"/>
    <cellStyle name="Überschrift 1 5 2 4" xfId="45420"/>
    <cellStyle name="Überschrift 1 5 2 5" xfId="45421"/>
    <cellStyle name="Überschrift 1 6" xfId="45422"/>
    <cellStyle name="Überschrift 1 6 2" xfId="45423"/>
    <cellStyle name="Überschrift 1 6 2 2" xfId="45424"/>
    <cellStyle name="Überschrift 1 6 2 2 2" xfId="45425"/>
    <cellStyle name="Überschrift 1 6 2 2 2 2" xfId="45426"/>
    <cellStyle name="Überschrift 1 6 2 2 3" xfId="45427"/>
    <cellStyle name="Überschrift 1 6 2 2 4" xfId="45428"/>
    <cellStyle name="Überschrift 1 6 2 3" xfId="45429"/>
    <cellStyle name="Überschrift 1 6 2 3 2" xfId="45430"/>
    <cellStyle name="Überschrift 1 6 2 4" xfId="45431"/>
    <cellStyle name="Überschrift 1 6 2 5" xfId="45432"/>
    <cellStyle name="Überschrift 1 7" xfId="45433"/>
    <cellStyle name="Überschrift 1 7 2" xfId="45434"/>
    <cellStyle name="Überschrift 1 7 2 2" xfId="45435"/>
    <cellStyle name="Überschrift 1 7 2 2 2" xfId="45436"/>
    <cellStyle name="Überschrift 1 7 2 3" xfId="45437"/>
    <cellStyle name="Überschrift 1 7 2 4" xfId="45438"/>
    <cellStyle name="Überschrift 1 7 3" xfId="45439"/>
    <cellStyle name="Überschrift 1 7 3 2" xfId="45440"/>
    <cellStyle name="Überschrift 1 7 4" xfId="45441"/>
    <cellStyle name="Überschrift 1 7 5" xfId="45442"/>
    <cellStyle name="Überschrift 10" xfId="45443"/>
    <cellStyle name="Überschrift 10 2" xfId="45444"/>
    <cellStyle name="Überschrift 10 2 2" xfId="45445"/>
    <cellStyle name="Überschrift 10 2 2 2" xfId="45446"/>
    <cellStyle name="Überschrift 10 2 3" xfId="45447"/>
    <cellStyle name="Überschrift 10 2 4" xfId="45448"/>
    <cellStyle name="Überschrift 10 3" xfId="45449"/>
    <cellStyle name="Überschrift 10 3 2" xfId="45450"/>
    <cellStyle name="Überschrift 10 4" xfId="45451"/>
    <cellStyle name="Überschrift 10 5" xfId="45452"/>
    <cellStyle name="Überschrift 2" xfId="45453"/>
    <cellStyle name="Überschrift 2 2" xfId="45454"/>
    <cellStyle name="Überschrift 2 2 2" xfId="45455"/>
    <cellStyle name="Überschrift 2 2 2 2" xfId="45456"/>
    <cellStyle name="Überschrift 2 2 2 2 2" xfId="45457"/>
    <cellStyle name="Überschrift 2 2 2 2 2 2" xfId="45458"/>
    <cellStyle name="Überschrift 2 2 2 2 3" xfId="45459"/>
    <cellStyle name="Überschrift 2 2 2 2 4" xfId="45460"/>
    <cellStyle name="Überschrift 2 2 2 3" xfId="45461"/>
    <cellStyle name="Überschrift 2 2 2 3 2" xfId="45462"/>
    <cellStyle name="Überschrift 2 2 2 4" xfId="45463"/>
    <cellStyle name="Überschrift 2 2 2 5" xfId="45464"/>
    <cellStyle name="Überschrift 2 3" xfId="45465"/>
    <cellStyle name="Überschrift 2 3 2" xfId="45466"/>
    <cellStyle name="Überschrift 2 3 2 2" xfId="45467"/>
    <cellStyle name="Überschrift 2 3 2 2 2" xfId="45468"/>
    <cellStyle name="Überschrift 2 3 2 2 2 2" xfId="45469"/>
    <cellStyle name="Überschrift 2 3 2 2 3" xfId="45470"/>
    <cellStyle name="Überschrift 2 3 2 2 4" xfId="45471"/>
    <cellStyle name="Überschrift 2 3 2 3" xfId="45472"/>
    <cellStyle name="Überschrift 2 3 2 3 2" xfId="45473"/>
    <cellStyle name="Überschrift 2 3 2 4" xfId="45474"/>
    <cellStyle name="Überschrift 2 3 2 5" xfId="45475"/>
    <cellStyle name="Überschrift 2 4" xfId="45476"/>
    <cellStyle name="Überschrift 2 4 2" xfId="45477"/>
    <cellStyle name="Überschrift 2 4 2 2" xfId="45478"/>
    <cellStyle name="Überschrift 2 4 2 2 2" xfId="45479"/>
    <cellStyle name="Überschrift 2 4 2 2 2 2" xfId="45480"/>
    <cellStyle name="Überschrift 2 4 2 2 3" xfId="45481"/>
    <cellStyle name="Überschrift 2 4 2 2 4" xfId="45482"/>
    <cellStyle name="Überschrift 2 4 2 3" xfId="45483"/>
    <cellStyle name="Überschrift 2 4 2 3 2" xfId="45484"/>
    <cellStyle name="Überschrift 2 4 2 4" xfId="45485"/>
    <cellStyle name="Überschrift 2 4 2 5" xfId="45486"/>
    <cellStyle name="Überschrift 2 5" xfId="45487"/>
    <cellStyle name="Überschrift 2 5 2" xfId="45488"/>
    <cellStyle name="Überschrift 2 5 2 2" xfId="45489"/>
    <cellStyle name="Überschrift 2 5 2 2 2" xfId="45490"/>
    <cellStyle name="Überschrift 2 5 2 2 2 2" xfId="45491"/>
    <cellStyle name="Überschrift 2 5 2 2 3" xfId="45492"/>
    <cellStyle name="Überschrift 2 5 2 2 4" xfId="45493"/>
    <cellStyle name="Überschrift 2 5 2 3" xfId="45494"/>
    <cellStyle name="Überschrift 2 5 2 3 2" xfId="45495"/>
    <cellStyle name="Überschrift 2 5 2 4" xfId="45496"/>
    <cellStyle name="Überschrift 2 5 2 5" xfId="45497"/>
    <cellStyle name="Überschrift 2 6" xfId="45498"/>
    <cellStyle name="Überschrift 2 6 2" xfId="45499"/>
    <cellStyle name="Überschrift 2 6 2 2" xfId="45500"/>
    <cellStyle name="Überschrift 2 6 2 2 2" xfId="45501"/>
    <cellStyle name="Überschrift 2 6 2 2 2 2" xfId="45502"/>
    <cellStyle name="Überschrift 2 6 2 2 3" xfId="45503"/>
    <cellStyle name="Überschrift 2 6 2 2 4" xfId="45504"/>
    <cellStyle name="Überschrift 2 6 2 3" xfId="45505"/>
    <cellStyle name="Überschrift 2 6 2 3 2" xfId="45506"/>
    <cellStyle name="Überschrift 2 6 2 4" xfId="45507"/>
    <cellStyle name="Überschrift 2 6 2 5" xfId="45508"/>
    <cellStyle name="Überschrift 2 7" xfId="45509"/>
    <cellStyle name="Überschrift 2 7 2" xfId="45510"/>
    <cellStyle name="Überschrift 2 7 2 2" xfId="45511"/>
    <cellStyle name="Überschrift 2 7 2 2 2" xfId="45512"/>
    <cellStyle name="Überschrift 2 7 2 3" xfId="45513"/>
    <cellStyle name="Überschrift 2 7 2 4" xfId="45514"/>
    <cellStyle name="Überschrift 2 7 3" xfId="45515"/>
    <cellStyle name="Überschrift 2 7 3 2" xfId="45516"/>
    <cellStyle name="Überschrift 2 7 4" xfId="45517"/>
    <cellStyle name="Überschrift 2 7 5" xfId="45518"/>
    <cellStyle name="Überschrift 3" xfId="45519"/>
    <cellStyle name="Überschrift 3 2" xfId="45520"/>
    <cellStyle name="Überschrift 3 2 2" xfId="45521"/>
    <cellStyle name="Überschrift 3 2 2 2" xfId="45522"/>
    <cellStyle name="Überschrift 3 2 2 2 2" xfId="45523"/>
    <cellStyle name="Überschrift 3 2 2 2 2 2" xfId="45524"/>
    <cellStyle name="Überschrift 3 2 2 2 3" xfId="45525"/>
    <cellStyle name="Überschrift 3 2 2 2 4" xfId="45526"/>
    <cellStyle name="Überschrift 3 2 2 3" xfId="45527"/>
    <cellStyle name="Überschrift 3 2 2 3 2" xfId="45528"/>
    <cellStyle name="Überschrift 3 2 2 4" xfId="45529"/>
    <cellStyle name="Überschrift 3 2 2 5" xfId="45530"/>
    <cellStyle name="Überschrift 3 3" xfId="45531"/>
    <cellStyle name="Überschrift 3 3 2" xfId="45532"/>
    <cellStyle name="Überschrift 3 3 2 2" xfId="45533"/>
    <cellStyle name="Überschrift 3 3 2 2 2" xfId="45534"/>
    <cellStyle name="Überschrift 3 3 2 2 2 2" xfId="45535"/>
    <cellStyle name="Überschrift 3 3 2 2 3" xfId="45536"/>
    <cellStyle name="Überschrift 3 3 2 2 4" xfId="45537"/>
    <cellStyle name="Überschrift 3 3 2 3" xfId="45538"/>
    <cellStyle name="Überschrift 3 3 2 3 2" xfId="45539"/>
    <cellStyle name="Überschrift 3 3 2 4" xfId="45540"/>
    <cellStyle name="Überschrift 3 3 2 5" xfId="45541"/>
    <cellStyle name="Überschrift 3 4" xfId="45542"/>
    <cellStyle name="Überschrift 3 4 2" xfId="45543"/>
    <cellStyle name="Überschrift 3 4 2 2" xfId="45544"/>
    <cellStyle name="Überschrift 3 4 2 2 2" xfId="45545"/>
    <cellStyle name="Überschrift 3 4 2 2 2 2" xfId="45546"/>
    <cellStyle name="Überschrift 3 4 2 2 3" xfId="45547"/>
    <cellStyle name="Überschrift 3 4 2 2 4" xfId="45548"/>
    <cellStyle name="Überschrift 3 4 2 3" xfId="45549"/>
    <cellStyle name="Überschrift 3 4 2 3 2" xfId="45550"/>
    <cellStyle name="Überschrift 3 4 2 4" xfId="45551"/>
    <cellStyle name="Überschrift 3 4 2 5" xfId="45552"/>
    <cellStyle name="Überschrift 3 5" xfId="45553"/>
    <cellStyle name="Überschrift 3 5 2" xfId="45554"/>
    <cellStyle name="Überschrift 3 5 2 2" xfId="45555"/>
    <cellStyle name="Überschrift 3 5 2 2 2" xfId="45556"/>
    <cellStyle name="Überschrift 3 5 2 2 2 2" xfId="45557"/>
    <cellStyle name="Überschrift 3 5 2 2 3" xfId="45558"/>
    <cellStyle name="Überschrift 3 5 2 2 4" xfId="45559"/>
    <cellStyle name="Überschrift 3 5 2 3" xfId="45560"/>
    <cellStyle name="Überschrift 3 5 2 3 2" xfId="45561"/>
    <cellStyle name="Überschrift 3 5 2 4" xfId="45562"/>
    <cellStyle name="Überschrift 3 5 2 5" xfId="45563"/>
    <cellStyle name="Überschrift 3 6" xfId="45564"/>
    <cellStyle name="Überschrift 3 6 2" xfId="45565"/>
    <cellStyle name="Überschrift 3 6 2 2" xfId="45566"/>
    <cellStyle name="Überschrift 3 6 2 2 2" xfId="45567"/>
    <cellStyle name="Überschrift 3 6 2 2 2 2" xfId="45568"/>
    <cellStyle name="Überschrift 3 6 2 2 3" xfId="45569"/>
    <cellStyle name="Überschrift 3 6 2 2 4" xfId="45570"/>
    <cellStyle name="Überschrift 3 6 2 3" xfId="45571"/>
    <cellStyle name="Überschrift 3 6 2 3 2" xfId="45572"/>
    <cellStyle name="Überschrift 3 6 2 4" xfId="45573"/>
    <cellStyle name="Überschrift 3 6 2 5" xfId="45574"/>
    <cellStyle name="Überschrift 3 7" xfId="45575"/>
    <cellStyle name="Überschrift 3 7 2" xfId="45576"/>
    <cellStyle name="Überschrift 3 7 2 2" xfId="45577"/>
    <cellStyle name="Überschrift 3 7 2 2 2" xfId="45578"/>
    <cellStyle name="Überschrift 3 7 2 3" xfId="45579"/>
    <cellStyle name="Überschrift 3 7 2 4" xfId="45580"/>
    <cellStyle name="Überschrift 3 7 3" xfId="45581"/>
    <cellStyle name="Überschrift 3 7 3 2" xfId="45582"/>
    <cellStyle name="Überschrift 3 7 4" xfId="45583"/>
    <cellStyle name="Überschrift 3 7 5" xfId="45584"/>
    <cellStyle name="Überschrift 4" xfId="45585"/>
    <cellStyle name="Überschrift 4 2" xfId="45586"/>
    <cellStyle name="Überschrift 4 2 2" xfId="45587"/>
    <cellStyle name="Überschrift 4 2 2 2" xfId="45588"/>
    <cellStyle name="Überschrift 4 2 2 2 2" xfId="45589"/>
    <cellStyle name="Überschrift 4 2 2 2 2 2" xfId="45590"/>
    <cellStyle name="Überschrift 4 2 2 2 3" xfId="45591"/>
    <cellStyle name="Überschrift 4 2 2 2 4" xfId="45592"/>
    <cellStyle name="Überschrift 4 2 2 3" xfId="45593"/>
    <cellStyle name="Überschrift 4 2 2 3 2" xfId="45594"/>
    <cellStyle name="Überschrift 4 2 2 4" xfId="45595"/>
    <cellStyle name="Überschrift 4 2 2 5" xfId="45596"/>
    <cellStyle name="Überschrift 4 3" xfId="45597"/>
    <cellStyle name="Überschrift 4 3 2" xfId="45598"/>
    <cellStyle name="Überschrift 4 3 2 2" xfId="45599"/>
    <cellStyle name="Überschrift 4 3 2 2 2" xfId="45600"/>
    <cellStyle name="Überschrift 4 3 2 2 2 2" xfId="45601"/>
    <cellStyle name="Überschrift 4 3 2 2 3" xfId="45602"/>
    <cellStyle name="Überschrift 4 3 2 2 4" xfId="45603"/>
    <cellStyle name="Überschrift 4 3 2 3" xfId="45604"/>
    <cellStyle name="Überschrift 4 3 2 3 2" xfId="45605"/>
    <cellStyle name="Überschrift 4 3 2 4" xfId="45606"/>
    <cellStyle name="Überschrift 4 3 2 5" xfId="45607"/>
    <cellStyle name="Überschrift 4 4" xfId="45608"/>
    <cellStyle name="Überschrift 4 4 2" xfId="45609"/>
    <cellStyle name="Überschrift 4 4 2 2" xfId="45610"/>
    <cellStyle name="Überschrift 4 4 2 2 2" xfId="45611"/>
    <cellStyle name="Überschrift 4 4 2 2 2 2" xfId="45612"/>
    <cellStyle name="Überschrift 4 4 2 2 3" xfId="45613"/>
    <cellStyle name="Überschrift 4 4 2 2 4" xfId="45614"/>
    <cellStyle name="Überschrift 4 4 2 3" xfId="45615"/>
    <cellStyle name="Überschrift 4 4 2 3 2" xfId="45616"/>
    <cellStyle name="Überschrift 4 4 2 4" xfId="45617"/>
    <cellStyle name="Überschrift 4 4 2 5" xfId="45618"/>
    <cellStyle name="Überschrift 4 5" xfId="45619"/>
    <cellStyle name="Überschrift 4 5 2" xfId="45620"/>
    <cellStyle name="Überschrift 4 5 2 2" xfId="45621"/>
    <cellStyle name="Überschrift 4 5 2 2 2" xfId="45622"/>
    <cellStyle name="Überschrift 4 5 2 2 2 2" xfId="45623"/>
    <cellStyle name="Überschrift 4 5 2 2 3" xfId="45624"/>
    <cellStyle name="Überschrift 4 5 2 2 4" xfId="45625"/>
    <cellStyle name="Überschrift 4 5 2 3" xfId="45626"/>
    <cellStyle name="Überschrift 4 5 2 3 2" xfId="45627"/>
    <cellStyle name="Überschrift 4 5 2 4" xfId="45628"/>
    <cellStyle name="Überschrift 4 5 2 5" xfId="45629"/>
    <cellStyle name="Überschrift 4 6" xfId="45630"/>
    <cellStyle name="Überschrift 4 6 2" xfId="45631"/>
    <cellStyle name="Überschrift 4 6 2 2" xfId="45632"/>
    <cellStyle name="Überschrift 4 6 2 2 2" xfId="45633"/>
    <cellStyle name="Überschrift 4 6 2 2 2 2" xfId="45634"/>
    <cellStyle name="Überschrift 4 6 2 2 3" xfId="45635"/>
    <cellStyle name="Überschrift 4 6 2 2 4" xfId="45636"/>
    <cellStyle name="Überschrift 4 6 2 3" xfId="45637"/>
    <cellStyle name="Überschrift 4 6 2 3 2" xfId="45638"/>
    <cellStyle name="Überschrift 4 6 2 4" xfId="45639"/>
    <cellStyle name="Überschrift 4 6 2 5" xfId="45640"/>
    <cellStyle name="Überschrift 4 7" xfId="45641"/>
    <cellStyle name="Überschrift 4 7 2" xfId="45642"/>
    <cellStyle name="Überschrift 4 7 2 2" xfId="45643"/>
    <cellStyle name="Überschrift 4 7 2 2 2" xfId="45644"/>
    <cellStyle name="Überschrift 4 7 2 3" xfId="45645"/>
    <cellStyle name="Überschrift 4 7 2 4" xfId="45646"/>
    <cellStyle name="Überschrift 4 7 3" xfId="45647"/>
    <cellStyle name="Überschrift 4 7 3 2" xfId="45648"/>
    <cellStyle name="Überschrift 4 7 4" xfId="45649"/>
    <cellStyle name="Überschrift 4 7 5" xfId="45650"/>
    <cellStyle name="Überschrift 5" xfId="45651"/>
    <cellStyle name="Überschrift 5 2" xfId="45652"/>
    <cellStyle name="Überschrift 5 2 2" xfId="45653"/>
    <cellStyle name="Überschrift 5 2 2 2" xfId="45654"/>
    <cellStyle name="Überschrift 5 2 2 2 2" xfId="45655"/>
    <cellStyle name="Überschrift 5 2 2 3" xfId="45656"/>
    <cellStyle name="Überschrift 5 2 2 4" xfId="45657"/>
    <cellStyle name="Überschrift 5 2 3" xfId="45658"/>
    <cellStyle name="Überschrift 5 2 3 2" xfId="45659"/>
    <cellStyle name="Überschrift 5 2 4" xfId="45660"/>
    <cellStyle name="Überschrift 5 2 5" xfId="45661"/>
    <cellStyle name="Überschrift 6" xfId="45662"/>
    <cellStyle name="Überschrift 6 2" xfId="45663"/>
    <cellStyle name="Überschrift 6 2 2" xfId="45664"/>
    <cellStyle name="Überschrift 6 2 2 2" xfId="45665"/>
    <cellStyle name="Überschrift 6 2 2 2 2" xfId="45666"/>
    <cellStyle name="Überschrift 6 2 2 3" xfId="45667"/>
    <cellStyle name="Überschrift 6 2 2 4" xfId="45668"/>
    <cellStyle name="Überschrift 6 2 3" xfId="45669"/>
    <cellStyle name="Überschrift 6 2 3 2" xfId="45670"/>
    <cellStyle name="Überschrift 6 2 4" xfId="45671"/>
    <cellStyle name="Überschrift 6 2 5" xfId="45672"/>
    <cellStyle name="Überschrift 7" xfId="45673"/>
    <cellStyle name="Überschrift 7 2" xfId="45674"/>
    <cellStyle name="Überschrift 7 2 2" xfId="45675"/>
    <cellStyle name="Überschrift 7 2 2 2" xfId="45676"/>
    <cellStyle name="Überschrift 7 2 2 2 2" xfId="45677"/>
    <cellStyle name="Überschrift 7 2 2 3" xfId="45678"/>
    <cellStyle name="Überschrift 7 2 2 4" xfId="45679"/>
    <cellStyle name="Überschrift 7 2 3" xfId="45680"/>
    <cellStyle name="Überschrift 7 2 3 2" xfId="45681"/>
    <cellStyle name="Überschrift 7 2 4" xfId="45682"/>
    <cellStyle name="Überschrift 7 2 5" xfId="45683"/>
    <cellStyle name="Überschrift 8" xfId="45684"/>
    <cellStyle name="Überschrift 8 2" xfId="45685"/>
    <cellStyle name="Überschrift 8 2 2" xfId="45686"/>
    <cellStyle name="Überschrift 8 2 2 2" xfId="45687"/>
    <cellStyle name="Überschrift 8 2 2 2 2" xfId="45688"/>
    <cellStyle name="Überschrift 8 2 2 3" xfId="45689"/>
    <cellStyle name="Überschrift 8 2 2 4" xfId="45690"/>
    <cellStyle name="Überschrift 8 2 3" xfId="45691"/>
    <cellStyle name="Überschrift 8 2 3 2" xfId="45692"/>
    <cellStyle name="Überschrift 8 2 4" xfId="45693"/>
    <cellStyle name="Überschrift 8 2 5" xfId="45694"/>
    <cellStyle name="Überschrift 9" xfId="45695"/>
    <cellStyle name="Überschrift 9 2" xfId="45696"/>
    <cellStyle name="Überschrift 9 2 2" xfId="45697"/>
    <cellStyle name="Überschrift 9 2 2 2" xfId="45698"/>
    <cellStyle name="Überschrift 9 2 2 2 2" xfId="45699"/>
    <cellStyle name="Überschrift 9 2 2 3" xfId="45700"/>
    <cellStyle name="Überschrift 9 2 2 4" xfId="45701"/>
    <cellStyle name="Überschrift 9 2 3" xfId="45702"/>
    <cellStyle name="Überschrift 9 2 3 2" xfId="45703"/>
    <cellStyle name="Überschrift 9 2 4" xfId="45704"/>
    <cellStyle name="Überschrift 9 2 5" xfId="45705"/>
    <cellStyle name="Uhrzeit" xfId="45706"/>
    <cellStyle name="Uhrzeit 2" xfId="45707"/>
    <cellStyle name="Uhrzeit 2 2" xfId="45708"/>
    <cellStyle name="Uhrzeit 2 2 2" xfId="45709"/>
    <cellStyle name="Uhrzeit 2 2 2 2" xfId="45710"/>
    <cellStyle name="Uhrzeit 2 2 3" xfId="45711"/>
    <cellStyle name="Uhrzeit 2 2 4" xfId="45712"/>
    <cellStyle name="Uhrzeit 2 3" xfId="45713"/>
    <cellStyle name="Uhrzeit 2 3 2" xfId="45714"/>
    <cellStyle name="Uhrzeit 2 4" xfId="45715"/>
    <cellStyle name="Uhrzeit 2 5" xfId="45716"/>
    <cellStyle name="Uwaga" xfId="45717"/>
    <cellStyle name="Uwaga 2" xfId="45718"/>
    <cellStyle name="Uwaga 2 2" xfId="45719"/>
    <cellStyle name="Uwaga 2 2 2" xfId="45720"/>
    <cellStyle name="Uwaga 2 2 2 2" xfId="45721"/>
    <cellStyle name="Uwaga 2 2 3" xfId="45722"/>
    <cellStyle name="Uwaga 2 2 4" xfId="45723"/>
    <cellStyle name="Uwaga 2 3" xfId="45724"/>
    <cellStyle name="Uwaga 2 3 2" xfId="45725"/>
    <cellStyle name="Uwaga 2 4" xfId="45726"/>
    <cellStyle name="Uwaga 2 5" xfId="45727"/>
    <cellStyle name="Valuta [0]_CRFReport-template" xfId="45728"/>
    <cellStyle name="Valuta_CRFReport-template" xfId="45729"/>
    <cellStyle name="Valuutta_CRFReport-template" xfId="45730"/>
    <cellStyle name="Verificar Célula" xfId="45731"/>
    <cellStyle name="Verificar Célula 2" xfId="45732"/>
    <cellStyle name="Verificar Célula 2 2" xfId="45733"/>
    <cellStyle name="Verificar Célula 2 2 2" xfId="45734"/>
    <cellStyle name="Verificar Célula 2 2 2 2" xfId="45735"/>
    <cellStyle name="Verificar Célula 2 2 3" xfId="45736"/>
    <cellStyle name="Verificar Célula 2 2 4" xfId="45737"/>
    <cellStyle name="Verificar Célula 2 3" xfId="45738"/>
    <cellStyle name="Verificar Célula 2 3 2" xfId="45739"/>
    <cellStyle name="Verificar Célula 2 4" xfId="45740"/>
    <cellStyle name="Verificar Célula 2 5" xfId="45741"/>
    <cellStyle name="Vérification 10" xfId="45742"/>
    <cellStyle name="Vérification 10 2" xfId="45743"/>
    <cellStyle name="Vérification 10 2 2" xfId="45744"/>
    <cellStyle name="Vérification 10 2 2 2" xfId="45745"/>
    <cellStyle name="Vérification 10 2 2 2 2" xfId="45746"/>
    <cellStyle name="Vérification 10 2 2 3" xfId="45747"/>
    <cellStyle name="Vérification 10 2 2 4" xfId="45748"/>
    <cellStyle name="Vérification 10 2 3" xfId="45749"/>
    <cellStyle name="Vérification 10 2 3 2" xfId="45750"/>
    <cellStyle name="Vérification 10 2 3 3" xfId="45751"/>
    <cellStyle name="Vérification 10 2 4" xfId="45752"/>
    <cellStyle name="Vérification 10 2 4 2" xfId="45753"/>
    <cellStyle name="Vérification 10 2 5" xfId="45754"/>
    <cellStyle name="Vérification 10 2 6" xfId="45755"/>
    <cellStyle name="Vérification 10 3" xfId="45756"/>
    <cellStyle name="Vérification 10 3 2" xfId="45757"/>
    <cellStyle name="Vérification 11" xfId="45758"/>
    <cellStyle name="Vérification 11 2" xfId="45759"/>
    <cellStyle name="Vérification 11 2 2" xfId="45760"/>
    <cellStyle name="Vérification 11 2 2 2" xfId="45761"/>
    <cellStyle name="Vérification 11 2 2 2 2" xfId="45762"/>
    <cellStyle name="Vérification 11 2 2 2 2 2" xfId="45763"/>
    <cellStyle name="Vérification 11 2 2 2 3" xfId="45764"/>
    <cellStyle name="Vérification 11 2 2 2 4" xfId="45765"/>
    <cellStyle name="Vérification 11 2 2 3" xfId="45766"/>
    <cellStyle name="Vérification 11 2 2 3 2" xfId="45767"/>
    <cellStyle name="Vérification 11 2 2 4" xfId="45768"/>
    <cellStyle name="Vérification 11 2 2 5" xfId="45769"/>
    <cellStyle name="Vérification 11 2 2 6" xfId="45770"/>
    <cellStyle name="Vérification 11 2 3" xfId="45771"/>
    <cellStyle name="Vérification 11 2 3 2" xfId="45772"/>
    <cellStyle name="Vérification 11 3" xfId="45773"/>
    <cellStyle name="Vérification 11 3 2" xfId="45774"/>
    <cellStyle name="Vérification 11 3 2 2" xfId="45775"/>
    <cellStyle name="Vérification 11 3 2 2 2" xfId="45776"/>
    <cellStyle name="Vérification 11 3 2 3" xfId="45777"/>
    <cellStyle name="Vérification 11 3 2 4" xfId="45778"/>
    <cellStyle name="Vérification 11 3 3" xfId="45779"/>
    <cellStyle name="Vérification 11 3 3 2" xfId="45780"/>
    <cellStyle name="Vérification 11 3 4" xfId="45781"/>
    <cellStyle name="Vérification 11 3 5" xfId="45782"/>
    <cellStyle name="Vérification 11 3 6" xfId="45783"/>
    <cellStyle name="Vérification 11 4" xfId="45784"/>
    <cellStyle name="Vérification 11 4 2" xfId="45785"/>
    <cellStyle name="Vérification 12" xfId="45786"/>
    <cellStyle name="Vérification 12 2" xfId="45787"/>
    <cellStyle name="Vérification 12 2 2" xfId="45788"/>
    <cellStyle name="Vérification 12 2 2 2" xfId="45789"/>
    <cellStyle name="Vérification 12 2 2 2 2" xfId="45790"/>
    <cellStyle name="Vérification 12 2 2 3" xfId="45791"/>
    <cellStyle name="Vérification 12 2 2 4" xfId="45792"/>
    <cellStyle name="Vérification 12 2 3" xfId="45793"/>
    <cellStyle name="Vérification 12 2 3 2" xfId="45794"/>
    <cellStyle name="Vérification 12 2 4" xfId="45795"/>
    <cellStyle name="Vérification 12 2 5" xfId="45796"/>
    <cellStyle name="Vérification 12 2 6" xfId="45797"/>
    <cellStyle name="Vérification 12 3" xfId="45798"/>
    <cellStyle name="Vérification 12 3 2" xfId="45799"/>
    <cellStyle name="Vérification 13" xfId="45800"/>
    <cellStyle name="Vérification 13 2" xfId="45801"/>
    <cellStyle name="Vérification 13 2 2" xfId="45802"/>
    <cellStyle name="Vérification 13 2 2 2" xfId="45803"/>
    <cellStyle name="Vérification 13 2 3" xfId="45804"/>
    <cellStyle name="Vérification 13 2 4" xfId="45805"/>
    <cellStyle name="Vérification 13 2 5" xfId="45806"/>
    <cellStyle name="Vérification 13 3" xfId="45807"/>
    <cellStyle name="Vérification 13 3 2" xfId="45808"/>
    <cellStyle name="Vérification 13 3 3" xfId="45809"/>
    <cellStyle name="Vérification 13 3 4" xfId="45810"/>
    <cellStyle name="Vérification 13 4" xfId="45811"/>
    <cellStyle name="Vérification 13 4 2" xfId="45812"/>
    <cellStyle name="Vérification 13 5" xfId="45813"/>
    <cellStyle name="Vérification 13 6" xfId="45814"/>
    <cellStyle name="Vérification 14" xfId="45815"/>
    <cellStyle name="Vérification 14 2" xfId="45816"/>
    <cellStyle name="Vérification 14 2 2" xfId="45817"/>
    <cellStyle name="Vérification 15" xfId="45818"/>
    <cellStyle name="Vérification 16" xfId="45819"/>
    <cellStyle name="Vérification 17" xfId="45820"/>
    <cellStyle name="Vérification 2" xfId="192"/>
    <cellStyle name="Vérification 2 2" xfId="45821"/>
    <cellStyle name="Vérification 2 2 2" xfId="45822"/>
    <cellStyle name="Vérification 2 2 2 2" xfId="45823"/>
    <cellStyle name="Vérification 2 2 2 2 2" xfId="45824"/>
    <cellStyle name="Vérification 2 2 2 2 2 2" xfId="45825"/>
    <cellStyle name="Vérification 2 2 2 2 3" xfId="45826"/>
    <cellStyle name="Vérification 2 2 2 2 4" xfId="45827"/>
    <cellStyle name="Vérification 2 2 2 2 5" xfId="45828"/>
    <cellStyle name="Vérification 2 2 2 3" xfId="45829"/>
    <cellStyle name="Vérification 2 2 2 3 2" xfId="45830"/>
    <cellStyle name="Vérification 2 2 2 3 3" xfId="45831"/>
    <cellStyle name="Vérification 2 2 2 4" xfId="45832"/>
    <cellStyle name="Vérification 2 2 2 5" xfId="45833"/>
    <cellStyle name="Vérification 2 2 3" xfId="45834"/>
    <cellStyle name="Vérification 2 3" xfId="45835"/>
    <cellStyle name="Vérification 2 3 2" xfId="45836"/>
    <cellStyle name="Vérification 2 3 2 2" xfId="45837"/>
    <cellStyle name="Vérification 2 3 2 2 2" xfId="45838"/>
    <cellStyle name="Vérification 2 3 2 3" xfId="45839"/>
    <cellStyle name="Vérification 2 3 2 4" xfId="45840"/>
    <cellStyle name="Vérification 2 3 2 5" xfId="45841"/>
    <cellStyle name="Vérification 2 3 3" xfId="45842"/>
    <cellStyle name="Vérification 2 3 3 2" xfId="45843"/>
    <cellStyle name="Vérification 2 3 3 3" xfId="45844"/>
    <cellStyle name="Vérification 2 3 4" xfId="45845"/>
    <cellStyle name="Vérification 2 3 4 2" xfId="45846"/>
    <cellStyle name="Vérification 2 3 4 3" xfId="45847"/>
    <cellStyle name="Vérification 2 3 5" xfId="45848"/>
    <cellStyle name="Vérification 2 3 5 2" xfId="45849"/>
    <cellStyle name="Vérification 2 3 6" xfId="45850"/>
    <cellStyle name="Vérification 2 4" xfId="45851"/>
    <cellStyle name="Vérification 2 4 2" xfId="45852"/>
    <cellStyle name="Vérification 2 4 3" xfId="45853"/>
    <cellStyle name="Vérification 2 5" xfId="45854"/>
    <cellStyle name="Vérification 2 6" xfId="45855"/>
    <cellStyle name="Vérification 2 6 2" xfId="45856"/>
    <cellStyle name="Vérification 2 7" xfId="45857"/>
    <cellStyle name="Vérification 2 8" xfId="45858"/>
    <cellStyle name="Vérification 3" xfId="45859"/>
    <cellStyle name="Vérification 3 2" xfId="45860"/>
    <cellStyle name="Vérification 3 2 2" xfId="45861"/>
    <cellStyle name="Vérification 3 2 2 2" xfId="45862"/>
    <cellStyle name="Vérification 3 2 2 2 2" xfId="45863"/>
    <cellStyle name="Vérification 3 2 2 2 2 2" xfId="45864"/>
    <cellStyle name="Vérification 3 2 2 2 3" xfId="45865"/>
    <cellStyle name="Vérification 3 2 2 2 4" xfId="45866"/>
    <cellStyle name="Vérification 3 2 2 2 5" xfId="45867"/>
    <cellStyle name="Vérification 3 2 2 3" xfId="45868"/>
    <cellStyle name="Vérification 3 2 2 3 2" xfId="45869"/>
    <cellStyle name="Vérification 3 2 2 3 3" xfId="45870"/>
    <cellStyle name="Vérification 3 2 2 4" xfId="45871"/>
    <cellStyle name="Vérification 3 2 2 5" xfId="45872"/>
    <cellStyle name="Vérification 3 2 3" xfId="45873"/>
    <cellStyle name="Vérification 3 3" xfId="45874"/>
    <cellStyle name="Vérification 3 3 2" xfId="45875"/>
    <cellStyle name="Vérification 3 3 2 2" xfId="45876"/>
    <cellStyle name="Vérification 3 3 2 2 2" xfId="45877"/>
    <cellStyle name="Vérification 3 3 2 3" xfId="45878"/>
    <cellStyle name="Vérification 3 3 2 4" xfId="45879"/>
    <cellStyle name="Vérification 3 3 2 5" xfId="45880"/>
    <cellStyle name="Vérification 3 3 3" xfId="45881"/>
    <cellStyle name="Vérification 3 3 3 2" xfId="45882"/>
    <cellStyle name="Vérification 3 3 3 3" xfId="45883"/>
    <cellStyle name="Vérification 3 3 4" xfId="45884"/>
    <cellStyle name="Vérification 3 3 4 2" xfId="45885"/>
    <cellStyle name="Vérification 3 3 4 3" xfId="45886"/>
    <cellStyle name="Vérification 3 3 5" xfId="45887"/>
    <cellStyle name="Vérification 3 3 5 2" xfId="45888"/>
    <cellStyle name="Vérification 3 3 6" xfId="45889"/>
    <cellStyle name="Vérification 3 4" xfId="45890"/>
    <cellStyle name="Vérification 3 4 2" xfId="45891"/>
    <cellStyle name="Vérification 3 4 3" xfId="45892"/>
    <cellStyle name="Vérification 3 5" xfId="45893"/>
    <cellStyle name="Vérification 3 6" xfId="45894"/>
    <cellStyle name="Vérification 3 6 2" xfId="45895"/>
    <cellStyle name="Vérification 3 7" xfId="45896"/>
    <cellStyle name="Vérification 3 8" xfId="45897"/>
    <cellStyle name="Vérification 4" xfId="45898"/>
    <cellStyle name="Vérification 4 2" xfId="45899"/>
    <cellStyle name="Vérification 4 2 2" xfId="45900"/>
    <cellStyle name="Vérification 4 2 2 2" xfId="45901"/>
    <cellStyle name="Vérification 4 2 2 2 2" xfId="45902"/>
    <cellStyle name="Vérification 4 2 2 2 2 2" xfId="45903"/>
    <cellStyle name="Vérification 4 2 2 2 3" xfId="45904"/>
    <cellStyle name="Vérification 4 2 2 2 4" xfId="45905"/>
    <cellStyle name="Vérification 4 2 2 2 5" xfId="45906"/>
    <cellStyle name="Vérification 4 2 2 3" xfId="45907"/>
    <cellStyle name="Vérification 4 2 2 3 2" xfId="45908"/>
    <cellStyle name="Vérification 4 2 2 3 3" xfId="45909"/>
    <cellStyle name="Vérification 4 2 2 4" xfId="45910"/>
    <cellStyle name="Vérification 4 2 2 5" xfId="45911"/>
    <cellStyle name="Vérification 4 2 3" xfId="45912"/>
    <cellStyle name="Vérification 4 3" xfId="45913"/>
    <cellStyle name="Vérification 4 3 2" xfId="45914"/>
    <cellStyle name="Vérification 4 3 2 2" xfId="45915"/>
    <cellStyle name="Vérification 4 3 2 2 2" xfId="45916"/>
    <cellStyle name="Vérification 4 3 2 3" xfId="45917"/>
    <cellStyle name="Vérification 4 3 2 4" xfId="45918"/>
    <cellStyle name="Vérification 4 3 2 5" xfId="45919"/>
    <cellStyle name="Vérification 4 3 3" xfId="45920"/>
    <cellStyle name="Vérification 4 3 3 2" xfId="45921"/>
    <cellStyle name="Vérification 4 3 3 3" xfId="45922"/>
    <cellStyle name="Vérification 4 3 3 4" xfId="45923"/>
    <cellStyle name="Vérification 4 3 4" xfId="45924"/>
    <cellStyle name="Vérification 4 3 4 2" xfId="45925"/>
    <cellStyle name="Vérification 4 3 5" xfId="45926"/>
    <cellStyle name="Vérification 4 3 6" xfId="45927"/>
    <cellStyle name="Vérification 4 4" xfId="45928"/>
    <cellStyle name="Vérification 4 4 2" xfId="45929"/>
    <cellStyle name="Vérification 4 4 2 2" xfId="45930"/>
    <cellStyle name="Vérification 4 4 3" xfId="45931"/>
    <cellStyle name="Vérification 4 5" xfId="45932"/>
    <cellStyle name="Vérification 4 6" xfId="45933"/>
    <cellStyle name="Vérification 5" xfId="45934"/>
    <cellStyle name="Vérification 5 2" xfId="45935"/>
    <cellStyle name="Vérification 5 2 2" xfId="45936"/>
    <cellStyle name="Vérification 5 2 2 2" xfId="45937"/>
    <cellStyle name="Vérification 5 2 2 2 2" xfId="45938"/>
    <cellStyle name="Vérification 5 2 2 2 2 2" xfId="45939"/>
    <cellStyle name="Vérification 5 2 2 2 3" xfId="45940"/>
    <cellStyle name="Vérification 5 2 2 2 4" xfId="45941"/>
    <cellStyle name="Vérification 5 2 2 3" xfId="45942"/>
    <cellStyle name="Vérification 5 2 2 3 2" xfId="45943"/>
    <cellStyle name="Vérification 5 2 2 4" xfId="45944"/>
    <cellStyle name="Vérification 5 2 2 5" xfId="45945"/>
    <cellStyle name="Vérification 5 2 2 6" xfId="45946"/>
    <cellStyle name="Vérification 5 2 3" xfId="45947"/>
    <cellStyle name="Vérification 5 2 3 2" xfId="45948"/>
    <cellStyle name="Vérification 5 3" xfId="45949"/>
    <cellStyle name="Vérification 5 3 2" xfId="45950"/>
    <cellStyle name="Vérification 5 3 2 2" xfId="45951"/>
    <cellStyle name="Vérification 5 3 2 2 2" xfId="45952"/>
    <cellStyle name="Vérification 5 3 2 3" xfId="45953"/>
    <cellStyle name="Vérification 5 3 2 4" xfId="45954"/>
    <cellStyle name="Vérification 5 3 3" xfId="45955"/>
    <cellStyle name="Vérification 5 3 3 2" xfId="45956"/>
    <cellStyle name="Vérification 5 3 3 3" xfId="45957"/>
    <cellStyle name="Vérification 5 3 4" xfId="45958"/>
    <cellStyle name="Vérification 5 3 5" xfId="45959"/>
    <cellStyle name="Vérification 5 4" xfId="45960"/>
    <cellStyle name="Vérification 6" xfId="45961"/>
    <cellStyle name="Vérification 6 2" xfId="45962"/>
    <cellStyle name="Vérification 6 2 2" xfId="45963"/>
    <cellStyle name="Vérification 6 2 2 2" xfId="45964"/>
    <cellStyle name="Vérification 6 2 2 2 2" xfId="45965"/>
    <cellStyle name="Vérification 6 2 2 3" xfId="45966"/>
    <cellStyle name="Vérification 6 2 2 4" xfId="45967"/>
    <cellStyle name="Vérification 6 2 3" xfId="45968"/>
    <cellStyle name="Vérification 6 2 3 2" xfId="45969"/>
    <cellStyle name="Vérification 6 2 3 3" xfId="45970"/>
    <cellStyle name="Vérification 6 2 4" xfId="45971"/>
    <cellStyle name="Vérification 6 2 4 2" xfId="45972"/>
    <cellStyle name="Vérification 6 2 5" xfId="45973"/>
    <cellStyle name="Vérification 6 2 6" xfId="45974"/>
    <cellStyle name="Vérification 6 3" xfId="45975"/>
    <cellStyle name="Vérification 6 3 2" xfId="45976"/>
    <cellStyle name="Vérification 6 4" xfId="45977"/>
    <cellStyle name="Vérification 7" xfId="45978"/>
    <cellStyle name="Vérification 7 2" xfId="45979"/>
    <cellStyle name="Vérification 7 2 2" xfId="45980"/>
    <cellStyle name="Vérification 7 2 2 2" xfId="45981"/>
    <cellStyle name="Vérification 7 2 2 2 2" xfId="45982"/>
    <cellStyle name="Vérification 7 2 2 3" xfId="45983"/>
    <cellStyle name="Vérification 7 2 2 4" xfId="45984"/>
    <cellStyle name="Vérification 7 2 3" xfId="45985"/>
    <cellStyle name="Vérification 7 2 3 2" xfId="45986"/>
    <cellStyle name="Vérification 7 2 3 3" xfId="45987"/>
    <cellStyle name="Vérification 7 2 4" xfId="45988"/>
    <cellStyle name="Vérification 7 2 4 2" xfId="45989"/>
    <cellStyle name="Vérification 7 2 5" xfId="45990"/>
    <cellStyle name="Vérification 7 2 6" xfId="45991"/>
    <cellStyle name="Vérification 7 3" xfId="45992"/>
    <cellStyle name="Vérification 7 3 2" xfId="45993"/>
    <cellStyle name="Vérification 8" xfId="45994"/>
    <cellStyle name="Vérification 8 2" xfId="45995"/>
    <cellStyle name="Vérification 8 2 2" xfId="45996"/>
    <cellStyle name="Vérification 8 2 2 2" xfId="45997"/>
    <cellStyle name="Vérification 8 2 2 2 2" xfId="45998"/>
    <cellStyle name="Vérification 8 2 2 3" xfId="45999"/>
    <cellStyle name="Vérification 8 2 2 4" xfId="46000"/>
    <cellStyle name="Vérification 8 2 3" xfId="46001"/>
    <cellStyle name="Vérification 8 2 3 2" xfId="46002"/>
    <cellStyle name="Vérification 8 2 3 3" xfId="46003"/>
    <cellStyle name="Vérification 8 2 4" xfId="46004"/>
    <cellStyle name="Vérification 8 2 4 2" xfId="46005"/>
    <cellStyle name="Vérification 8 2 5" xfId="46006"/>
    <cellStyle name="Vérification 8 2 6" xfId="46007"/>
    <cellStyle name="Vérification 8 3" xfId="46008"/>
    <cellStyle name="Vérification 8 3 2" xfId="46009"/>
    <cellStyle name="Vérification 9" xfId="46010"/>
    <cellStyle name="Vérification 9 2" xfId="46011"/>
    <cellStyle name="Vérification 9 2 2" xfId="46012"/>
    <cellStyle name="Vérification 9 2 2 2" xfId="46013"/>
    <cellStyle name="Vérification 9 2 2 2 2" xfId="46014"/>
    <cellStyle name="Vérification 9 2 2 3" xfId="46015"/>
    <cellStyle name="Vérification 9 2 2 4" xfId="46016"/>
    <cellStyle name="Vérification 9 2 3" xfId="46017"/>
    <cellStyle name="Vérification 9 2 3 2" xfId="46018"/>
    <cellStyle name="Vérification 9 2 3 3" xfId="46019"/>
    <cellStyle name="Vérification 9 2 4" xfId="46020"/>
    <cellStyle name="Vérification 9 2 4 2" xfId="46021"/>
    <cellStyle name="Vérification 9 2 5" xfId="46022"/>
    <cellStyle name="Vérification 9 2 6" xfId="46023"/>
    <cellStyle name="Vérification 9 3" xfId="46024"/>
    <cellStyle name="Vérification 9 3 2" xfId="46025"/>
    <cellStyle name="Verknüpfte Zelle" xfId="46026"/>
    <cellStyle name="Verknüpfte Zelle 2" xfId="46027"/>
    <cellStyle name="Verknüpfte Zelle 2 2" xfId="46028"/>
    <cellStyle name="Verknüpfte Zelle 2 2 2" xfId="46029"/>
    <cellStyle name="Verknüpfte Zelle 2 2 2 2" xfId="46030"/>
    <cellStyle name="Verknüpfte Zelle 2 2 2 2 2" xfId="46031"/>
    <cellStyle name="Verknüpfte Zelle 2 2 2 3" xfId="46032"/>
    <cellStyle name="Verknüpfte Zelle 2 2 2 4" xfId="46033"/>
    <cellStyle name="Verknüpfte Zelle 2 2 3" xfId="46034"/>
    <cellStyle name="Verknüpfte Zelle 2 2 3 2" xfId="46035"/>
    <cellStyle name="Verknüpfte Zelle 2 2 4" xfId="46036"/>
    <cellStyle name="Verknüpfte Zelle 2 2 5" xfId="46037"/>
    <cellStyle name="Verknüpfte Zelle 3" xfId="46038"/>
    <cellStyle name="Verknüpfte Zelle 3 2" xfId="46039"/>
    <cellStyle name="Verknüpfte Zelle 3 2 2" xfId="46040"/>
    <cellStyle name="Verknüpfte Zelle 3 2 2 2" xfId="46041"/>
    <cellStyle name="Verknüpfte Zelle 3 2 2 2 2" xfId="46042"/>
    <cellStyle name="Verknüpfte Zelle 3 2 2 3" xfId="46043"/>
    <cellStyle name="Verknüpfte Zelle 3 2 2 4" xfId="46044"/>
    <cellStyle name="Verknüpfte Zelle 3 2 3" xfId="46045"/>
    <cellStyle name="Verknüpfte Zelle 3 2 3 2" xfId="46046"/>
    <cellStyle name="Verknüpfte Zelle 3 2 4" xfId="46047"/>
    <cellStyle name="Verknüpfte Zelle 3 2 5" xfId="46048"/>
    <cellStyle name="Verknüpfte Zelle 4" xfId="46049"/>
    <cellStyle name="Verknüpfte Zelle 4 2" xfId="46050"/>
    <cellStyle name="Verknüpfte Zelle 4 2 2" xfId="46051"/>
    <cellStyle name="Verknüpfte Zelle 4 2 2 2" xfId="46052"/>
    <cellStyle name="Verknüpfte Zelle 4 2 2 2 2" xfId="46053"/>
    <cellStyle name="Verknüpfte Zelle 4 2 2 3" xfId="46054"/>
    <cellStyle name="Verknüpfte Zelle 4 2 2 4" xfId="46055"/>
    <cellStyle name="Verknüpfte Zelle 4 2 3" xfId="46056"/>
    <cellStyle name="Verknüpfte Zelle 4 2 3 2" xfId="46057"/>
    <cellStyle name="Verknüpfte Zelle 4 2 4" xfId="46058"/>
    <cellStyle name="Verknüpfte Zelle 4 2 5" xfId="46059"/>
    <cellStyle name="Verknüpfte Zelle 5" xfId="46060"/>
    <cellStyle name="Verknüpfte Zelle 5 2" xfId="46061"/>
    <cellStyle name="Verknüpfte Zelle 5 2 2" xfId="46062"/>
    <cellStyle name="Verknüpfte Zelle 5 2 2 2" xfId="46063"/>
    <cellStyle name="Verknüpfte Zelle 5 2 2 2 2" xfId="46064"/>
    <cellStyle name="Verknüpfte Zelle 5 2 2 3" xfId="46065"/>
    <cellStyle name="Verknüpfte Zelle 5 2 2 4" xfId="46066"/>
    <cellStyle name="Verknüpfte Zelle 5 2 3" xfId="46067"/>
    <cellStyle name="Verknüpfte Zelle 5 2 3 2" xfId="46068"/>
    <cellStyle name="Verknüpfte Zelle 5 2 4" xfId="46069"/>
    <cellStyle name="Verknüpfte Zelle 5 2 5" xfId="46070"/>
    <cellStyle name="Verknüpfte Zelle 6" xfId="46071"/>
    <cellStyle name="Verknüpfte Zelle 6 2" xfId="46072"/>
    <cellStyle name="Verknüpfte Zelle 6 2 2" xfId="46073"/>
    <cellStyle name="Verknüpfte Zelle 6 2 2 2" xfId="46074"/>
    <cellStyle name="Verknüpfte Zelle 6 2 2 2 2" xfId="46075"/>
    <cellStyle name="Verknüpfte Zelle 6 2 2 3" xfId="46076"/>
    <cellStyle name="Verknüpfte Zelle 6 2 2 4" xfId="46077"/>
    <cellStyle name="Verknüpfte Zelle 6 2 3" xfId="46078"/>
    <cellStyle name="Verknüpfte Zelle 6 2 3 2" xfId="46079"/>
    <cellStyle name="Verknüpfte Zelle 6 2 4" xfId="46080"/>
    <cellStyle name="Verknüpfte Zelle 6 2 5" xfId="46081"/>
    <cellStyle name="Verknüpfte Zelle 7" xfId="46082"/>
    <cellStyle name="Verknüpfte Zelle 7 2" xfId="46083"/>
    <cellStyle name="Verknüpfte Zelle 7 2 2" xfId="46084"/>
    <cellStyle name="Verknüpfte Zelle 7 2 2 2" xfId="46085"/>
    <cellStyle name="Verknüpfte Zelle 7 2 2 2 2" xfId="46086"/>
    <cellStyle name="Verknüpfte Zelle 7 2 2 3" xfId="46087"/>
    <cellStyle name="Verknüpfte Zelle 7 2 2 4" xfId="46088"/>
    <cellStyle name="Verknüpfte Zelle 7 2 3" xfId="46089"/>
    <cellStyle name="Verknüpfte Zelle 7 2 3 2" xfId="46090"/>
    <cellStyle name="Verknüpfte Zelle 7 2 4" xfId="46091"/>
    <cellStyle name="Verknüpfte Zelle 7 2 5" xfId="46092"/>
    <cellStyle name="Verknüpfte Zelle 8" xfId="46093"/>
    <cellStyle name="Verknüpfte Zelle 8 2" xfId="46094"/>
    <cellStyle name="Verknüpfte Zelle 8 2 2" xfId="46095"/>
    <cellStyle name="Verknüpfte Zelle 8 2 2 2" xfId="46096"/>
    <cellStyle name="Verknüpfte Zelle 8 2 3" xfId="46097"/>
    <cellStyle name="Verknüpfte Zelle 8 2 4" xfId="46098"/>
    <cellStyle name="Verknüpfte Zelle 8 3" xfId="46099"/>
    <cellStyle name="Verknüpfte Zelle 8 3 2" xfId="46100"/>
    <cellStyle name="Verknüpfte Zelle 8 4" xfId="46101"/>
    <cellStyle name="Verknüpfte Zelle 8 5" xfId="46102"/>
    <cellStyle name="Vide" xfId="9"/>
    <cellStyle name="Virgule fixe" xfId="193"/>
    <cellStyle name="Virgule fixe 10" xfId="46103"/>
    <cellStyle name="Virgule fixe 10 2" xfId="46104"/>
    <cellStyle name="Virgule fixe 10 2 2" xfId="46105"/>
    <cellStyle name="Virgule fixe 10 2 2 2" xfId="46106"/>
    <cellStyle name="Virgule fixe 10 2 2 2 2" xfId="46107"/>
    <cellStyle name="Virgule fixe 10 2 2 2 2 2" xfId="46108"/>
    <cellStyle name="Virgule fixe 10 2 2 2 3" xfId="46109"/>
    <cellStyle name="Virgule fixe 10 2 2 2 4" xfId="46110"/>
    <cellStyle name="Virgule fixe 10 2 2 3" xfId="46111"/>
    <cellStyle name="Virgule fixe 10 2 2 3 2" xfId="46112"/>
    <cellStyle name="Virgule fixe 10 2 2 4" xfId="46113"/>
    <cellStyle name="Virgule fixe 10 2 2 5" xfId="46114"/>
    <cellStyle name="Virgule fixe 10 2 2 6" xfId="46115"/>
    <cellStyle name="Virgule fixe 10 2 3" xfId="46116"/>
    <cellStyle name="Virgule fixe 10 3" xfId="46117"/>
    <cellStyle name="Virgule fixe 10 3 2" xfId="46118"/>
    <cellStyle name="Virgule fixe 10 3 2 2" xfId="46119"/>
    <cellStyle name="Virgule fixe 10 3 2 2 2" xfId="46120"/>
    <cellStyle name="Virgule fixe 10 3 2 3" xfId="46121"/>
    <cellStyle name="Virgule fixe 10 3 2 4" xfId="46122"/>
    <cellStyle name="Virgule fixe 10 3 2 5" xfId="46123"/>
    <cellStyle name="Virgule fixe 10 3 3" xfId="46124"/>
    <cellStyle name="Virgule fixe 10 3 3 2" xfId="46125"/>
    <cellStyle name="Virgule fixe 10 3 3 3" xfId="46126"/>
    <cellStyle name="Virgule fixe 10 3 4" xfId="46127"/>
    <cellStyle name="Virgule fixe 10 3 4 2" xfId="46128"/>
    <cellStyle name="Virgule fixe 10 3 5" xfId="46129"/>
    <cellStyle name="Virgule fixe 10 4" xfId="46130"/>
    <cellStyle name="Virgule fixe 11" xfId="46131"/>
    <cellStyle name="Virgule fixe 11 2" xfId="46132"/>
    <cellStyle name="Virgule fixe 11 2 2" xfId="46133"/>
    <cellStyle name="Virgule fixe 11 2 2 2" xfId="46134"/>
    <cellStyle name="Virgule fixe 11 2 2 2 2" xfId="46135"/>
    <cellStyle name="Virgule fixe 11 2 2 2 2 2" xfId="46136"/>
    <cellStyle name="Virgule fixe 11 2 2 2 3" xfId="46137"/>
    <cellStyle name="Virgule fixe 11 2 2 2 4" xfId="46138"/>
    <cellStyle name="Virgule fixe 11 2 2 3" xfId="46139"/>
    <cellStyle name="Virgule fixe 11 2 2 3 2" xfId="46140"/>
    <cellStyle name="Virgule fixe 11 2 2 4" xfId="46141"/>
    <cellStyle name="Virgule fixe 11 2 2 5" xfId="46142"/>
    <cellStyle name="Virgule fixe 11 2 2 6" xfId="46143"/>
    <cellStyle name="Virgule fixe 11 2 3" xfId="46144"/>
    <cellStyle name="Virgule fixe 11 3" xfId="46145"/>
    <cellStyle name="Virgule fixe 11 3 2" xfId="46146"/>
    <cellStyle name="Virgule fixe 11 3 2 2" xfId="46147"/>
    <cellStyle name="Virgule fixe 11 3 2 2 2" xfId="46148"/>
    <cellStyle name="Virgule fixe 11 3 2 3" xfId="46149"/>
    <cellStyle name="Virgule fixe 11 3 2 4" xfId="46150"/>
    <cellStyle name="Virgule fixe 11 3 2 5" xfId="46151"/>
    <cellStyle name="Virgule fixe 11 3 3" xfId="46152"/>
    <cellStyle name="Virgule fixe 11 3 3 2" xfId="46153"/>
    <cellStyle name="Virgule fixe 11 3 3 3" xfId="46154"/>
    <cellStyle name="Virgule fixe 11 3 4" xfId="46155"/>
    <cellStyle name="Virgule fixe 11 3 5" xfId="46156"/>
    <cellStyle name="Virgule fixe 11 4" xfId="46157"/>
    <cellStyle name="Virgule fixe 12" xfId="46158"/>
    <cellStyle name="Virgule fixe 12 2" xfId="46159"/>
    <cellStyle name="Virgule fixe 12 2 2" xfId="46160"/>
    <cellStyle name="Virgule fixe 12 2 2 2" xfId="46161"/>
    <cellStyle name="Virgule fixe 12 2 2 2 2" xfId="46162"/>
    <cellStyle name="Virgule fixe 12 2 2 2 2 2" xfId="46163"/>
    <cellStyle name="Virgule fixe 12 2 2 2 3" xfId="46164"/>
    <cellStyle name="Virgule fixe 12 2 2 2 4" xfId="46165"/>
    <cellStyle name="Virgule fixe 12 2 2 3" xfId="46166"/>
    <cellStyle name="Virgule fixe 12 2 2 3 2" xfId="46167"/>
    <cellStyle name="Virgule fixe 12 2 2 4" xfId="46168"/>
    <cellStyle name="Virgule fixe 12 2 2 5" xfId="46169"/>
    <cellStyle name="Virgule fixe 12 2 2 6" xfId="46170"/>
    <cellStyle name="Virgule fixe 12 2 3" xfId="46171"/>
    <cellStyle name="Virgule fixe 12 3" xfId="46172"/>
    <cellStyle name="Virgule fixe 12 3 2" xfId="46173"/>
    <cellStyle name="Virgule fixe 12 3 2 2" xfId="46174"/>
    <cellStyle name="Virgule fixe 12 3 2 2 2" xfId="46175"/>
    <cellStyle name="Virgule fixe 12 3 2 3" xfId="46176"/>
    <cellStyle name="Virgule fixe 12 3 2 4" xfId="46177"/>
    <cellStyle name="Virgule fixe 12 3 2 5" xfId="46178"/>
    <cellStyle name="Virgule fixe 12 3 3" xfId="46179"/>
    <cellStyle name="Virgule fixe 12 3 3 2" xfId="46180"/>
    <cellStyle name="Virgule fixe 12 3 3 3" xfId="46181"/>
    <cellStyle name="Virgule fixe 12 3 4" xfId="46182"/>
    <cellStyle name="Virgule fixe 12 3 5" xfId="46183"/>
    <cellStyle name="Virgule fixe 12 4" xfId="46184"/>
    <cellStyle name="Virgule fixe 13" xfId="46185"/>
    <cellStyle name="Virgule fixe 13 2" xfId="46186"/>
    <cellStyle name="Virgule fixe 13 2 2" xfId="46187"/>
    <cellStyle name="Virgule fixe 13 2 2 2" xfId="46188"/>
    <cellStyle name="Virgule fixe 13 2 2 2 2" xfId="46189"/>
    <cellStyle name="Virgule fixe 13 2 2 2 2 2" xfId="46190"/>
    <cellStyle name="Virgule fixe 13 2 2 2 3" xfId="46191"/>
    <cellStyle name="Virgule fixe 13 2 2 2 4" xfId="46192"/>
    <cellStyle name="Virgule fixe 13 2 2 3" xfId="46193"/>
    <cellStyle name="Virgule fixe 13 2 2 3 2" xfId="46194"/>
    <cellStyle name="Virgule fixe 13 2 2 4" xfId="46195"/>
    <cellStyle name="Virgule fixe 13 2 2 5" xfId="46196"/>
    <cellStyle name="Virgule fixe 13 2 2 6" xfId="46197"/>
    <cellStyle name="Virgule fixe 13 2 3" xfId="46198"/>
    <cellStyle name="Virgule fixe 13 3" xfId="46199"/>
    <cellStyle name="Virgule fixe 13 3 2" xfId="46200"/>
    <cellStyle name="Virgule fixe 13 3 2 2" xfId="46201"/>
    <cellStyle name="Virgule fixe 13 3 2 2 2" xfId="46202"/>
    <cellStyle name="Virgule fixe 13 3 2 3" xfId="46203"/>
    <cellStyle name="Virgule fixe 13 3 2 4" xfId="46204"/>
    <cellStyle name="Virgule fixe 13 3 2 5" xfId="46205"/>
    <cellStyle name="Virgule fixe 13 3 3" xfId="46206"/>
    <cellStyle name="Virgule fixe 13 3 3 2" xfId="46207"/>
    <cellStyle name="Virgule fixe 13 3 3 3" xfId="46208"/>
    <cellStyle name="Virgule fixe 13 3 4" xfId="46209"/>
    <cellStyle name="Virgule fixe 13 3 5" xfId="46210"/>
    <cellStyle name="Virgule fixe 13 4" xfId="46211"/>
    <cellStyle name="Virgule fixe 14" xfId="46212"/>
    <cellStyle name="Virgule fixe 14 2" xfId="46213"/>
    <cellStyle name="Virgule fixe 14 2 2" xfId="46214"/>
    <cellStyle name="Virgule fixe 14 2 2 2" xfId="46215"/>
    <cellStyle name="Virgule fixe 14 2 2 2 2" xfId="46216"/>
    <cellStyle name="Virgule fixe 14 2 2 2 2 2" xfId="46217"/>
    <cellStyle name="Virgule fixe 14 2 2 2 3" xfId="46218"/>
    <cellStyle name="Virgule fixe 14 2 2 2 4" xfId="46219"/>
    <cellStyle name="Virgule fixe 14 2 2 3" xfId="46220"/>
    <cellStyle name="Virgule fixe 14 2 2 3 2" xfId="46221"/>
    <cellStyle name="Virgule fixe 14 2 2 4" xfId="46222"/>
    <cellStyle name="Virgule fixe 14 2 2 5" xfId="46223"/>
    <cellStyle name="Virgule fixe 14 2 2 6" xfId="46224"/>
    <cellStyle name="Virgule fixe 14 2 3" xfId="46225"/>
    <cellStyle name="Virgule fixe 14 3" xfId="46226"/>
    <cellStyle name="Virgule fixe 14 3 2" xfId="46227"/>
    <cellStyle name="Virgule fixe 14 3 2 2" xfId="46228"/>
    <cellStyle name="Virgule fixe 14 3 2 2 2" xfId="46229"/>
    <cellStyle name="Virgule fixe 14 3 2 3" xfId="46230"/>
    <cellStyle name="Virgule fixe 14 3 2 4" xfId="46231"/>
    <cellStyle name="Virgule fixe 14 3 2 5" xfId="46232"/>
    <cellStyle name="Virgule fixe 14 3 3" xfId="46233"/>
    <cellStyle name="Virgule fixe 14 3 3 2" xfId="46234"/>
    <cellStyle name="Virgule fixe 14 3 3 3" xfId="46235"/>
    <cellStyle name="Virgule fixe 14 3 4" xfId="46236"/>
    <cellStyle name="Virgule fixe 14 3 5" xfId="46237"/>
    <cellStyle name="Virgule fixe 14 4" xfId="46238"/>
    <cellStyle name="Virgule fixe 15" xfId="46239"/>
    <cellStyle name="Virgule fixe 15 2" xfId="46240"/>
    <cellStyle name="Virgule fixe 15 2 2" xfId="46241"/>
    <cellStyle name="Virgule fixe 15 2 2 2" xfId="46242"/>
    <cellStyle name="Virgule fixe 15 2 2 2 2" xfId="46243"/>
    <cellStyle name="Virgule fixe 15 2 2 2 2 2" xfId="46244"/>
    <cellStyle name="Virgule fixe 15 2 2 2 3" xfId="46245"/>
    <cellStyle name="Virgule fixe 15 2 2 2 4" xfId="46246"/>
    <cellStyle name="Virgule fixe 15 2 2 3" xfId="46247"/>
    <cellStyle name="Virgule fixe 15 2 2 3 2" xfId="46248"/>
    <cellStyle name="Virgule fixe 15 2 2 4" xfId="46249"/>
    <cellStyle name="Virgule fixe 15 2 2 5" xfId="46250"/>
    <cellStyle name="Virgule fixe 15 2 2 6" xfId="46251"/>
    <cellStyle name="Virgule fixe 15 2 3" xfId="46252"/>
    <cellStyle name="Virgule fixe 15 3" xfId="46253"/>
    <cellStyle name="Virgule fixe 15 3 2" xfId="46254"/>
    <cellStyle name="Virgule fixe 15 3 2 2" xfId="46255"/>
    <cellStyle name="Virgule fixe 15 3 2 2 2" xfId="46256"/>
    <cellStyle name="Virgule fixe 15 3 2 3" xfId="46257"/>
    <cellStyle name="Virgule fixe 15 3 2 4" xfId="46258"/>
    <cellStyle name="Virgule fixe 15 3 2 5" xfId="46259"/>
    <cellStyle name="Virgule fixe 15 3 3" xfId="46260"/>
    <cellStyle name="Virgule fixe 15 3 3 2" xfId="46261"/>
    <cellStyle name="Virgule fixe 15 3 3 3" xfId="46262"/>
    <cellStyle name="Virgule fixe 15 3 4" xfId="46263"/>
    <cellStyle name="Virgule fixe 15 3 5" xfId="46264"/>
    <cellStyle name="Virgule fixe 15 4" xfId="46265"/>
    <cellStyle name="Virgule fixe 16" xfId="46266"/>
    <cellStyle name="Virgule fixe 16 2" xfId="46267"/>
    <cellStyle name="Virgule fixe 16 2 2" xfId="46268"/>
    <cellStyle name="Virgule fixe 16 2 2 2" xfId="46269"/>
    <cellStyle name="Virgule fixe 16 2 2 2 2" xfId="46270"/>
    <cellStyle name="Virgule fixe 16 2 2 2 2 2" xfId="46271"/>
    <cellStyle name="Virgule fixe 16 2 2 2 3" xfId="46272"/>
    <cellStyle name="Virgule fixe 16 2 2 2 4" xfId="46273"/>
    <cellStyle name="Virgule fixe 16 2 2 3" xfId="46274"/>
    <cellStyle name="Virgule fixe 16 2 2 3 2" xfId="46275"/>
    <cellStyle name="Virgule fixe 16 2 2 4" xfId="46276"/>
    <cellStyle name="Virgule fixe 16 2 2 5" xfId="46277"/>
    <cellStyle name="Virgule fixe 16 2 2 6" xfId="46278"/>
    <cellStyle name="Virgule fixe 16 2 3" xfId="46279"/>
    <cellStyle name="Virgule fixe 16 3" xfId="46280"/>
    <cellStyle name="Virgule fixe 16 3 2" xfId="46281"/>
    <cellStyle name="Virgule fixe 16 3 2 2" xfId="46282"/>
    <cellStyle name="Virgule fixe 16 3 2 2 2" xfId="46283"/>
    <cellStyle name="Virgule fixe 16 3 2 3" xfId="46284"/>
    <cellStyle name="Virgule fixe 16 3 2 4" xfId="46285"/>
    <cellStyle name="Virgule fixe 16 3 2 5" xfId="46286"/>
    <cellStyle name="Virgule fixe 16 3 3" xfId="46287"/>
    <cellStyle name="Virgule fixe 16 3 3 2" xfId="46288"/>
    <cellStyle name="Virgule fixe 16 3 3 3" xfId="46289"/>
    <cellStyle name="Virgule fixe 16 3 4" xfId="46290"/>
    <cellStyle name="Virgule fixe 16 3 5" xfId="46291"/>
    <cellStyle name="Virgule fixe 16 4" xfId="46292"/>
    <cellStyle name="Virgule fixe 17" xfId="46293"/>
    <cellStyle name="Virgule fixe 17 2" xfId="46294"/>
    <cellStyle name="Virgule fixe 17 2 2" xfId="46295"/>
    <cellStyle name="Virgule fixe 17 2 2 2" xfId="46296"/>
    <cellStyle name="Virgule fixe 17 2 2 2 2" xfId="46297"/>
    <cellStyle name="Virgule fixe 17 2 2 2 2 2" xfId="46298"/>
    <cellStyle name="Virgule fixe 17 2 2 2 3" xfId="46299"/>
    <cellStyle name="Virgule fixe 17 2 2 2 4" xfId="46300"/>
    <cellStyle name="Virgule fixe 17 2 2 3" xfId="46301"/>
    <cellStyle name="Virgule fixe 17 2 2 3 2" xfId="46302"/>
    <cellStyle name="Virgule fixe 17 2 2 4" xfId="46303"/>
    <cellStyle name="Virgule fixe 17 2 2 5" xfId="46304"/>
    <cellStyle name="Virgule fixe 17 2 2 6" xfId="46305"/>
    <cellStyle name="Virgule fixe 17 2 3" xfId="46306"/>
    <cellStyle name="Virgule fixe 17 3" xfId="46307"/>
    <cellStyle name="Virgule fixe 17 3 2" xfId="46308"/>
    <cellStyle name="Virgule fixe 17 3 2 2" xfId="46309"/>
    <cellStyle name="Virgule fixe 17 3 2 2 2" xfId="46310"/>
    <cellStyle name="Virgule fixe 17 3 2 3" xfId="46311"/>
    <cellStyle name="Virgule fixe 17 3 2 4" xfId="46312"/>
    <cellStyle name="Virgule fixe 17 3 2 5" xfId="46313"/>
    <cellStyle name="Virgule fixe 17 3 3" xfId="46314"/>
    <cellStyle name="Virgule fixe 17 3 3 2" xfId="46315"/>
    <cellStyle name="Virgule fixe 17 3 3 3" xfId="46316"/>
    <cellStyle name="Virgule fixe 17 3 4" xfId="46317"/>
    <cellStyle name="Virgule fixe 17 3 5" xfId="46318"/>
    <cellStyle name="Virgule fixe 17 4" xfId="46319"/>
    <cellStyle name="Virgule fixe 18" xfId="46320"/>
    <cellStyle name="Virgule fixe 18 2" xfId="46321"/>
    <cellStyle name="Virgule fixe 18 2 2" xfId="46322"/>
    <cellStyle name="Virgule fixe 18 2 2 2" xfId="46323"/>
    <cellStyle name="Virgule fixe 18 2 2 2 2" xfId="46324"/>
    <cellStyle name="Virgule fixe 18 2 2 2 2 2" xfId="46325"/>
    <cellStyle name="Virgule fixe 18 2 2 2 3" xfId="46326"/>
    <cellStyle name="Virgule fixe 18 2 2 2 4" xfId="46327"/>
    <cellStyle name="Virgule fixe 18 2 2 3" xfId="46328"/>
    <cellStyle name="Virgule fixe 18 2 2 3 2" xfId="46329"/>
    <cellStyle name="Virgule fixe 18 2 2 4" xfId="46330"/>
    <cellStyle name="Virgule fixe 18 2 2 5" xfId="46331"/>
    <cellStyle name="Virgule fixe 18 2 2 6" xfId="46332"/>
    <cellStyle name="Virgule fixe 18 2 3" xfId="46333"/>
    <cellStyle name="Virgule fixe 18 3" xfId="46334"/>
    <cellStyle name="Virgule fixe 18 3 2" xfId="46335"/>
    <cellStyle name="Virgule fixe 18 3 2 2" xfId="46336"/>
    <cellStyle name="Virgule fixe 18 3 2 2 2" xfId="46337"/>
    <cellStyle name="Virgule fixe 18 3 2 3" xfId="46338"/>
    <cellStyle name="Virgule fixe 18 3 2 4" xfId="46339"/>
    <cellStyle name="Virgule fixe 18 3 2 5" xfId="46340"/>
    <cellStyle name="Virgule fixe 18 3 3" xfId="46341"/>
    <cellStyle name="Virgule fixe 18 3 3 2" xfId="46342"/>
    <cellStyle name="Virgule fixe 18 3 3 3" xfId="46343"/>
    <cellStyle name="Virgule fixe 18 3 4" xfId="46344"/>
    <cellStyle name="Virgule fixe 18 3 5" xfId="46345"/>
    <cellStyle name="Virgule fixe 18 4" xfId="46346"/>
    <cellStyle name="Virgule fixe 19" xfId="46347"/>
    <cellStyle name="Virgule fixe 19 2" xfId="46348"/>
    <cellStyle name="Virgule fixe 19 2 2" xfId="46349"/>
    <cellStyle name="Virgule fixe 19 2 2 2" xfId="46350"/>
    <cellStyle name="Virgule fixe 19 2 2 2 2" xfId="46351"/>
    <cellStyle name="Virgule fixe 19 2 2 2 2 2" xfId="46352"/>
    <cellStyle name="Virgule fixe 19 2 2 2 3" xfId="46353"/>
    <cellStyle name="Virgule fixe 19 2 2 2 4" xfId="46354"/>
    <cellStyle name="Virgule fixe 19 2 2 3" xfId="46355"/>
    <cellStyle name="Virgule fixe 19 2 2 3 2" xfId="46356"/>
    <cellStyle name="Virgule fixe 19 2 2 4" xfId="46357"/>
    <cellStyle name="Virgule fixe 19 2 2 5" xfId="46358"/>
    <cellStyle name="Virgule fixe 19 2 2 6" xfId="46359"/>
    <cellStyle name="Virgule fixe 19 2 3" xfId="46360"/>
    <cellStyle name="Virgule fixe 19 3" xfId="46361"/>
    <cellStyle name="Virgule fixe 19 3 2" xfId="46362"/>
    <cellStyle name="Virgule fixe 19 3 2 2" xfId="46363"/>
    <cellStyle name="Virgule fixe 19 3 2 2 2" xfId="46364"/>
    <cellStyle name="Virgule fixe 19 3 2 3" xfId="46365"/>
    <cellStyle name="Virgule fixe 19 3 2 4" xfId="46366"/>
    <cellStyle name="Virgule fixe 19 3 2 5" xfId="46367"/>
    <cellStyle name="Virgule fixe 19 3 3" xfId="46368"/>
    <cellStyle name="Virgule fixe 19 3 3 2" xfId="46369"/>
    <cellStyle name="Virgule fixe 19 3 3 3" xfId="46370"/>
    <cellStyle name="Virgule fixe 19 3 4" xfId="46371"/>
    <cellStyle name="Virgule fixe 19 3 5" xfId="46372"/>
    <cellStyle name="Virgule fixe 19 4" xfId="46373"/>
    <cellStyle name="Virgule fixe 2" xfId="46374"/>
    <cellStyle name="Virgule fixe 2 10" xfId="46375"/>
    <cellStyle name="Virgule fixe 2 10 2" xfId="46376"/>
    <cellStyle name="Virgule fixe 2 10 2 2" xfId="46377"/>
    <cellStyle name="Virgule fixe 2 10 2 2 2" xfId="46378"/>
    <cellStyle name="Virgule fixe 2 10 2 3" xfId="46379"/>
    <cellStyle name="Virgule fixe 2 10 2 4" xfId="46380"/>
    <cellStyle name="Virgule fixe 2 10 3" xfId="46381"/>
    <cellStyle name="Virgule fixe 2 10 3 2" xfId="46382"/>
    <cellStyle name="Virgule fixe 2 10 4" xfId="46383"/>
    <cellStyle name="Virgule fixe 2 10 5" xfId="46384"/>
    <cellStyle name="Virgule fixe 2 11" xfId="46385"/>
    <cellStyle name="Virgule fixe 2 2" xfId="46386"/>
    <cellStyle name="Virgule fixe 2 2 2" xfId="46387"/>
    <cellStyle name="Virgule fixe 2 2 2 2" xfId="46388"/>
    <cellStyle name="Virgule fixe 2 2 2 2 2" xfId="46389"/>
    <cellStyle name="Virgule fixe 2 2 2 2 2 2" xfId="46390"/>
    <cellStyle name="Virgule fixe 2 2 2 2 3" xfId="46391"/>
    <cellStyle name="Virgule fixe 2 2 2 2 4" xfId="46392"/>
    <cellStyle name="Virgule fixe 2 2 2 3" xfId="46393"/>
    <cellStyle name="Virgule fixe 2 2 2 3 2" xfId="46394"/>
    <cellStyle name="Virgule fixe 2 2 2 4" xfId="46395"/>
    <cellStyle name="Virgule fixe 2 2 2 5" xfId="46396"/>
    <cellStyle name="Virgule fixe 2 2 2 6" xfId="46397"/>
    <cellStyle name="Virgule fixe 2 2 3" xfId="46398"/>
    <cellStyle name="Virgule fixe 2 2 3 2" xfId="46399"/>
    <cellStyle name="Virgule fixe 2 3" xfId="46400"/>
    <cellStyle name="Virgule fixe 2 3 2" xfId="46401"/>
    <cellStyle name="Virgule fixe 2 3 2 2" xfId="46402"/>
    <cellStyle name="Virgule fixe 2 3 2 2 2" xfId="46403"/>
    <cellStyle name="Virgule fixe 2 3 2 2 2 2" xfId="46404"/>
    <cellStyle name="Virgule fixe 2 3 2 2 3" xfId="46405"/>
    <cellStyle name="Virgule fixe 2 3 2 2 4" xfId="46406"/>
    <cellStyle name="Virgule fixe 2 3 2 3" xfId="46407"/>
    <cellStyle name="Virgule fixe 2 3 2 3 2" xfId="46408"/>
    <cellStyle name="Virgule fixe 2 3 2 4" xfId="46409"/>
    <cellStyle name="Virgule fixe 2 3 2 5" xfId="46410"/>
    <cellStyle name="Virgule fixe 2 3 2 6" xfId="46411"/>
    <cellStyle name="Virgule fixe 2 3 3" xfId="46412"/>
    <cellStyle name="Virgule fixe 2 4" xfId="46413"/>
    <cellStyle name="Virgule fixe 2 4 2" xfId="46414"/>
    <cellStyle name="Virgule fixe 2 4 2 2" xfId="46415"/>
    <cellStyle name="Virgule fixe 2 4 2 2 2" xfId="46416"/>
    <cellStyle name="Virgule fixe 2 4 2 2 2 2" xfId="46417"/>
    <cellStyle name="Virgule fixe 2 4 2 2 3" xfId="46418"/>
    <cellStyle name="Virgule fixe 2 4 2 2 4" xfId="46419"/>
    <cellStyle name="Virgule fixe 2 4 2 3" xfId="46420"/>
    <cellStyle name="Virgule fixe 2 4 2 3 2" xfId="46421"/>
    <cellStyle name="Virgule fixe 2 4 2 4" xfId="46422"/>
    <cellStyle name="Virgule fixe 2 4 2 5" xfId="46423"/>
    <cellStyle name="Virgule fixe 2 4 2 6" xfId="46424"/>
    <cellStyle name="Virgule fixe 2 5" xfId="46425"/>
    <cellStyle name="Virgule fixe 2 5 2" xfId="46426"/>
    <cellStyle name="Virgule fixe 2 5 2 2" xfId="46427"/>
    <cellStyle name="Virgule fixe 2 5 2 2 2" xfId="46428"/>
    <cellStyle name="Virgule fixe 2 5 2 2 2 2" xfId="46429"/>
    <cellStyle name="Virgule fixe 2 5 2 2 3" xfId="46430"/>
    <cellStyle name="Virgule fixe 2 5 2 2 4" xfId="46431"/>
    <cellStyle name="Virgule fixe 2 5 2 3" xfId="46432"/>
    <cellStyle name="Virgule fixe 2 5 2 3 2" xfId="46433"/>
    <cellStyle name="Virgule fixe 2 5 2 4" xfId="46434"/>
    <cellStyle name="Virgule fixe 2 5 2 5" xfId="46435"/>
    <cellStyle name="Virgule fixe 2 6" xfId="46436"/>
    <cellStyle name="Virgule fixe 2 6 2" xfId="46437"/>
    <cellStyle name="Virgule fixe 2 6 2 2" xfId="46438"/>
    <cellStyle name="Virgule fixe 2 6 2 2 2" xfId="46439"/>
    <cellStyle name="Virgule fixe 2 6 2 2 2 2" xfId="46440"/>
    <cellStyle name="Virgule fixe 2 6 2 2 3" xfId="46441"/>
    <cellStyle name="Virgule fixe 2 6 2 2 4" xfId="46442"/>
    <cellStyle name="Virgule fixe 2 6 2 3" xfId="46443"/>
    <cellStyle name="Virgule fixe 2 6 2 3 2" xfId="46444"/>
    <cellStyle name="Virgule fixe 2 6 2 4" xfId="46445"/>
    <cellStyle name="Virgule fixe 2 6 2 5" xfId="46446"/>
    <cellStyle name="Virgule fixe 2 7" xfId="46447"/>
    <cellStyle name="Virgule fixe 2 7 2" xfId="46448"/>
    <cellStyle name="Virgule fixe 2 7 2 2" xfId="46449"/>
    <cellStyle name="Virgule fixe 2 7 2 2 2" xfId="46450"/>
    <cellStyle name="Virgule fixe 2 7 2 2 2 2" xfId="46451"/>
    <cellStyle name="Virgule fixe 2 7 2 2 3" xfId="46452"/>
    <cellStyle name="Virgule fixe 2 7 2 2 4" xfId="46453"/>
    <cellStyle name="Virgule fixe 2 7 2 3" xfId="46454"/>
    <cellStyle name="Virgule fixe 2 7 2 3 2" xfId="46455"/>
    <cellStyle name="Virgule fixe 2 7 2 4" xfId="46456"/>
    <cellStyle name="Virgule fixe 2 7 2 5" xfId="46457"/>
    <cellStyle name="Virgule fixe 2 8" xfId="46458"/>
    <cellStyle name="Virgule fixe 2 8 2" xfId="46459"/>
    <cellStyle name="Virgule fixe 2 8 2 2" xfId="46460"/>
    <cellStyle name="Virgule fixe 2 8 2 2 2" xfId="46461"/>
    <cellStyle name="Virgule fixe 2 8 2 2 2 2" xfId="46462"/>
    <cellStyle name="Virgule fixe 2 8 2 2 3" xfId="46463"/>
    <cellStyle name="Virgule fixe 2 8 2 2 4" xfId="46464"/>
    <cellStyle name="Virgule fixe 2 8 2 3" xfId="46465"/>
    <cellStyle name="Virgule fixe 2 8 2 3 2" xfId="46466"/>
    <cellStyle name="Virgule fixe 2 8 2 4" xfId="46467"/>
    <cellStyle name="Virgule fixe 2 8 2 5" xfId="46468"/>
    <cellStyle name="Virgule fixe 2 9" xfId="46469"/>
    <cellStyle name="Virgule fixe 2 9 2" xfId="46470"/>
    <cellStyle name="Virgule fixe 2 9 2 2" xfId="46471"/>
    <cellStyle name="Virgule fixe 2 9 2 2 2" xfId="46472"/>
    <cellStyle name="Virgule fixe 2 9 2 2 2 2" xfId="46473"/>
    <cellStyle name="Virgule fixe 2 9 2 2 3" xfId="46474"/>
    <cellStyle name="Virgule fixe 2 9 2 2 4" xfId="46475"/>
    <cellStyle name="Virgule fixe 2 9 2 3" xfId="46476"/>
    <cellStyle name="Virgule fixe 2 9 2 3 2" xfId="46477"/>
    <cellStyle name="Virgule fixe 2 9 2 4" xfId="46478"/>
    <cellStyle name="Virgule fixe 2 9 2 5" xfId="46479"/>
    <cellStyle name="Virgule fixe 20" xfId="46480"/>
    <cellStyle name="Virgule fixe 20 2" xfId="46481"/>
    <cellStyle name="Virgule fixe 20 2 2" xfId="46482"/>
    <cellStyle name="Virgule fixe 20 2 2 2" xfId="46483"/>
    <cellStyle name="Virgule fixe 20 2 2 2 2" xfId="46484"/>
    <cellStyle name="Virgule fixe 20 2 2 2 2 2" xfId="46485"/>
    <cellStyle name="Virgule fixe 20 2 2 2 3" xfId="46486"/>
    <cellStyle name="Virgule fixe 20 2 2 2 4" xfId="46487"/>
    <cellStyle name="Virgule fixe 20 2 2 3" xfId="46488"/>
    <cellStyle name="Virgule fixe 20 2 2 3 2" xfId="46489"/>
    <cellStyle name="Virgule fixe 20 2 2 4" xfId="46490"/>
    <cellStyle name="Virgule fixe 20 2 2 5" xfId="46491"/>
    <cellStyle name="Virgule fixe 20 2 2 6" xfId="46492"/>
    <cellStyle name="Virgule fixe 20 2 3" xfId="46493"/>
    <cellStyle name="Virgule fixe 20 3" xfId="46494"/>
    <cellStyle name="Virgule fixe 20 3 2" xfId="46495"/>
    <cellStyle name="Virgule fixe 20 3 2 2" xfId="46496"/>
    <cellStyle name="Virgule fixe 20 3 2 2 2" xfId="46497"/>
    <cellStyle name="Virgule fixe 20 3 2 3" xfId="46498"/>
    <cellStyle name="Virgule fixe 20 3 2 4" xfId="46499"/>
    <cellStyle name="Virgule fixe 20 3 2 5" xfId="46500"/>
    <cellStyle name="Virgule fixe 20 3 3" xfId="46501"/>
    <cellStyle name="Virgule fixe 20 3 3 2" xfId="46502"/>
    <cellStyle name="Virgule fixe 20 3 3 3" xfId="46503"/>
    <cellStyle name="Virgule fixe 20 3 4" xfId="46504"/>
    <cellStyle name="Virgule fixe 20 3 5" xfId="46505"/>
    <cellStyle name="Virgule fixe 20 4" xfId="46506"/>
    <cellStyle name="Virgule fixe 21" xfId="46507"/>
    <cellStyle name="Virgule fixe 21 2" xfId="46508"/>
    <cellStyle name="Virgule fixe 21 2 2" xfId="46509"/>
    <cellStyle name="Virgule fixe 21 2 2 2" xfId="46510"/>
    <cellStyle name="Virgule fixe 21 2 2 2 2" xfId="46511"/>
    <cellStyle name="Virgule fixe 21 2 2 2 2 2" xfId="46512"/>
    <cellStyle name="Virgule fixe 21 2 2 2 3" xfId="46513"/>
    <cellStyle name="Virgule fixe 21 2 2 2 4" xfId="46514"/>
    <cellStyle name="Virgule fixe 21 2 2 3" xfId="46515"/>
    <cellStyle name="Virgule fixe 21 2 2 3 2" xfId="46516"/>
    <cellStyle name="Virgule fixe 21 2 2 4" xfId="46517"/>
    <cellStyle name="Virgule fixe 21 2 2 5" xfId="46518"/>
    <cellStyle name="Virgule fixe 21 2 2 6" xfId="46519"/>
    <cellStyle name="Virgule fixe 21 2 3" xfId="46520"/>
    <cellStyle name="Virgule fixe 21 3" xfId="46521"/>
    <cellStyle name="Virgule fixe 21 3 2" xfId="46522"/>
    <cellStyle name="Virgule fixe 21 3 2 2" xfId="46523"/>
    <cellStyle name="Virgule fixe 21 3 2 2 2" xfId="46524"/>
    <cellStyle name="Virgule fixe 21 3 2 3" xfId="46525"/>
    <cellStyle name="Virgule fixe 21 3 2 4" xfId="46526"/>
    <cellStyle name="Virgule fixe 21 3 2 5" xfId="46527"/>
    <cellStyle name="Virgule fixe 21 3 3" xfId="46528"/>
    <cellStyle name="Virgule fixe 21 3 3 2" xfId="46529"/>
    <cellStyle name="Virgule fixe 21 3 3 3" xfId="46530"/>
    <cellStyle name="Virgule fixe 21 3 4" xfId="46531"/>
    <cellStyle name="Virgule fixe 21 3 5" xfId="46532"/>
    <cellStyle name="Virgule fixe 21 4" xfId="46533"/>
    <cellStyle name="Virgule fixe 22" xfId="46534"/>
    <cellStyle name="Virgule fixe 22 2" xfId="46535"/>
    <cellStyle name="Virgule fixe 22 2 2" xfId="46536"/>
    <cellStyle name="Virgule fixe 22 2 2 2" xfId="46537"/>
    <cellStyle name="Virgule fixe 22 2 2 2 2" xfId="46538"/>
    <cellStyle name="Virgule fixe 22 2 2 2 2 2" xfId="46539"/>
    <cellStyle name="Virgule fixe 22 2 2 2 3" xfId="46540"/>
    <cellStyle name="Virgule fixe 22 2 2 2 4" xfId="46541"/>
    <cellStyle name="Virgule fixe 22 2 2 3" xfId="46542"/>
    <cellStyle name="Virgule fixe 22 2 2 3 2" xfId="46543"/>
    <cellStyle name="Virgule fixe 22 2 2 4" xfId="46544"/>
    <cellStyle name="Virgule fixe 22 2 2 5" xfId="46545"/>
    <cellStyle name="Virgule fixe 22 2 2 6" xfId="46546"/>
    <cellStyle name="Virgule fixe 22 2 3" xfId="46547"/>
    <cellStyle name="Virgule fixe 22 3" xfId="46548"/>
    <cellStyle name="Virgule fixe 22 3 2" xfId="46549"/>
    <cellStyle name="Virgule fixe 22 3 2 2" xfId="46550"/>
    <cellStyle name="Virgule fixe 22 3 2 2 2" xfId="46551"/>
    <cellStyle name="Virgule fixe 22 3 2 3" xfId="46552"/>
    <cellStyle name="Virgule fixe 22 3 2 4" xfId="46553"/>
    <cellStyle name="Virgule fixe 22 3 2 5" xfId="46554"/>
    <cellStyle name="Virgule fixe 22 3 3" xfId="46555"/>
    <cellStyle name="Virgule fixe 22 3 3 2" xfId="46556"/>
    <cellStyle name="Virgule fixe 22 3 3 3" xfId="46557"/>
    <cellStyle name="Virgule fixe 22 3 4" xfId="46558"/>
    <cellStyle name="Virgule fixe 22 3 5" xfId="46559"/>
    <cellStyle name="Virgule fixe 22 4" xfId="46560"/>
    <cellStyle name="Virgule fixe 23" xfId="46561"/>
    <cellStyle name="Virgule fixe 23 2" xfId="46562"/>
    <cellStyle name="Virgule fixe 23 2 2" xfId="46563"/>
    <cellStyle name="Virgule fixe 23 2 2 2" xfId="46564"/>
    <cellStyle name="Virgule fixe 23 2 2 2 2" xfId="46565"/>
    <cellStyle name="Virgule fixe 23 2 2 2 2 2" xfId="46566"/>
    <cellStyle name="Virgule fixe 23 2 2 2 3" xfId="46567"/>
    <cellStyle name="Virgule fixe 23 2 2 2 4" xfId="46568"/>
    <cellStyle name="Virgule fixe 23 2 2 3" xfId="46569"/>
    <cellStyle name="Virgule fixe 23 2 2 3 2" xfId="46570"/>
    <cellStyle name="Virgule fixe 23 2 2 4" xfId="46571"/>
    <cellStyle name="Virgule fixe 23 2 2 5" xfId="46572"/>
    <cellStyle name="Virgule fixe 23 2 2 6" xfId="46573"/>
    <cellStyle name="Virgule fixe 23 2 3" xfId="46574"/>
    <cellStyle name="Virgule fixe 23 3" xfId="46575"/>
    <cellStyle name="Virgule fixe 23 3 2" xfId="46576"/>
    <cellStyle name="Virgule fixe 23 3 2 2" xfId="46577"/>
    <cellStyle name="Virgule fixe 23 3 2 2 2" xfId="46578"/>
    <cellStyle name="Virgule fixe 23 3 2 3" xfId="46579"/>
    <cellStyle name="Virgule fixe 23 3 2 4" xfId="46580"/>
    <cellStyle name="Virgule fixe 23 3 2 5" xfId="46581"/>
    <cellStyle name="Virgule fixe 23 3 3" xfId="46582"/>
    <cellStyle name="Virgule fixe 23 3 3 2" xfId="46583"/>
    <cellStyle name="Virgule fixe 23 3 3 3" xfId="46584"/>
    <cellStyle name="Virgule fixe 23 3 4" xfId="46585"/>
    <cellStyle name="Virgule fixe 23 3 5" xfId="46586"/>
    <cellStyle name="Virgule fixe 23 4" xfId="46587"/>
    <cellStyle name="Virgule fixe 24" xfId="46588"/>
    <cellStyle name="Virgule fixe 24 2" xfId="46589"/>
    <cellStyle name="Virgule fixe 24 2 2" xfId="46590"/>
    <cellStyle name="Virgule fixe 24 2 2 2" xfId="46591"/>
    <cellStyle name="Virgule fixe 24 2 2 2 2" xfId="46592"/>
    <cellStyle name="Virgule fixe 24 2 2 2 2 2" xfId="46593"/>
    <cellStyle name="Virgule fixe 24 2 2 2 3" xfId="46594"/>
    <cellStyle name="Virgule fixe 24 2 2 2 4" xfId="46595"/>
    <cellStyle name="Virgule fixe 24 2 2 3" xfId="46596"/>
    <cellStyle name="Virgule fixe 24 2 2 3 2" xfId="46597"/>
    <cellStyle name="Virgule fixe 24 2 2 4" xfId="46598"/>
    <cellStyle name="Virgule fixe 24 2 2 5" xfId="46599"/>
    <cellStyle name="Virgule fixe 24 2 2 6" xfId="46600"/>
    <cellStyle name="Virgule fixe 24 2 3" xfId="46601"/>
    <cellStyle name="Virgule fixe 24 3" xfId="46602"/>
    <cellStyle name="Virgule fixe 24 3 2" xfId="46603"/>
    <cellStyle name="Virgule fixe 24 3 2 2" xfId="46604"/>
    <cellStyle name="Virgule fixe 24 3 2 2 2" xfId="46605"/>
    <cellStyle name="Virgule fixe 24 3 2 3" xfId="46606"/>
    <cellStyle name="Virgule fixe 24 3 2 4" xfId="46607"/>
    <cellStyle name="Virgule fixe 24 3 2 5" xfId="46608"/>
    <cellStyle name="Virgule fixe 24 3 3" xfId="46609"/>
    <cellStyle name="Virgule fixe 24 3 3 2" xfId="46610"/>
    <cellStyle name="Virgule fixe 24 3 3 3" xfId="46611"/>
    <cellStyle name="Virgule fixe 24 3 4" xfId="46612"/>
    <cellStyle name="Virgule fixe 24 3 5" xfId="46613"/>
    <cellStyle name="Virgule fixe 24 4" xfId="46614"/>
    <cellStyle name="Virgule fixe 25" xfId="46615"/>
    <cellStyle name="Virgule fixe 25 2" xfId="46616"/>
    <cellStyle name="Virgule fixe 25 2 2" xfId="46617"/>
    <cellStyle name="Virgule fixe 25 2 2 2" xfId="46618"/>
    <cellStyle name="Virgule fixe 25 2 2 2 2" xfId="46619"/>
    <cellStyle name="Virgule fixe 25 2 2 2 2 2" xfId="46620"/>
    <cellStyle name="Virgule fixe 25 2 2 2 3" xfId="46621"/>
    <cellStyle name="Virgule fixe 25 2 2 2 4" xfId="46622"/>
    <cellStyle name="Virgule fixe 25 2 2 3" xfId="46623"/>
    <cellStyle name="Virgule fixe 25 2 2 3 2" xfId="46624"/>
    <cellStyle name="Virgule fixe 25 2 2 4" xfId="46625"/>
    <cellStyle name="Virgule fixe 25 2 2 5" xfId="46626"/>
    <cellStyle name="Virgule fixe 25 2 2 6" xfId="46627"/>
    <cellStyle name="Virgule fixe 25 2 3" xfId="46628"/>
    <cellStyle name="Virgule fixe 25 3" xfId="46629"/>
    <cellStyle name="Virgule fixe 25 3 2" xfId="46630"/>
    <cellStyle name="Virgule fixe 25 3 2 2" xfId="46631"/>
    <cellStyle name="Virgule fixe 25 3 2 2 2" xfId="46632"/>
    <cellStyle name="Virgule fixe 25 3 2 3" xfId="46633"/>
    <cellStyle name="Virgule fixe 25 3 2 4" xfId="46634"/>
    <cellStyle name="Virgule fixe 25 3 2 5" xfId="46635"/>
    <cellStyle name="Virgule fixe 25 3 3" xfId="46636"/>
    <cellStyle name="Virgule fixe 25 3 3 2" xfId="46637"/>
    <cellStyle name="Virgule fixe 25 3 3 3" xfId="46638"/>
    <cellStyle name="Virgule fixe 25 3 4" xfId="46639"/>
    <cellStyle name="Virgule fixe 25 3 5" xfId="46640"/>
    <cellStyle name="Virgule fixe 25 4" xfId="46641"/>
    <cellStyle name="Virgule fixe 26" xfId="46642"/>
    <cellStyle name="Virgule fixe 26 2" xfId="46643"/>
    <cellStyle name="Virgule fixe 26 2 2" xfId="46644"/>
    <cellStyle name="Virgule fixe 26 2 2 2" xfId="46645"/>
    <cellStyle name="Virgule fixe 26 2 2 2 2" xfId="46646"/>
    <cellStyle name="Virgule fixe 26 2 2 2 2 2" xfId="46647"/>
    <cellStyle name="Virgule fixe 26 2 2 2 3" xfId="46648"/>
    <cellStyle name="Virgule fixe 26 2 2 2 4" xfId="46649"/>
    <cellStyle name="Virgule fixe 26 2 2 3" xfId="46650"/>
    <cellStyle name="Virgule fixe 26 2 2 3 2" xfId="46651"/>
    <cellStyle name="Virgule fixe 26 2 2 4" xfId="46652"/>
    <cellStyle name="Virgule fixe 26 2 2 5" xfId="46653"/>
    <cellStyle name="Virgule fixe 26 2 2 6" xfId="46654"/>
    <cellStyle name="Virgule fixe 26 2 3" xfId="46655"/>
    <cellStyle name="Virgule fixe 26 3" xfId="46656"/>
    <cellStyle name="Virgule fixe 26 3 2" xfId="46657"/>
    <cellStyle name="Virgule fixe 26 3 2 2" xfId="46658"/>
    <cellStyle name="Virgule fixe 26 3 2 2 2" xfId="46659"/>
    <cellStyle name="Virgule fixe 26 3 2 3" xfId="46660"/>
    <cellStyle name="Virgule fixe 26 3 2 4" xfId="46661"/>
    <cellStyle name="Virgule fixe 26 3 2 5" xfId="46662"/>
    <cellStyle name="Virgule fixe 26 3 3" xfId="46663"/>
    <cellStyle name="Virgule fixe 26 3 3 2" xfId="46664"/>
    <cellStyle name="Virgule fixe 26 3 3 3" xfId="46665"/>
    <cellStyle name="Virgule fixe 26 3 4" xfId="46666"/>
    <cellStyle name="Virgule fixe 26 3 5" xfId="46667"/>
    <cellStyle name="Virgule fixe 26 4" xfId="46668"/>
    <cellStyle name="Virgule fixe 27" xfId="46669"/>
    <cellStyle name="Virgule fixe 27 2" xfId="46670"/>
    <cellStyle name="Virgule fixe 27 2 2" xfId="46671"/>
    <cellStyle name="Virgule fixe 27 2 2 2" xfId="46672"/>
    <cellStyle name="Virgule fixe 27 2 2 2 2" xfId="46673"/>
    <cellStyle name="Virgule fixe 27 2 2 2 2 2" xfId="46674"/>
    <cellStyle name="Virgule fixe 27 2 2 2 3" xfId="46675"/>
    <cellStyle name="Virgule fixe 27 2 2 2 4" xfId="46676"/>
    <cellStyle name="Virgule fixe 27 2 2 3" xfId="46677"/>
    <cellStyle name="Virgule fixe 27 2 2 3 2" xfId="46678"/>
    <cellStyle name="Virgule fixe 27 2 2 4" xfId="46679"/>
    <cellStyle name="Virgule fixe 27 2 2 5" xfId="46680"/>
    <cellStyle name="Virgule fixe 27 2 2 6" xfId="46681"/>
    <cellStyle name="Virgule fixe 27 2 3" xfId="46682"/>
    <cellStyle name="Virgule fixe 27 3" xfId="46683"/>
    <cellStyle name="Virgule fixe 27 3 2" xfId="46684"/>
    <cellStyle name="Virgule fixe 27 3 2 2" xfId="46685"/>
    <cellStyle name="Virgule fixe 27 3 2 2 2" xfId="46686"/>
    <cellStyle name="Virgule fixe 27 3 2 3" xfId="46687"/>
    <cellStyle name="Virgule fixe 27 3 2 4" xfId="46688"/>
    <cellStyle name="Virgule fixe 27 3 2 5" xfId="46689"/>
    <cellStyle name="Virgule fixe 27 3 3" xfId="46690"/>
    <cellStyle name="Virgule fixe 27 3 3 2" xfId="46691"/>
    <cellStyle name="Virgule fixe 27 3 3 3" xfId="46692"/>
    <cellStyle name="Virgule fixe 27 3 4" xfId="46693"/>
    <cellStyle name="Virgule fixe 27 3 5" xfId="46694"/>
    <cellStyle name="Virgule fixe 27 4" xfId="46695"/>
    <cellStyle name="Virgule fixe 28" xfId="46696"/>
    <cellStyle name="Virgule fixe 28 2" xfId="46697"/>
    <cellStyle name="Virgule fixe 28 2 2" xfId="46698"/>
    <cellStyle name="Virgule fixe 28 2 2 2" xfId="46699"/>
    <cellStyle name="Virgule fixe 28 2 2 2 2" xfId="46700"/>
    <cellStyle name="Virgule fixe 28 2 2 2 2 2" xfId="46701"/>
    <cellStyle name="Virgule fixe 28 2 2 2 3" xfId="46702"/>
    <cellStyle name="Virgule fixe 28 2 2 2 4" xfId="46703"/>
    <cellStyle name="Virgule fixe 28 2 2 3" xfId="46704"/>
    <cellStyle name="Virgule fixe 28 2 2 3 2" xfId="46705"/>
    <cellStyle name="Virgule fixe 28 2 2 4" xfId="46706"/>
    <cellStyle name="Virgule fixe 28 2 2 5" xfId="46707"/>
    <cellStyle name="Virgule fixe 28 2 2 6" xfId="46708"/>
    <cellStyle name="Virgule fixe 28 2 3" xfId="46709"/>
    <cellStyle name="Virgule fixe 28 3" xfId="46710"/>
    <cellStyle name="Virgule fixe 28 3 2" xfId="46711"/>
    <cellStyle name="Virgule fixe 28 3 2 2" xfId="46712"/>
    <cellStyle name="Virgule fixe 28 3 2 2 2" xfId="46713"/>
    <cellStyle name="Virgule fixe 28 3 2 3" xfId="46714"/>
    <cellStyle name="Virgule fixe 28 3 2 4" xfId="46715"/>
    <cellStyle name="Virgule fixe 28 3 2 5" xfId="46716"/>
    <cellStyle name="Virgule fixe 28 3 3" xfId="46717"/>
    <cellStyle name="Virgule fixe 28 3 3 2" xfId="46718"/>
    <cellStyle name="Virgule fixe 28 3 3 3" xfId="46719"/>
    <cellStyle name="Virgule fixe 28 3 4" xfId="46720"/>
    <cellStyle name="Virgule fixe 28 3 5" xfId="46721"/>
    <cellStyle name="Virgule fixe 28 4" xfId="46722"/>
    <cellStyle name="Virgule fixe 29" xfId="46723"/>
    <cellStyle name="Virgule fixe 29 2" xfId="46724"/>
    <cellStyle name="Virgule fixe 29 2 2" xfId="46725"/>
    <cellStyle name="Virgule fixe 29 2 2 2" xfId="46726"/>
    <cellStyle name="Virgule fixe 29 2 2 2 2" xfId="46727"/>
    <cellStyle name="Virgule fixe 29 2 2 2 2 2" xfId="46728"/>
    <cellStyle name="Virgule fixe 29 2 2 2 3" xfId="46729"/>
    <cellStyle name="Virgule fixe 29 2 2 2 4" xfId="46730"/>
    <cellStyle name="Virgule fixe 29 2 2 3" xfId="46731"/>
    <cellStyle name="Virgule fixe 29 2 2 3 2" xfId="46732"/>
    <cellStyle name="Virgule fixe 29 2 2 4" xfId="46733"/>
    <cellStyle name="Virgule fixe 29 2 2 5" xfId="46734"/>
    <cellStyle name="Virgule fixe 29 2 2 6" xfId="46735"/>
    <cellStyle name="Virgule fixe 29 2 3" xfId="46736"/>
    <cellStyle name="Virgule fixe 29 3" xfId="46737"/>
    <cellStyle name="Virgule fixe 29 3 2" xfId="46738"/>
    <cellStyle name="Virgule fixe 29 3 2 2" xfId="46739"/>
    <cellStyle name="Virgule fixe 29 3 2 2 2" xfId="46740"/>
    <cellStyle name="Virgule fixe 29 3 2 3" xfId="46741"/>
    <cellStyle name="Virgule fixe 29 3 2 4" xfId="46742"/>
    <cellStyle name="Virgule fixe 29 3 2 5" xfId="46743"/>
    <cellStyle name="Virgule fixe 29 3 3" xfId="46744"/>
    <cellStyle name="Virgule fixe 29 3 3 2" xfId="46745"/>
    <cellStyle name="Virgule fixe 29 3 3 3" xfId="46746"/>
    <cellStyle name="Virgule fixe 29 3 4" xfId="46747"/>
    <cellStyle name="Virgule fixe 29 3 5" xfId="46748"/>
    <cellStyle name="Virgule fixe 29 4" xfId="46749"/>
    <cellStyle name="Virgule fixe 3" xfId="46750"/>
    <cellStyle name="Virgule fixe 3 2" xfId="46751"/>
    <cellStyle name="Virgule fixe 3 2 2" xfId="46752"/>
    <cellStyle name="Virgule fixe 3 2 2 2" xfId="46753"/>
    <cellStyle name="Virgule fixe 3 2 2 2 2" xfId="46754"/>
    <cellStyle name="Virgule fixe 3 2 2 2 2 2" xfId="46755"/>
    <cellStyle name="Virgule fixe 3 2 2 2 3" xfId="46756"/>
    <cellStyle name="Virgule fixe 3 2 2 2 4" xfId="46757"/>
    <cellStyle name="Virgule fixe 3 2 2 3" xfId="46758"/>
    <cellStyle name="Virgule fixe 3 2 2 3 2" xfId="46759"/>
    <cellStyle name="Virgule fixe 3 2 2 4" xfId="46760"/>
    <cellStyle name="Virgule fixe 3 2 2 5" xfId="46761"/>
    <cellStyle name="Virgule fixe 3 2 2 6" xfId="46762"/>
    <cellStyle name="Virgule fixe 3 2 3" xfId="46763"/>
    <cellStyle name="Virgule fixe 3 3" xfId="46764"/>
    <cellStyle name="Virgule fixe 3 3 2" xfId="46765"/>
    <cellStyle name="Virgule fixe 3 3 2 2" xfId="46766"/>
    <cellStyle name="Virgule fixe 3 3 2 2 2" xfId="46767"/>
    <cellStyle name="Virgule fixe 3 3 2 3" xfId="46768"/>
    <cellStyle name="Virgule fixe 3 3 2 4" xfId="46769"/>
    <cellStyle name="Virgule fixe 3 3 2 5" xfId="46770"/>
    <cellStyle name="Virgule fixe 3 3 3" xfId="46771"/>
    <cellStyle name="Virgule fixe 3 3 3 2" xfId="46772"/>
    <cellStyle name="Virgule fixe 3 3 3 3" xfId="46773"/>
    <cellStyle name="Virgule fixe 3 3 4" xfId="46774"/>
    <cellStyle name="Virgule fixe 3 3 4 2" xfId="46775"/>
    <cellStyle name="Virgule fixe 3 3 5" xfId="46776"/>
    <cellStyle name="Virgule fixe 3 4" xfId="46777"/>
    <cellStyle name="Virgule fixe 30" xfId="46778"/>
    <cellStyle name="Virgule fixe 30 2" xfId="46779"/>
    <cellStyle name="Virgule fixe 30 2 2" xfId="46780"/>
    <cellStyle name="Virgule fixe 30 2 2 2" xfId="46781"/>
    <cellStyle name="Virgule fixe 30 2 2 2 2" xfId="46782"/>
    <cellStyle name="Virgule fixe 30 2 2 2 2 2" xfId="46783"/>
    <cellStyle name="Virgule fixe 30 2 2 2 3" xfId="46784"/>
    <cellStyle name="Virgule fixe 30 2 2 2 4" xfId="46785"/>
    <cellStyle name="Virgule fixe 30 2 2 3" xfId="46786"/>
    <cellStyle name="Virgule fixe 30 2 2 3 2" xfId="46787"/>
    <cellStyle name="Virgule fixe 30 2 2 4" xfId="46788"/>
    <cellStyle name="Virgule fixe 30 2 2 5" xfId="46789"/>
    <cellStyle name="Virgule fixe 30 2 2 6" xfId="46790"/>
    <cellStyle name="Virgule fixe 30 2 3" xfId="46791"/>
    <cellStyle name="Virgule fixe 30 3" xfId="46792"/>
    <cellStyle name="Virgule fixe 30 3 2" xfId="46793"/>
    <cellStyle name="Virgule fixe 30 3 2 2" xfId="46794"/>
    <cellStyle name="Virgule fixe 30 3 2 2 2" xfId="46795"/>
    <cellStyle name="Virgule fixe 30 3 2 3" xfId="46796"/>
    <cellStyle name="Virgule fixe 30 3 2 4" xfId="46797"/>
    <cellStyle name="Virgule fixe 30 3 2 5" xfId="46798"/>
    <cellStyle name="Virgule fixe 30 3 3" xfId="46799"/>
    <cellStyle name="Virgule fixe 30 3 3 2" xfId="46800"/>
    <cellStyle name="Virgule fixe 30 3 3 3" xfId="46801"/>
    <cellStyle name="Virgule fixe 30 3 4" xfId="46802"/>
    <cellStyle name="Virgule fixe 30 3 5" xfId="46803"/>
    <cellStyle name="Virgule fixe 30 4" xfId="46804"/>
    <cellStyle name="Virgule fixe 31" xfId="46805"/>
    <cellStyle name="Virgule fixe 31 2" xfId="46806"/>
    <cellStyle name="Virgule fixe 31 2 2" xfId="46807"/>
    <cellStyle name="Virgule fixe 31 2 2 2" xfId="46808"/>
    <cellStyle name="Virgule fixe 31 2 2 2 2" xfId="46809"/>
    <cellStyle name="Virgule fixe 31 2 2 2 2 2" xfId="46810"/>
    <cellStyle name="Virgule fixe 31 2 2 2 3" xfId="46811"/>
    <cellStyle name="Virgule fixe 31 2 2 2 4" xfId="46812"/>
    <cellStyle name="Virgule fixe 31 2 2 3" xfId="46813"/>
    <cellStyle name="Virgule fixe 31 2 2 3 2" xfId="46814"/>
    <cellStyle name="Virgule fixe 31 2 2 4" xfId="46815"/>
    <cellStyle name="Virgule fixe 31 2 2 5" xfId="46816"/>
    <cellStyle name="Virgule fixe 31 2 2 6" xfId="46817"/>
    <cellStyle name="Virgule fixe 31 2 3" xfId="46818"/>
    <cellStyle name="Virgule fixe 31 3" xfId="46819"/>
    <cellStyle name="Virgule fixe 31 3 2" xfId="46820"/>
    <cellStyle name="Virgule fixe 31 3 2 2" xfId="46821"/>
    <cellStyle name="Virgule fixe 31 3 2 2 2" xfId="46822"/>
    <cellStyle name="Virgule fixe 31 3 2 3" xfId="46823"/>
    <cellStyle name="Virgule fixe 31 3 2 4" xfId="46824"/>
    <cellStyle name="Virgule fixe 31 3 2 5" xfId="46825"/>
    <cellStyle name="Virgule fixe 31 3 3" xfId="46826"/>
    <cellStyle name="Virgule fixe 31 3 3 2" xfId="46827"/>
    <cellStyle name="Virgule fixe 31 3 3 3" xfId="46828"/>
    <cellStyle name="Virgule fixe 31 3 4" xfId="46829"/>
    <cellStyle name="Virgule fixe 31 3 5" xfId="46830"/>
    <cellStyle name="Virgule fixe 31 4" xfId="46831"/>
    <cellStyle name="Virgule fixe 32" xfId="46832"/>
    <cellStyle name="Virgule fixe 32 2" xfId="46833"/>
    <cellStyle name="Virgule fixe 32 2 2" xfId="46834"/>
    <cellStyle name="Virgule fixe 32 2 2 2" xfId="46835"/>
    <cellStyle name="Virgule fixe 32 2 2 2 2" xfId="46836"/>
    <cellStyle name="Virgule fixe 32 2 2 2 2 2" xfId="46837"/>
    <cellStyle name="Virgule fixe 32 2 2 2 3" xfId="46838"/>
    <cellStyle name="Virgule fixe 32 2 2 2 4" xfId="46839"/>
    <cellStyle name="Virgule fixe 32 2 2 3" xfId="46840"/>
    <cellStyle name="Virgule fixe 32 2 2 3 2" xfId="46841"/>
    <cellStyle name="Virgule fixe 32 2 2 4" xfId="46842"/>
    <cellStyle name="Virgule fixe 32 2 2 5" xfId="46843"/>
    <cellStyle name="Virgule fixe 32 2 2 6" xfId="46844"/>
    <cellStyle name="Virgule fixe 32 2 3" xfId="46845"/>
    <cellStyle name="Virgule fixe 32 3" xfId="46846"/>
    <cellStyle name="Virgule fixe 32 3 2" xfId="46847"/>
    <cellStyle name="Virgule fixe 32 3 2 2" xfId="46848"/>
    <cellStyle name="Virgule fixe 32 3 2 2 2" xfId="46849"/>
    <cellStyle name="Virgule fixe 32 3 2 3" xfId="46850"/>
    <cellStyle name="Virgule fixe 32 3 2 4" xfId="46851"/>
    <cellStyle name="Virgule fixe 32 3 2 5" xfId="46852"/>
    <cellStyle name="Virgule fixe 32 3 3" xfId="46853"/>
    <cellStyle name="Virgule fixe 32 3 3 2" xfId="46854"/>
    <cellStyle name="Virgule fixe 32 3 3 3" xfId="46855"/>
    <cellStyle name="Virgule fixe 32 3 4" xfId="46856"/>
    <cellStyle name="Virgule fixe 32 3 5" xfId="46857"/>
    <cellStyle name="Virgule fixe 32 4" xfId="46858"/>
    <cellStyle name="Virgule fixe 33" xfId="46859"/>
    <cellStyle name="Virgule fixe 33 2" xfId="46860"/>
    <cellStyle name="Virgule fixe 33 2 2" xfId="46861"/>
    <cellStyle name="Virgule fixe 33 2 2 2" xfId="46862"/>
    <cellStyle name="Virgule fixe 33 2 2 2 2" xfId="46863"/>
    <cellStyle name="Virgule fixe 33 2 2 2 2 2" xfId="46864"/>
    <cellStyle name="Virgule fixe 33 2 2 2 3" xfId="46865"/>
    <cellStyle name="Virgule fixe 33 2 2 2 4" xfId="46866"/>
    <cellStyle name="Virgule fixe 33 2 2 3" xfId="46867"/>
    <cellStyle name="Virgule fixe 33 2 2 3 2" xfId="46868"/>
    <cellStyle name="Virgule fixe 33 2 2 4" xfId="46869"/>
    <cellStyle name="Virgule fixe 33 2 2 5" xfId="46870"/>
    <cellStyle name="Virgule fixe 33 2 2 6" xfId="46871"/>
    <cellStyle name="Virgule fixe 33 2 3" xfId="46872"/>
    <cellStyle name="Virgule fixe 33 3" xfId="46873"/>
    <cellStyle name="Virgule fixe 33 3 2" xfId="46874"/>
    <cellStyle name="Virgule fixe 33 3 2 2" xfId="46875"/>
    <cellStyle name="Virgule fixe 33 3 2 2 2" xfId="46876"/>
    <cellStyle name="Virgule fixe 33 3 2 3" xfId="46877"/>
    <cellStyle name="Virgule fixe 33 3 2 4" xfId="46878"/>
    <cellStyle name="Virgule fixe 33 3 2 5" xfId="46879"/>
    <cellStyle name="Virgule fixe 33 3 3" xfId="46880"/>
    <cellStyle name="Virgule fixe 33 3 3 2" xfId="46881"/>
    <cellStyle name="Virgule fixe 33 3 3 3" xfId="46882"/>
    <cellStyle name="Virgule fixe 33 3 4" xfId="46883"/>
    <cellStyle name="Virgule fixe 33 3 5" xfId="46884"/>
    <cellStyle name="Virgule fixe 33 4" xfId="46885"/>
    <cellStyle name="Virgule fixe 34" xfId="46886"/>
    <cellStyle name="Virgule fixe 34 2" xfId="46887"/>
    <cellStyle name="Virgule fixe 34 2 2" xfId="46888"/>
    <cellStyle name="Virgule fixe 34 2 2 2" xfId="46889"/>
    <cellStyle name="Virgule fixe 34 2 2 2 2" xfId="46890"/>
    <cellStyle name="Virgule fixe 34 2 2 2 2 2" xfId="46891"/>
    <cellStyle name="Virgule fixe 34 2 2 2 3" xfId="46892"/>
    <cellStyle name="Virgule fixe 34 2 2 2 4" xfId="46893"/>
    <cellStyle name="Virgule fixe 34 2 2 3" xfId="46894"/>
    <cellStyle name="Virgule fixe 34 2 2 3 2" xfId="46895"/>
    <cellStyle name="Virgule fixe 34 2 2 4" xfId="46896"/>
    <cellStyle name="Virgule fixe 34 2 2 5" xfId="46897"/>
    <cellStyle name="Virgule fixe 34 2 2 6" xfId="46898"/>
    <cellStyle name="Virgule fixe 34 2 3" xfId="46899"/>
    <cellStyle name="Virgule fixe 34 3" xfId="46900"/>
    <cellStyle name="Virgule fixe 34 3 2" xfId="46901"/>
    <cellStyle name="Virgule fixe 34 3 2 2" xfId="46902"/>
    <cellStyle name="Virgule fixe 34 3 2 2 2" xfId="46903"/>
    <cellStyle name="Virgule fixe 34 3 2 3" xfId="46904"/>
    <cellStyle name="Virgule fixe 34 3 2 4" xfId="46905"/>
    <cellStyle name="Virgule fixe 34 3 2 5" xfId="46906"/>
    <cellStyle name="Virgule fixe 34 3 3" xfId="46907"/>
    <cellStyle name="Virgule fixe 34 3 3 2" xfId="46908"/>
    <cellStyle name="Virgule fixe 34 3 3 3" xfId="46909"/>
    <cellStyle name="Virgule fixe 34 3 4" xfId="46910"/>
    <cellStyle name="Virgule fixe 34 3 5" xfId="46911"/>
    <cellStyle name="Virgule fixe 34 4" xfId="46912"/>
    <cellStyle name="Virgule fixe 35" xfId="46913"/>
    <cellStyle name="Virgule fixe 35 2" xfId="46914"/>
    <cellStyle name="Virgule fixe 35 2 2" xfId="46915"/>
    <cellStyle name="Virgule fixe 35 2 2 2" xfId="46916"/>
    <cellStyle name="Virgule fixe 35 2 2 2 2" xfId="46917"/>
    <cellStyle name="Virgule fixe 35 2 2 2 2 2" xfId="46918"/>
    <cellStyle name="Virgule fixe 35 2 2 2 3" xfId="46919"/>
    <cellStyle name="Virgule fixe 35 2 2 2 4" xfId="46920"/>
    <cellStyle name="Virgule fixe 35 2 2 3" xfId="46921"/>
    <cellStyle name="Virgule fixe 35 2 2 3 2" xfId="46922"/>
    <cellStyle name="Virgule fixe 35 2 2 4" xfId="46923"/>
    <cellStyle name="Virgule fixe 35 2 2 5" xfId="46924"/>
    <cellStyle name="Virgule fixe 35 2 2 6" xfId="46925"/>
    <cellStyle name="Virgule fixe 35 2 3" xfId="46926"/>
    <cellStyle name="Virgule fixe 35 3" xfId="46927"/>
    <cellStyle name="Virgule fixe 35 3 2" xfId="46928"/>
    <cellStyle name="Virgule fixe 35 3 2 2" xfId="46929"/>
    <cellStyle name="Virgule fixe 35 3 2 2 2" xfId="46930"/>
    <cellStyle name="Virgule fixe 35 3 2 3" xfId="46931"/>
    <cellStyle name="Virgule fixe 35 3 2 4" xfId="46932"/>
    <cellStyle name="Virgule fixe 35 3 2 5" xfId="46933"/>
    <cellStyle name="Virgule fixe 35 3 3" xfId="46934"/>
    <cellStyle name="Virgule fixe 35 3 3 2" xfId="46935"/>
    <cellStyle name="Virgule fixe 35 3 3 3" xfId="46936"/>
    <cellStyle name="Virgule fixe 35 3 4" xfId="46937"/>
    <cellStyle name="Virgule fixe 35 3 5" xfId="46938"/>
    <cellStyle name="Virgule fixe 35 4" xfId="46939"/>
    <cellStyle name="Virgule fixe 36" xfId="46940"/>
    <cellStyle name="Virgule fixe 36 2" xfId="46941"/>
    <cellStyle name="Virgule fixe 36 2 2" xfId="46942"/>
    <cellStyle name="Virgule fixe 36 2 2 2" xfId="46943"/>
    <cellStyle name="Virgule fixe 36 2 2 2 2" xfId="46944"/>
    <cellStyle name="Virgule fixe 36 2 2 2 2 2" xfId="46945"/>
    <cellStyle name="Virgule fixe 36 2 2 2 3" xfId="46946"/>
    <cellStyle name="Virgule fixe 36 2 2 2 4" xfId="46947"/>
    <cellStyle name="Virgule fixe 36 2 2 3" xfId="46948"/>
    <cellStyle name="Virgule fixe 36 2 2 3 2" xfId="46949"/>
    <cellStyle name="Virgule fixe 36 2 2 4" xfId="46950"/>
    <cellStyle name="Virgule fixe 36 2 2 5" xfId="46951"/>
    <cellStyle name="Virgule fixe 36 2 2 6" xfId="46952"/>
    <cellStyle name="Virgule fixe 36 2 3" xfId="46953"/>
    <cellStyle name="Virgule fixe 36 3" xfId="46954"/>
    <cellStyle name="Virgule fixe 36 3 2" xfId="46955"/>
    <cellStyle name="Virgule fixe 36 3 2 2" xfId="46956"/>
    <cellStyle name="Virgule fixe 36 3 2 2 2" xfId="46957"/>
    <cellStyle name="Virgule fixe 36 3 2 3" xfId="46958"/>
    <cellStyle name="Virgule fixe 36 3 2 4" xfId="46959"/>
    <cellStyle name="Virgule fixe 36 3 2 5" xfId="46960"/>
    <cellStyle name="Virgule fixe 36 3 3" xfId="46961"/>
    <cellStyle name="Virgule fixe 36 3 3 2" xfId="46962"/>
    <cellStyle name="Virgule fixe 36 3 3 3" xfId="46963"/>
    <cellStyle name="Virgule fixe 36 3 4" xfId="46964"/>
    <cellStyle name="Virgule fixe 36 3 5" xfId="46965"/>
    <cellStyle name="Virgule fixe 36 4" xfId="46966"/>
    <cellStyle name="Virgule fixe 37" xfId="46967"/>
    <cellStyle name="Virgule fixe 37 2" xfId="46968"/>
    <cellStyle name="Virgule fixe 37 2 2" xfId="46969"/>
    <cellStyle name="Virgule fixe 37 2 2 2" xfId="46970"/>
    <cellStyle name="Virgule fixe 37 2 2 2 2" xfId="46971"/>
    <cellStyle name="Virgule fixe 37 2 2 2 2 2" xfId="46972"/>
    <cellStyle name="Virgule fixe 37 2 2 2 3" xfId="46973"/>
    <cellStyle name="Virgule fixe 37 2 2 2 4" xfId="46974"/>
    <cellStyle name="Virgule fixe 37 2 2 3" xfId="46975"/>
    <cellStyle name="Virgule fixe 37 2 2 3 2" xfId="46976"/>
    <cellStyle name="Virgule fixe 37 2 2 4" xfId="46977"/>
    <cellStyle name="Virgule fixe 37 2 2 5" xfId="46978"/>
    <cellStyle name="Virgule fixe 37 2 2 6" xfId="46979"/>
    <cellStyle name="Virgule fixe 37 2 3" xfId="46980"/>
    <cellStyle name="Virgule fixe 37 3" xfId="46981"/>
    <cellStyle name="Virgule fixe 37 3 2" xfId="46982"/>
    <cellStyle name="Virgule fixe 37 3 2 2" xfId="46983"/>
    <cellStyle name="Virgule fixe 37 3 2 2 2" xfId="46984"/>
    <cellStyle name="Virgule fixe 37 3 2 3" xfId="46985"/>
    <cellStyle name="Virgule fixe 37 3 2 4" xfId="46986"/>
    <cellStyle name="Virgule fixe 37 3 2 5" xfId="46987"/>
    <cellStyle name="Virgule fixe 37 3 3" xfId="46988"/>
    <cellStyle name="Virgule fixe 37 3 3 2" xfId="46989"/>
    <cellStyle name="Virgule fixe 37 3 3 3" xfId="46990"/>
    <cellStyle name="Virgule fixe 37 3 4" xfId="46991"/>
    <cellStyle name="Virgule fixe 37 3 5" xfId="46992"/>
    <cellStyle name="Virgule fixe 37 4" xfId="46993"/>
    <cellStyle name="Virgule fixe 38" xfId="46994"/>
    <cellStyle name="Virgule fixe 38 2" xfId="46995"/>
    <cellStyle name="Virgule fixe 38 2 2" xfId="46996"/>
    <cellStyle name="Virgule fixe 38 2 2 2" xfId="46997"/>
    <cellStyle name="Virgule fixe 38 2 2 2 2" xfId="46998"/>
    <cellStyle name="Virgule fixe 38 2 2 2 2 2" xfId="46999"/>
    <cellStyle name="Virgule fixe 38 2 2 2 3" xfId="47000"/>
    <cellStyle name="Virgule fixe 38 2 2 2 4" xfId="47001"/>
    <cellStyle name="Virgule fixe 38 2 2 3" xfId="47002"/>
    <cellStyle name="Virgule fixe 38 2 2 3 2" xfId="47003"/>
    <cellStyle name="Virgule fixe 38 2 2 4" xfId="47004"/>
    <cellStyle name="Virgule fixe 38 2 2 5" xfId="47005"/>
    <cellStyle name="Virgule fixe 38 2 2 6" xfId="47006"/>
    <cellStyle name="Virgule fixe 38 2 3" xfId="47007"/>
    <cellStyle name="Virgule fixe 38 3" xfId="47008"/>
    <cellStyle name="Virgule fixe 38 3 2" xfId="47009"/>
    <cellStyle name="Virgule fixe 38 3 2 2" xfId="47010"/>
    <cellStyle name="Virgule fixe 38 3 2 2 2" xfId="47011"/>
    <cellStyle name="Virgule fixe 38 3 2 3" xfId="47012"/>
    <cellStyle name="Virgule fixe 38 3 2 4" xfId="47013"/>
    <cellStyle name="Virgule fixe 38 3 2 5" xfId="47014"/>
    <cellStyle name="Virgule fixe 38 3 3" xfId="47015"/>
    <cellStyle name="Virgule fixe 38 3 3 2" xfId="47016"/>
    <cellStyle name="Virgule fixe 38 3 3 3" xfId="47017"/>
    <cellStyle name="Virgule fixe 38 3 4" xfId="47018"/>
    <cellStyle name="Virgule fixe 38 3 5" xfId="47019"/>
    <cellStyle name="Virgule fixe 38 4" xfId="47020"/>
    <cellStyle name="Virgule fixe 39" xfId="47021"/>
    <cellStyle name="Virgule fixe 39 2" xfId="47022"/>
    <cellStyle name="Virgule fixe 39 2 2" xfId="47023"/>
    <cellStyle name="Virgule fixe 39 2 2 2" xfId="47024"/>
    <cellStyle name="Virgule fixe 39 2 2 2 2" xfId="47025"/>
    <cellStyle name="Virgule fixe 39 2 2 2 2 2" xfId="47026"/>
    <cellStyle name="Virgule fixe 39 2 2 2 3" xfId="47027"/>
    <cellStyle name="Virgule fixe 39 2 2 2 4" xfId="47028"/>
    <cellStyle name="Virgule fixe 39 2 2 3" xfId="47029"/>
    <cellStyle name="Virgule fixe 39 2 2 3 2" xfId="47030"/>
    <cellStyle name="Virgule fixe 39 2 2 4" xfId="47031"/>
    <cellStyle name="Virgule fixe 39 2 2 5" xfId="47032"/>
    <cellStyle name="Virgule fixe 39 3" xfId="47033"/>
    <cellStyle name="Virgule fixe 39 3 2" xfId="47034"/>
    <cellStyle name="Virgule fixe 39 3 2 2" xfId="47035"/>
    <cellStyle name="Virgule fixe 39 3 2 2 2" xfId="47036"/>
    <cellStyle name="Virgule fixe 39 3 2 3" xfId="47037"/>
    <cellStyle name="Virgule fixe 39 3 2 4" xfId="47038"/>
    <cellStyle name="Virgule fixe 39 3 3" xfId="47039"/>
    <cellStyle name="Virgule fixe 39 3 3 2" xfId="47040"/>
    <cellStyle name="Virgule fixe 39 3 4" xfId="47041"/>
    <cellStyle name="Virgule fixe 39 3 5" xfId="47042"/>
    <cellStyle name="Virgule fixe 4" xfId="47043"/>
    <cellStyle name="Virgule fixe 4 2" xfId="47044"/>
    <cellStyle name="Virgule fixe 4 2 2" xfId="47045"/>
    <cellStyle name="Virgule fixe 4 2 2 2" xfId="47046"/>
    <cellStyle name="Virgule fixe 4 2 2 2 2" xfId="47047"/>
    <cellStyle name="Virgule fixe 4 2 2 2 2 2" xfId="47048"/>
    <cellStyle name="Virgule fixe 4 2 2 2 3" xfId="47049"/>
    <cellStyle name="Virgule fixe 4 2 2 2 4" xfId="47050"/>
    <cellStyle name="Virgule fixe 4 2 2 3" xfId="47051"/>
    <cellStyle name="Virgule fixe 4 2 2 3 2" xfId="47052"/>
    <cellStyle name="Virgule fixe 4 2 2 4" xfId="47053"/>
    <cellStyle name="Virgule fixe 4 2 2 5" xfId="47054"/>
    <cellStyle name="Virgule fixe 4 2 2 6" xfId="47055"/>
    <cellStyle name="Virgule fixe 4 2 3" xfId="47056"/>
    <cellStyle name="Virgule fixe 4 3" xfId="47057"/>
    <cellStyle name="Virgule fixe 4 3 2" xfId="47058"/>
    <cellStyle name="Virgule fixe 4 3 2 2" xfId="47059"/>
    <cellStyle name="Virgule fixe 4 3 2 2 2" xfId="47060"/>
    <cellStyle name="Virgule fixe 4 3 2 3" xfId="47061"/>
    <cellStyle name="Virgule fixe 4 3 2 4" xfId="47062"/>
    <cellStyle name="Virgule fixe 4 3 2 5" xfId="47063"/>
    <cellStyle name="Virgule fixe 4 3 3" xfId="47064"/>
    <cellStyle name="Virgule fixe 4 3 3 2" xfId="47065"/>
    <cellStyle name="Virgule fixe 4 3 3 3" xfId="47066"/>
    <cellStyle name="Virgule fixe 4 3 4" xfId="47067"/>
    <cellStyle name="Virgule fixe 4 3 4 2" xfId="47068"/>
    <cellStyle name="Virgule fixe 4 3 5" xfId="47069"/>
    <cellStyle name="Virgule fixe 4 4" xfId="47070"/>
    <cellStyle name="Virgule fixe 40" xfId="47071"/>
    <cellStyle name="Virgule fixe 40 2" xfId="47072"/>
    <cellStyle name="Virgule fixe 40 2 2" xfId="47073"/>
    <cellStyle name="Virgule fixe 40 2 2 2" xfId="47074"/>
    <cellStyle name="Virgule fixe 40 2 2 2 2" xfId="47075"/>
    <cellStyle name="Virgule fixe 40 2 2 2 2 2" xfId="47076"/>
    <cellStyle name="Virgule fixe 40 2 2 2 3" xfId="47077"/>
    <cellStyle name="Virgule fixe 40 2 2 2 4" xfId="47078"/>
    <cellStyle name="Virgule fixe 40 2 2 3" xfId="47079"/>
    <cellStyle name="Virgule fixe 40 2 2 3 2" xfId="47080"/>
    <cellStyle name="Virgule fixe 40 2 2 4" xfId="47081"/>
    <cellStyle name="Virgule fixe 40 2 2 5" xfId="47082"/>
    <cellStyle name="Virgule fixe 40 3" xfId="47083"/>
    <cellStyle name="Virgule fixe 40 3 2" xfId="47084"/>
    <cellStyle name="Virgule fixe 40 3 2 2" xfId="47085"/>
    <cellStyle name="Virgule fixe 40 3 2 2 2" xfId="47086"/>
    <cellStyle name="Virgule fixe 40 3 2 3" xfId="47087"/>
    <cellStyle name="Virgule fixe 40 3 2 4" xfId="47088"/>
    <cellStyle name="Virgule fixe 40 3 3" xfId="47089"/>
    <cellStyle name="Virgule fixe 40 3 3 2" xfId="47090"/>
    <cellStyle name="Virgule fixe 40 3 4" xfId="47091"/>
    <cellStyle name="Virgule fixe 40 3 5" xfId="47092"/>
    <cellStyle name="Virgule fixe 40 4" xfId="47093"/>
    <cellStyle name="Virgule fixe 41" xfId="47094"/>
    <cellStyle name="Virgule fixe 41 2" xfId="47095"/>
    <cellStyle name="Virgule fixe 41 2 2" xfId="47096"/>
    <cellStyle name="Virgule fixe 41 2 2 2" xfId="47097"/>
    <cellStyle name="Virgule fixe 41 2 2 2 2" xfId="47098"/>
    <cellStyle name="Virgule fixe 41 2 2 2 2 2" xfId="47099"/>
    <cellStyle name="Virgule fixe 41 2 2 2 3" xfId="47100"/>
    <cellStyle name="Virgule fixe 41 2 2 2 4" xfId="47101"/>
    <cellStyle name="Virgule fixe 41 2 2 3" xfId="47102"/>
    <cellStyle name="Virgule fixe 41 2 2 3 2" xfId="47103"/>
    <cellStyle name="Virgule fixe 41 2 2 4" xfId="47104"/>
    <cellStyle name="Virgule fixe 41 2 2 5" xfId="47105"/>
    <cellStyle name="Virgule fixe 41 3" xfId="47106"/>
    <cellStyle name="Virgule fixe 41 3 2" xfId="47107"/>
    <cellStyle name="Virgule fixe 41 3 2 2" xfId="47108"/>
    <cellStyle name="Virgule fixe 41 3 2 2 2" xfId="47109"/>
    <cellStyle name="Virgule fixe 41 3 2 3" xfId="47110"/>
    <cellStyle name="Virgule fixe 41 3 2 4" xfId="47111"/>
    <cellStyle name="Virgule fixe 41 3 3" xfId="47112"/>
    <cellStyle name="Virgule fixe 41 3 3 2" xfId="47113"/>
    <cellStyle name="Virgule fixe 41 3 4" xfId="47114"/>
    <cellStyle name="Virgule fixe 41 3 5" xfId="47115"/>
    <cellStyle name="Virgule fixe 42" xfId="47116"/>
    <cellStyle name="Virgule fixe 42 2" xfId="47117"/>
    <cellStyle name="Virgule fixe 42 2 2" xfId="47118"/>
    <cellStyle name="Virgule fixe 42 2 2 2" xfId="47119"/>
    <cellStyle name="Virgule fixe 42 2 2 2 2" xfId="47120"/>
    <cellStyle name="Virgule fixe 42 2 2 2 2 2" xfId="47121"/>
    <cellStyle name="Virgule fixe 42 2 2 2 3" xfId="47122"/>
    <cellStyle name="Virgule fixe 42 2 2 2 4" xfId="47123"/>
    <cellStyle name="Virgule fixe 42 2 2 3" xfId="47124"/>
    <cellStyle name="Virgule fixe 42 2 2 3 2" xfId="47125"/>
    <cellStyle name="Virgule fixe 42 2 2 4" xfId="47126"/>
    <cellStyle name="Virgule fixe 42 2 2 5" xfId="47127"/>
    <cellStyle name="Virgule fixe 42 3" xfId="47128"/>
    <cellStyle name="Virgule fixe 42 3 2" xfId="47129"/>
    <cellStyle name="Virgule fixe 42 3 2 2" xfId="47130"/>
    <cellStyle name="Virgule fixe 42 3 2 2 2" xfId="47131"/>
    <cellStyle name="Virgule fixe 42 3 2 3" xfId="47132"/>
    <cellStyle name="Virgule fixe 42 3 2 4" xfId="47133"/>
    <cellStyle name="Virgule fixe 42 3 3" xfId="47134"/>
    <cellStyle name="Virgule fixe 42 3 3 2" xfId="47135"/>
    <cellStyle name="Virgule fixe 42 3 4" xfId="47136"/>
    <cellStyle name="Virgule fixe 42 3 5" xfId="47137"/>
    <cellStyle name="Virgule fixe 43" xfId="47138"/>
    <cellStyle name="Virgule fixe 43 2" xfId="47139"/>
    <cellStyle name="Virgule fixe 43 2 2" xfId="47140"/>
    <cellStyle name="Virgule fixe 43 2 2 2" xfId="47141"/>
    <cellStyle name="Virgule fixe 43 2 2 2 2" xfId="47142"/>
    <cellStyle name="Virgule fixe 43 2 2 2 2 2" xfId="47143"/>
    <cellStyle name="Virgule fixe 43 2 2 2 3" xfId="47144"/>
    <cellStyle name="Virgule fixe 43 2 2 2 4" xfId="47145"/>
    <cellStyle name="Virgule fixe 43 2 2 3" xfId="47146"/>
    <cellStyle name="Virgule fixe 43 2 2 3 2" xfId="47147"/>
    <cellStyle name="Virgule fixe 43 2 2 4" xfId="47148"/>
    <cellStyle name="Virgule fixe 43 2 2 5" xfId="47149"/>
    <cellStyle name="Virgule fixe 43 3" xfId="47150"/>
    <cellStyle name="Virgule fixe 43 3 2" xfId="47151"/>
    <cellStyle name="Virgule fixe 43 3 2 2" xfId="47152"/>
    <cellStyle name="Virgule fixe 43 3 2 2 2" xfId="47153"/>
    <cellStyle name="Virgule fixe 43 3 2 3" xfId="47154"/>
    <cellStyle name="Virgule fixe 43 3 2 4" xfId="47155"/>
    <cellStyle name="Virgule fixe 43 3 3" xfId="47156"/>
    <cellStyle name="Virgule fixe 43 3 3 2" xfId="47157"/>
    <cellStyle name="Virgule fixe 43 3 4" xfId="47158"/>
    <cellStyle name="Virgule fixe 43 3 5" xfId="47159"/>
    <cellStyle name="Virgule fixe 44" xfId="47160"/>
    <cellStyle name="Virgule fixe 44 2" xfId="47161"/>
    <cellStyle name="Virgule fixe 44 2 2" xfId="47162"/>
    <cellStyle name="Virgule fixe 44 2 2 2" xfId="47163"/>
    <cellStyle name="Virgule fixe 44 2 2 2 2" xfId="47164"/>
    <cellStyle name="Virgule fixe 44 2 2 2 2 2" xfId="47165"/>
    <cellStyle name="Virgule fixe 44 2 2 2 3" xfId="47166"/>
    <cellStyle name="Virgule fixe 44 2 2 2 4" xfId="47167"/>
    <cellStyle name="Virgule fixe 44 2 2 3" xfId="47168"/>
    <cellStyle name="Virgule fixe 44 2 2 3 2" xfId="47169"/>
    <cellStyle name="Virgule fixe 44 2 2 4" xfId="47170"/>
    <cellStyle name="Virgule fixe 44 2 2 5" xfId="47171"/>
    <cellStyle name="Virgule fixe 44 3" xfId="47172"/>
    <cellStyle name="Virgule fixe 44 3 2" xfId="47173"/>
    <cellStyle name="Virgule fixe 44 3 2 2" xfId="47174"/>
    <cellStyle name="Virgule fixe 44 3 2 2 2" xfId="47175"/>
    <cellStyle name="Virgule fixe 44 3 2 3" xfId="47176"/>
    <cellStyle name="Virgule fixe 44 3 2 4" xfId="47177"/>
    <cellStyle name="Virgule fixe 44 3 3" xfId="47178"/>
    <cellStyle name="Virgule fixe 44 3 3 2" xfId="47179"/>
    <cellStyle name="Virgule fixe 44 3 4" xfId="47180"/>
    <cellStyle name="Virgule fixe 44 3 5" xfId="47181"/>
    <cellStyle name="Virgule fixe 45" xfId="47182"/>
    <cellStyle name="Virgule fixe 45 2" xfId="47183"/>
    <cellStyle name="Virgule fixe 45 2 2" xfId="47184"/>
    <cellStyle name="Virgule fixe 45 2 2 2" xfId="47185"/>
    <cellStyle name="Virgule fixe 45 2 2 2 2" xfId="47186"/>
    <cellStyle name="Virgule fixe 45 2 2 2 2 2" xfId="47187"/>
    <cellStyle name="Virgule fixe 45 2 2 2 3" xfId="47188"/>
    <cellStyle name="Virgule fixe 45 2 2 2 4" xfId="47189"/>
    <cellStyle name="Virgule fixe 45 2 2 3" xfId="47190"/>
    <cellStyle name="Virgule fixe 45 2 2 3 2" xfId="47191"/>
    <cellStyle name="Virgule fixe 45 2 2 4" xfId="47192"/>
    <cellStyle name="Virgule fixe 45 2 2 5" xfId="47193"/>
    <cellStyle name="Virgule fixe 45 3" xfId="47194"/>
    <cellStyle name="Virgule fixe 45 3 2" xfId="47195"/>
    <cellStyle name="Virgule fixe 45 3 2 2" xfId="47196"/>
    <cellStyle name="Virgule fixe 45 3 2 2 2" xfId="47197"/>
    <cellStyle name="Virgule fixe 45 3 2 3" xfId="47198"/>
    <cellStyle name="Virgule fixe 45 3 2 4" xfId="47199"/>
    <cellStyle name="Virgule fixe 45 3 3" xfId="47200"/>
    <cellStyle name="Virgule fixe 45 3 3 2" xfId="47201"/>
    <cellStyle name="Virgule fixe 45 3 4" xfId="47202"/>
    <cellStyle name="Virgule fixe 45 3 5" xfId="47203"/>
    <cellStyle name="Virgule fixe 46" xfId="47204"/>
    <cellStyle name="Virgule fixe 46 2" xfId="47205"/>
    <cellStyle name="Virgule fixe 46 2 2" xfId="47206"/>
    <cellStyle name="Virgule fixe 46 2 2 2" xfId="47207"/>
    <cellStyle name="Virgule fixe 46 2 2 2 2" xfId="47208"/>
    <cellStyle name="Virgule fixe 46 2 2 2 2 2" xfId="47209"/>
    <cellStyle name="Virgule fixe 46 2 2 2 3" xfId="47210"/>
    <cellStyle name="Virgule fixe 46 2 2 2 4" xfId="47211"/>
    <cellStyle name="Virgule fixe 46 2 2 3" xfId="47212"/>
    <cellStyle name="Virgule fixe 46 2 2 3 2" xfId="47213"/>
    <cellStyle name="Virgule fixe 46 2 2 4" xfId="47214"/>
    <cellStyle name="Virgule fixe 46 2 2 5" xfId="47215"/>
    <cellStyle name="Virgule fixe 46 3" xfId="47216"/>
    <cellStyle name="Virgule fixe 46 3 2" xfId="47217"/>
    <cellStyle name="Virgule fixe 46 3 2 2" xfId="47218"/>
    <cellStyle name="Virgule fixe 46 3 2 2 2" xfId="47219"/>
    <cellStyle name="Virgule fixe 46 3 2 3" xfId="47220"/>
    <cellStyle name="Virgule fixe 46 3 2 4" xfId="47221"/>
    <cellStyle name="Virgule fixe 46 3 3" xfId="47222"/>
    <cellStyle name="Virgule fixe 46 3 3 2" xfId="47223"/>
    <cellStyle name="Virgule fixe 46 3 4" xfId="47224"/>
    <cellStyle name="Virgule fixe 46 3 5" xfId="47225"/>
    <cellStyle name="Virgule fixe 47" xfId="47226"/>
    <cellStyle name="Virgule fixe 47 2" xfId="47227"/>
    <cellStyle name="Virgule fixe 47 2 2" xfId="47228"/>
    <cellStyle name="Virgule fixe 47 2 2 2" xfId="47229"/>
    <cellStyle name="Virgule fixe 47 2 2 2 2" xfId="47230"/>
    <cellStyle name="Virgule fixe 47 2 2 2 2 2" xfId="47231"/>
    <cellStyle name="Virgule fixe 47 2 2 2 3" xfId="47232"/>
    <cellStyle name="Virgule fixe 47 2 2 2 4" xfId="47233"/>
    <cellStyle name="Virgule fixe 47 2 2 3" xfId="47234"/>
    <cellStyle name="Virgule fixe 47 2 2 3 2" xfId="47235"/>
    <cellStyle name="Virgule fixe 47 2 2 4" xfId="47236"/>
    <cellStyle name="Virgule fixe 47 2 2 5" xfId="47237"/>
    <cellStyle name="Virgule fixe 47 3" xfId="47238"/>
    <cellStyle name="Virgule fixe 47 3 2" xfId="47239"/>
    <cellStyle name="Virgule fixe 47 3 2 2" xfId="47240"/>
    <cellStyle name="Virgule fixe 47 3 2 2 2" xfId="47241"/>
    <cellStyle name="Virgule fixe 47 3 2 3" xfId="47242"/>
    <cellStyle name="Virgule fixe 47 3 2 4" xfId="47243"/>
    <cellStyle name="Virgule fixe 47 3 3" xfId="47244"/>
    <cellStyle name="Virgule fixe 47 3 3 2" xfId="47245"/>
    <cellStyle name="Virgule fixe 47 3 4" xfId="47246"/>
    <cellStyle name="Virgule fixe 47 3 5" xfId="47247"/>
    <cellStyle name="Virgule fixe 48" xfId="47248"/>
    <cellStyle name="Virgule fixe 48 2" xfId="47249"/>
    <cellStyle name="Virgule fixe 48 2 2" xfId="47250"/>
    <cellStyle name="Virgule fixe 48 2 2 2" xfId="47251"/>
    <cellStyle name="Virgule fixe 48 2 2 2 2" xfId="47252"/>
    <cellStyle name="Virgule fixe 48 2 2 2 2 2" xfId="47253"/>
    <cellStyle name="Virgule fixe 48 2 2 2 3" xfId="47254"/>
    <cellStyle name="Virgule fixe 48 2 2 2 4" xfId="47255"/>
    <cellStyle name="Virgule fixe 48 2 2 3" xfId="47256"/>
    <cellStyle name="Virgule fixe 48 2 2 3 2" xfId="47257"/>
    <cellStyle name="Virgule fixe 48 2 2 4" xfId="47258"/>
    <cellStyle name="Virgule fixe 48 2 2 5" xfId="47259"/>
    <cellStyle name="Virgule fixe 48 3" xfId="47260"/>
    <cellStyle name="Virgule fixe 48 3 2" xfId="47261"/>
    <cellStyle name="Virgule fixe 48 3 2 2" xfId="47262"/>
    <cellStyle name="Virgule fixe 48 3 2 2 2" xfId="47263"/>
    <cellStyle name="Virgule fixe 48 3 2 3" xfId="47264"/>
    <cellStyle name="Virgule fixe 48 3 2 4" xfId="47265"/>
    <cellStyle name="Virgule fixe 48 3 3" xfId="47266"/>
    <cellStyle name="Virgule fixe 48 3 3 2" xfId="47267"/>
    <cellStyle name="Virgule fixe 48 3 4" xfId="47268"/>
    <cellStyle name="Virgule fixe 48 3 5" xfId="47269"/>
    <cellStyle name="Virgule fixe 49" xfId="47270"/>
    <cellStyle name="Virgule fixe 49 2" xfId="47271"/>
    <cellStyle name="Virgule fixe 49 2 2" xfId="47272"/>
    <cellStyle name="Virgule fixe 49 2 2 2" xfId="47273"/>
    <cellStyle name="Virgule fixe 49 2 2 2 2" xfId="47274"/>
    <cellStyle name="Virgule fixe 49 2 2 2 2 2" xfId="47275"/>
    <cellStyle name="Virgule fixe 49 2 2 2 3" xfId="47276"/>
    <cellStyle name="Virgule fixe 49 2 2 2 4" xfId="47277"/>
    <cellStyle name="Virgule fixe 49 2 2 3" xfId="47278"/>
    <cellStyle name="Virgule fixe 49 2 2 3 2" xfId="47279"/>
    <cellStyle name="Virgule fixe 49 2 2 4" xfId="47280"/>
    <cellStyle name="Virgule fixe 49 2 2 5" xfId="47281"/>
    <cellStyle name="Virgule fixe 49 3" xfId="47282"/>
    <cellStyle name="Virgule fixe 49 3 2" xfId="47283"/>
    <cellStyle name="Virgule fixe 49 3 2 2" xfId="47284"/>
    <cellStyle name="Virgule fixe 49 3 2 2 2" xfId="47285"/>
    <cellStyle name="Virgule fixe 49 3 2 3" xfId="47286"/>
    <cellStyle name="Virgule fixe 49 3 2 4" xfId="47287"/>
    <cellStyle name="Virgule fixe 49 3 3" xfId="47288"/>
    <cellStyle name="Virgule fixe 49 3 3 2" xfId="47289"/>
    <cellStyle name="Virgule fixe 49 3 4" xfId="47290"/>
    <cellStyle name="Virgule fixe 49 3 5" xfId="47291"/>
    <cellStyle name="Virgule fixe 5" xfId="47292"/>
    <cellStyle name="Virgule fixe 5 2" xfId="47293"/>
    <cellStyle name="Virgule fixe 5 2 2" xfId="47294"/>
    <cellStyle name="Virgule fixe 5 2 2 2" xfId="47295"/>
    <cellStyle name="Virgule fixe 5 2 2 2 2" xfId="47296"/>
    <cellStyle name="Virgule fixe 5 2 2 2 2 2" xfId="47297"/>
    <cellStyle name="Virgule fixe 5 2 2 2 3" xfId="47298"/>
    <cellStyle name="Virgule fixe 5 2 2 2 4" xfId="47299"/>
    <cellStyle name="Virgule fixe 5 2 2 3" xfId="47300"/>
    <cellStyle name="Virgule fixe 5 2 2 3 2" xfId="47301"/>
    <cellStyle name="Virgule fixe 5 2 2 4" xfId="47302"/>
    <cellStyle name="Virgule fixe 5 2 2 5" xfId="47303"/>
    <cellStyle name="Virgule fixe 5 2 2 6" xfId="47304"/>
    <cellStyle name="Virgule fixe 5 2 3" xfId="47305"/>
    <cellStyle name="Virgule fixe 5 3" xfId="47306"/>
    <cellStyle name="Virgule fixe 5 3 2" xfId="47307"/>
    <cellStyle name="Virgule fixe 5 3 2 2" xfId="47308"/>
    <cellStyle name="Virgule fixe 5 3 2 2 2" xfId="47309"/>
    <cellStyle name="Virgule fixe 5 3 2 3" xfId="47310"/>
    <cellStyle name="Virgule fixe 5 3 2 4" xfId="47311"/>
    <cellStyle name="Virgule fixe 5 3 2 5" xfId="47312"/>
    <cellStyle name="Virgule fixe 5 3 3" xfId="47313"/>
    <cellStyle name="Virgule fixe 5 3 3 2" xfId="47314"/>
    <cellStyle name="Virgule fixe 5 3 3 3" xfId="47315"/>
    <cellStyle name="Virgule fixe 5 3 4" xfId="47316"/>
    <cellStyle name="Virgule fixe 5 3 4 2" xfId="47317"/>
    <cellStyle name="Virgule fixe 5 3 5" xfId="47318"/>
    <cellStyle name="Virgule fixe 5 4" xfId="47319"/>
    <cellStyle name="Virgule fixe 50" xfId="47320"/>
    <cellStyle name="Virgule fixe 50 2" xfId="47321"/>
    <cellStyle name="Virgule fixe 50 2 2" xfId="47322"/>
    <cellStyle name="Virgule fixe 50 2 2 2" xfId="47323"/>
    <cellStyle name="Virgule fixe 50 2 2 2 2" xfId="47324"/>
    <cellStyle name="Virgule fixe 50 2 2 2 2 2" xfId="47325"/>
    <cellStyle name="Virgule fixe 50 2 2 2 3" xfId="47326"/>
    <cellStyle name="Virgule fixe 50 2 2 2 4" xfId="47327"/>
    <cellStyle name="Virgule fixe 50 2 2 3" xfId="47328"/>
    <cellStyle name="Virgule fixe 50 2 2 3 2" xfId="47329"/>
    <cellStyle name="Virgule fixe 50 2 2 4" xfId="47330"/>
    <cellStyle name="Virgule fixe 50 2 2 5" xfId="47331"/>
    <cellStyle name="Virgule fixe 50 3" xfId="47332"/>
    <cellStyle name="Virgule fixe 50 3 2" xfId="47333"/>
    <cellStyle name="Virgule fixe 50 3 2 2" xfId="47334"/>
    <cellStyle name="Virgule fixe 50 3 2 2 2" xfId="47335"/>
    <cellStyle name="Virgule fixe 50 3 2 3" xfId="47336"/>
    <cellStyle name="Virgule fixe 50 3 2 4" xfId="47337"/>
    <cellStyle name="Virgule fixe 50 3 3" xfId="47338"/>
    <cellStyle name="Virgule fixe 50 3 3 2" xfId="47339"/>
    <cellStyle name="Virgule fixe 50 3 4" xfId="47340"/>
    <cellStyle name="Virgule fixe 50 3 5" xfId="47341"/>
    <cellStyle name="Virgule fixe 51" xfId="47342"/>
    <cellStyle name="Virgule fixe 51 2" xfId="47343"/>
    <cellStyle name="Virgule fixe 51 2 2" xfId="47344"/>
    <cellStyle name="Virgule fixe 51 2 2 2" xfId="47345"/>
    <cellStyle name="Virgule fixe 51 2 2 2 2" xfId="47346"/>
    <cellStyle name="Virgule fixe 51 2 2 2 2 2" xfId="47347"/>
    <cellStyle name="Virgule fixe 51 2 2 2 3" xfId="47348"/>
    <cellStyle name="Virgule fixe 51 2 2 2 4" xfId="47349"/>
    <cellStyle name="Virgule fixe 51 2 2 3" xfId="47350"/>
    <cellStyle name="Virgule fixe 51 2 2 3 2" xfId="47351"/>
    <cellStyle name="Virgule fixe 51 2 2 4" xfId="47352"/>
    <cellStyle name="Virgule fixe 51 2 2 5" xfId="47353"/>
    <cellStyle name="Virgule fixe 51 3" xfId="47354"/>
    <cellStyle name="Virgule fixe 51 3 2" xfId="47355"/>
    <cellStyle name="Virgule fixe 51 3 2 2" xfId="47356"/>
    <cellStyle name="Virgule fixe 51 3 2 2 2" xfId="47357"/>
    <cellStyle name="Virgule fixe 51 3 2 3" xfId="47358"/>
    <cellStyle name="Virgule fixe 51 3 2 4" xfId="47359"/>
    <cellStyle name="Virgule fixe 51 3 3" xfId="47360"/>
    <cellStyle name="Virgule fixe 51 3 3 2" xfId="47361"/>
    <cellStyle name="Virgule fixe 51 3 4" xfId="47362"/>
    <cellStyle name="Virgule fixe 51 3 5" xfId="47363"/>
    <cellStyle name="Virgule fixe 52" xfId="47364"/>
    <cellStyle name="Virgule fixe 52 2" xfId="47365"/>
    <cellStyle name="Virgule fixe 52 2 2" xfId="47366"/>
    <cellStyle name="Virgule fixe 52 2 2 2" xfId="47367"/>
    <cellStyle name="Virgule fixe 52 2 2 2 2" xfId="47368"/>
    <cellStyle name="Virgule fixe 52 2 2 2 2 2" xfId="47369"/>
    <cellStyle name="Virgule fixe 52 2 2 2 3" xfId="47370"/>
    <cellStyle name="Virgule fixe 52 2 2 2 4" xfId="47371"/>
    <cellStyle name="Virgule fixe 52 2 2 3" xfId="47372"/>
    <cellStyle name="Virgule fixe 52 2 2 3 2" xfId="47373"/>
    <cellStyle name="Virgule fixe 52 2 2 4" xfId="47374"/>
    <cellStyle name="Virgule fixe 52 2 2 5" xfId="47375"/>
    <cellStyle name="Virgule fixe 52 3" xfId="47376"/>
    <cellStyle name="Virgule fixe 52 3 2" xfId="47377"/>
    <cellStyle name="Virgule fixe 52 3 2 2" xfId="47378"/>
    <cellStyle name="Virgule fixe 52 3 2 2 2" xfId="47379"/>
    <cellStyle name="Virgule fixe 52 3 2 3" xfId="47380"/>
    <cellStyle name="Virgule fixe 52 3 2 4" xfId="47381"/>
    <cellStyle name="Virgule fixe 52 3 3" xfId="47382"/>
    <cellStyle name="Virgule fixe 52 3 3 2" xfId="47383"/>
    <cellStyle name="Virgule fixe 52 3 4" xfId="47384"/>
    <cellStyle name="Virgule fixe 52 3 5" xfId="47385"/>
    <cellStyle name="Virgule fixe 53" xfId="47386"/>
    <cellStyle name="Virgule fixe 53 2" xfId="47387"/>
    <cellStyle name="Virgule fixe 53 2 2" xfId="47388"/>
    <cellStyle name="Virgule fixe 53 2 2 2" xfId="47389"/>
    <cellStyle name="Virgule fixe 53 2 2 2 2" xfId="47390"/>
    <cellStyle name="Virgule fixe 53 2 2 2 2 2" xfId="47391"/>
    <cellStyle name="Virgule fixe 53 2 2 2 3" xfId="47392"/>
    <cellStyle name="Virgule fixe 53 2 2 2 4" xfId="47393"/>
    <cellStyle name="Virgule fixe 53 2 2 3" xfId="47394"/>
    <cellStyle name="Virgule fixe 53 2 2 3 2" xfId="47395"/>
    <cellStyle name="Virgule fixe 53 2 2 4" xfId="47396"/>
    <cellStyle name="Virgule fixe 53 2 2 5" xfId="47397"/>
    <cellStyle name="Virgule fixe 53 3" xfId="47398"/>
    <cellStyle name="Virgule fixe 53 3 2" xfId="47399"/>
    <cellStyle name="Virgule fixe 53 3 2 2" xfId="47400"/>
    <cellStyle name="Virgule fixe 53 3 2 2 2" xfId="47401"/>
    <cellStyle name="Virgule fixe 53 3 2 3" xfId="47402"/>
    <cellStyle name="Virgule fixe 53 3 2 4" xfId="47403"/>
    <cellStyle name="Virgule fixe 53 3 3" xfId="47404"/>
    <cellStyle name="Virgule fixe 53 3 3 2" xfId="47405"/>
    <cellStyle name="Virgule fixe 53 3 4" xfId="47406"/>
    <cellStyle name="Virgule fixe 53 3 5" xfId="47407"/>
    <cellStyle name="Virgule fixe 54" xfId="47408"/>
    <cellStyle name="Virgule fixe 54 2" xfId="47409"/>
    <cellStyle name="Virgule fixe 54 2 2" xfId="47410"/>
    <cellStyle name="Virgule fixe 54 2 2 2" xfId="47411"/>
    <cellStyle name="Virgule fixe 54 2 2 2 2" xfId="47412"/>
    <cellStyle name="Virgule fixe 54 2 2 2 2 2" xfId="47413"/>
    <cellStyle name="Virgule fixe 54 2 2 2 3" xfId="47414"/>
    <cellStyle name="Virgule fixe 54 2 2 2 4" xfId="47415"/>
    <cellStyle name="Virgule fixe 54 2 2 3" xfId="47416"/>
    <cellStyle name="Virgule fixe 54 2 2 3 2" xfId="47417"/>
    <cellStyle name="Virgule fixe 54 2 2 4" xfId="47418"/>
    <cellStyle name="Virgule fixe 54 2 2 5" xfId="47419"/>
    <cellStyle name="Virgule fixe 54 3" xfId="47420"/>
    <cellStyle name="Virgule fixe 54 3 2" xfId="47421"/>
    <cellStyle name="Virgule fixe 54 3 2 2" xfId="47422"/>
    <cellStyle name="Virgule fixe 54 3 2 2 2" xfId="47423"/>
    <cellStyle name="Virgule fixe 54 3 2 3" xfId="47424"/>
    <cellStyle name="Virgule fixe 54 3 2 4" xfId="47425"/>
    <cellStyle name="Virgule fixe 54 3 3" xfId="47426"/>
    <cellStyle name="Virgule fixe 54 3 3 2" xfId="47427"/>
    <cellStyle name="Virgule fixe 54 3 4" xfId="47428"/>
    <cellStyle name="Virgule fixe 54 3 5" xfId="47429"/>
    <cellStyle name="Virgule fixe 55" xfId="47430"/>
    <cellStyle name="Virgule fixe 55 2" xfId="47431"/>
    <cellStyle name="Virgule fixe 55 2 2" xfId="47432"/>
    <cellStyle name="Virgule fixe 55 2 2 2" xfId="47433"/>
    <cellStyle name="Virgule fixe 55 2 2 2 2" xfId="47434"/>
    <cellStyle name="Virgule fixe 55 2 2 2 2 2" xfId="47435"/>
    <cellStyle name="Virgule fixe 55 2 2 2 3" xfId="47436"/>
    <cellStyle name="Virgule fixe 55 2 2 2 4" xfId="47437"/>
    <cellStyle name="Virgule fixe 55 2 2 3" xfId="47438"/>
    <cellStyle name="Virgule fixe 55 2 2 3 2" xfId="47439"/>
    <cellStyle name="Virgule fixe 55 2 2 4" xfId="47440"/>
    <cellStyle name="Virgule fixe 55 2 2 5" xfId="47441"/>
    <cellStyle name="Virgule fixe 55 3" xfId="47442"/>
    <cellStyle name="Virgule fixe 55 3 2" xfId="47443"/>
    <cellStyle name="Virgule fixe 55 3 2 2" xfId="47444"/>
    <cellStyle name="Virgule fixe 55 3 2 2 2" xfId="47445"/>
    <cellStyle name="Virgule fixe 55 3 2 3" xfId="47446"/>
    <cellStyle name="Virgule fixe 55 3 2 4" xfId="47447"/>
    <cellStyle name="Virgule fixe 55 3 3" xfId="47448"/>
    <cellStyle name="Virgule fixe 55 3 3 2" xfId="47449"/>
    <cellStyle name="Virgule fixe 55 3 4" xfId="47450"/>
    <cellStyle name="Virgule fixe 55 3 5" xfId="47451"/>
    <cellStyle name="Virgule fixe 56" xfId="47452"/>
    <cellStyle name="Virgule fixe 56 2" xfId="47453"/>
    <cellStyle name="Virgule fixe 56 2 2" xfId="47454"/>
    <cellStyle name="Virgule fixe 56 2 2 2" xfId="47455"/>
    <cellStyle name="Virgule fixe 56 2 2 2 2" xfId="47456"/>
    <cellStyle name="Virgule fixe 56 2 2 2 2 2" xfId="47457"/>
    <cellStyle name="Virgule fixe 56 2 2 2 3" xfId="47458"/>
    <cellStyle name="Virgule fixe 56 2 2 2 4" xfId="47459"/>
    <cellStyle name="Virgule fixe 56 2 2 3" xfId="47460"/>
    <cellStyle name="Virgule fixe 56 2 2 3 2" xfId="47461"/>
    <cellStyle name="Virgule fixe 56 2 2 4" xfId="47462"/>
    <cellStyle name="Virgule fixe 56 2 2 5" xfId="47463"/>
    <cellStyle name="Virgule fixe 56 3" xfId="47464"/>
    <cellStyle name="Virgule fixe 56 3 2" xfId="47465"/>
    <cellStyle name="Virgule fixe 56 3 2 2" xfId="47466"/>
    <cellStyle name="Virgule fixe 56 3 2 2 2" xfId="47467"/>
    <cellStyle name="Virgule fixe 56 3 2 3" xfId="47468"/>
    <cellStyle name="Virgule fixe 56 3 2 4" xfId="47469"/>
    <cellStyle name="Virgule fixe 56 3 3" xfId="47470"/>
    <cellStyle name="Virgule fixe 56 3 3 2" xfId="47471"/>
    <cellStyle name="Virgule fixe 56 3 4" xfId="47472"/>
    <cellStyle name="Virgule fixe 56 3 5" xfId="47473"/>
    <cellStyle name="Virgule fixe 57" xfId="47474"/>
    <cellStyle name="Virgule fixe 57 2" xfId="47475"/>
    <cellStyle name="Virgule fixe 57 2 2" xfId="47476"/>
    <cellStyle name="Virgule fixe 57 2 2 2" xfId="47477"/>
    <cellStyle name="Virgule fixe 57 2 2 2 2" xfId="47478"/>
    <cellStyle name="Virgule fixe 57 2 2 2 2 2" xfId="47479"/>
    <cellStyle name="Virgule fixe 57 2 2 2 3" xfId="47480"/>
    <cellStyle name="Virgule fixe 57 2 2 2 4" xfId="47481"/>
    <cellStyle name="Virgule fixe 57 2 2 3" xfId="47482"/>
    <cellStyle name="Virgule fixe 57 2 2 3 2" xfId="47483"/>
    <cellStyle name="Virgule fixe 57 2 2 4" xfId="47484"/>
    <cellStyle name="Virgule fixe 57 2 2 5" xfId="47485"/>
    <cellStyle name="Virgule fixe 57 3" xfId="47486"/>
    <cellStyle name="Virgule fixe 57 3 2" xfId="47487"/>
    <cellStyle name="Virgule fixe 57 3 2 2" xfId="47488"/>
    <cellStyle name="Virgule fixe 57 3 2 2 2" xfId="47489"/>
    <cellStyle name="Virgule fixe 57 3 2 3" xfId="47490"/>
    <cellStyle name="Virgule fixe 57 3 2 4" xfId="47491"/>
    <cellStyle name="Virgule fixe 57 3 3" xfId="47492"/>
    <cellStyle name="Virgule fixe 57 3 3 2" xfId="47493"/>
    <cellStyle name="Virgule fixe 57 3 4" xfId="47494"/>
    <cellStyle name="Virgule fixe 57 3 5" xfId="47495"/>
    <cellStyle name="Virgule fixe 58" xfId="47496"/>
    <cellStyle name="Virgule fixe 58 2" xfId="47497"/>
    <cellStyle name="Virgule fixe 58 2 2" xfId="47498"/>
    <cellStyle name="Virgule fixe 58 2 2 2" xfId="47499"/>
    <cellStyle name="Virgule fixe 58 2 2 2 2" xfId="47500"/>
    <cellStyle name="Virgule fixe 58 2 2 2 2 2" xfId="47501"/>
    <cellStyle name="Virgule fixe 58 2 2 2 3" xfId="47502"/>
    <cellStyle name="Virgule fixe 58 2 2 2 4" xfId="47503"/>
    <cellStyle name="Virgule fixe 58 2 2 3" xfId="47504"/>
    <cellStyle name="Virgule fixe 58 2 2 3 2" xfId="47505"/>
    <cellStyle name="Virgule fixe 58 2 2 4" xfId="47506"/>
    <cellStyle name="Virgule fixe 58 2 2 5" xfId="47507"/>
    <cellStyle name="Virgule fixe 58 3" xfId="47508"/>
    <cellStyle name="Virgule fixe 58 3 2" xfId="47509"/>
    <cellStyle name="Virgule fixe 58 3 2 2" xfId="47510"/>
    <cellStyle name="Virgule fixe 58 3 2 2 2" xfId="47511"/>
    <cellStyle name="Virgule fixe 58 3 2 3" xfId="47512"/>
    <cellStyle name="Virgule fixe 58 3 2 4" xfId="47513"/>
    <cellStyle name="Virgule fixe 58 3 3" xfId="47514"/>
    <cellStyle name="Virgule fixe 58 3 3 2" xfId="47515"/>
    <cellStyle name="Virgule fixe 58 3 4" xfId="47516"/>
    <cellStyle name="Virgule fixe 58 3 5" xfId="47517"/>
    <cellStyle name="Virgule fixe 59" xfId="47518"/>
    <cellStyle name="Virgule fixe 59 2" xfId="47519"/>
    <cellStyle name="Virgule fixe 59 2 2" xfId="47520"/>
    <cellStyle name="Virgule fixe 59 2 2 2" xfId="47521"/>
    <cellStyle name="Virgule fixe 59 2 2 2 2" xfId="47522"/>
    <cellStyle name="Virgule fixe 59 2 2 2 2 2" xfId="47523"/>
    <cellStyle name="Virgule fixe 59 2 2 2 3" xfId="47524"/>
    <cellStyle name="Virgule fixe 59 2 2 2 4" xfId="47525"/>
    <cellStyle name="Virgule fixe 59 2 2 3" xfId="47526"/>
    <cellStyle name="Virgule fixe 59 2 2 3 2" xfId="47527"/>
    <cellStyle name="Virgule fixe 59 2 2 4" xfId="47528"/>
    <cellStyle name="Virgule fixe 59 2 2 5" xfId="47529"/>
    <cellStyle name="Virgule fixe 59 3" xfId="47530"/>
    <cellStyle name="Virgule fixe 59 3 2" xfId="47531"/>
    <cellStyle name="Virgule fixe 59 3 2 2" xfId="47532"/>
    <cellStyle name="Virgule fixe 59 3 2 2 2" xfId="47533"/>
    <cellStyle name="Virgule fixe 59 3 2 3" xfId="47534"/>
    <cellStyle name="Virgule fixe 59 3 2 4" xfId="47535"/>
    <cellStyle name="Virgule fixe 59 3 3" xfId="47536"/>
    <cellStyle name="Virgule fixe 59 3 3 2" xfId="47537"/>
    <cellStyle name="Virgule fixe 59 3 4" xfId="47538"/>
    <cellStyle name="Virgule fixe 59 3 5" xfId="47539"/>
    <cellStyle name="Virgule fixe 6" xfId="47540"/>
    <cellStyle name="Virgule fixe 6 2" xfId="47541"/>
    <cellStyle name="Virgule fixe 6 2 2" xfId="47542"/>
    <cellStyle name="Virgule fixe 6 2 2 2" xfId="47543"/>
    <cellStyle name="Virgule fixe 6 2 2 2 2" xfId="47544"/>
    <cellStyle name="Virgule fixe 6 2 2 2 2 2" xfId="47545"/>
    <cellStyle name="Virgule fixe 6 2 2 2 3" xfId="47546"/>
    <cellStyle name="Virgule fixe 6 2 2 2 4" xfId="47547"/>
    <cellStyle name="Virgule fixe 6 2 2 3" xfId="47548"/>
    <cellStyle name="Virgule fixe 6 2 2 3 2" xfId="47549"/>
    <cellStyle name="Virgule fixe 6 2 2 4" xfId="47550"/>
    <cellStyle name="Virgule fixe 6 2 2 5" xfId="47551"/>
    <cellStyle name="Virgule fixe 6 2 2 6" xfId="47552"/>
    <cellStyle name="Virgule fixe 6 2 3" xfId="47553"/>
    <cellStyle name="Virgule fixe 6 3" xfId="47554"/>
    <cellStyle name="Virgule fixe 6 3 2" xfId="47555"/>
    <cellStyle name="Virgule fixe 6 3 2 2" xfId="47556"/>
    <cellStyle name="Virgule fixe 6 3 2 2 2" xfId="47557"/>
    <cellStyle name="Virgule fixe 6 3 2 3" xfId="47558"/>
    <cellStyle name="Virgule fixe 6 3 2 4" xfId="47559"/>
    <cellStyle name="Virgule fixe 6 3 2 5" xfId="47560"/>
    <cellStyle name="Virgule fixe 6 3 3" xfId="47561"/>
    <cellStyle name="Virgule fixe 6 3 3 2" xfId="47562"/>
    <cellStyle name="Virgule fixe 6 3 3 3" xfId="47563"/>
    <cellStyle name="Virgule fixe 6 3 4" xfId="47564"/>
    <cellStyle name="Virgule fixe 6 3 4 2" xfId="47565"/>
    <cellStyle name="Virgule fixe 6 3 5" xfId="47566"/>
    <cellStyle name="Virgule fixe 6 4" xfId="47567"/>
    <cellStyle name="Virgule fixe 60" xfId="47568"/>
    <cellStyle name="Virgule fixe 60 2" xfId="47569"/>
    <cellStyle name="Virgule fixe 60 2 2" xfId="47570"/>
    <cellStyle name="Virgule fixe 60 2 2 2" xfId="47571"/>
    <cellStyle name="Virgule fixe 60 2 2 2 2" xfId="47572"/>
    <cellStyle name="Virgule fixe 60 2 2 2 2 2" xfId="47573"/>
    <cellStyle name="Virgule fixe 60 2 2 2 3" xfId="47574"/>
    <cellStyle name="Virgule fixe 60 2 2 2 4" xfId="47575"/>
    <cellStyle name="Virgule fixe 60 2 2 3" xfId="47576"/>
    <cellStyle name="Virgule fixe 60 2 2 3 2" xfId="47577"/>
    <cellStyle name="Virgule fixe 60 2 2 4" xfId="47578"/>
    <cellStyle name="Virgule fixe 60 2 2 5" xfId="47579"/>
    <cellStyle name="Virgule fixe 60 3" xfId="47580"/>
    <cellStyle name="Virgule fixe 60 3 2" xfId="47581"/>
    <cellStyle name="Virgule fixe 60 3 2 2" xfId="47582"/>
    <cellStyle name="Virgule fixe 60 3 2 2 2" xfId="47583"/>
    <cellStyle name="Virgule fixe 60 3 2 3" xfId="47584"/>
    <cellStyle name="Virgule fixe 60 3 2 4" xfId="47585"/>
    <cellStyle name="Virgule fixe 60 3 3" xfId="47586"/>
    <cellStyle name="Virgule fixe 60 3 3 2" xfId="47587"/>
    <cellStyle name="Virgule fixe 60 3 4" xfId="47588"/>
    <cellStyle name="Virgule fixe 60 3 5" xfId="47589"/>
    <cellStyle name="Virgule fixe 61" xfId="47590"/>
    <cellStyle name="Virgule fixe 61 2" xfId="47591"/>
    <cellStyle name="Virgule fixe 61 2 2" xfId="47592"/>
    <cellStyle name="Virgule fixe 61 2 2 2" xfId="47593"/>
    <cellStyle name="Virgule fixe 61 2 2 2 2" xfId="47594"/>
    <cellStyle name="Virgule fixe 61 2 2 2 2 2" xfId="47595"/>
    <cellStyle name="Virgule fixe 61 2 2 2 3" xfId="47596"/>
    <cellStyle name="Virgule fixe 61 2 2 2 4" xfId="47597"/>
    <cellStyle name="Virgule fixe 61 2 2 3" xfId="47598"/>
    <cellStyle name="Virgule fixe 61 2 2 3 2" xfId="47599"/>
    <cellStyle name="Virgule fixe 61 2 2 4" xfId="47600"/>
    <cellStyle name="Virgule fixe 61 2 2 5" xfId="47601"/>
    <cellStyle name="Virgule fixe 61 3" xfId="47602"/>
    <cellStyle name="Virgule fixe 61 3 2" xfId="47603"/>
    <cellStyle name="Virgule fixe 61 3 2 2" xfId="47604"/>
    <cellStyle name="Virgule fixe 61 3 2 2 2" xfId="47605"/>
    <cellStyle name="Virgule fixe 61 3 2 3" xfId="47606"/>
    <cellStyle name="Virgule fixe 61 3 2 4" xfId="47607"/>
    <cellStyle name="Virgule fixe 61 3 3" xfId="47608"/>
    <cellStyle name="Virgule fixe 61 3 3 2" xfId="47609"/>
    <cellStyle name="Virgule fixe 61 3 4" xfId="47610"/>
    <cellStyle name="Virgule fixe 61 3 5" xfId="47611"/>
    <cellStyle name="Virgule fixe 62" xfId="47612"/>
    <cellStyle name="Virgule fixe 62 2" xfId="47613"/>
    <cellStyle name="Virgule fixe 62 2 2" xfId="47614"/>
    <cellStyle name="Virgule fixe 62 2 2 2" xfId="47615"/>
    <cellStyle name="Virgule fixe 62 2 2 2 2" xfId="47616"/>
    <cellStyle name="Virgule fixe 62 2 2 2 2 2" xfId="47617"/>
    <cellStyle name="Virgule fixe 62 2 2 2 3" xfId="47618"/>
    <cellStyle name="Virgule fixe 62 2 2 2 4" xfId="47619"/>
    <cellStyle name="Virgule fixe 62 2 2 3" xfId="47620"/>
    <cellStyle name="Virgule fixe 62 2 2 3 2" xfId="47621"/>
    <cellStyle name="Virgule fixe 62 2 2 4" xfId="47622"/>
    <cellStyle name="Virgule fixe 62 2 2 5" xfId="47623"/>
    <cellStyle name="Virgule fixe 62 3" xfId="47624"/>
    <cellStyle name="Virgule fixe 62 3 2" xfId="47625"/>
    <cellStyle name="Virgule fixe 62 3 2 2" xfId="47626"/>
    <cellStyle name="Virgule fixe 62 3 2 2 2" xfId="47627"/>
    <cellStyle name="Virgule fixe 62 3 2 3" xfId="47628"/>
    <cellStyle name="Virgule fixe 62 3 2 4" xfId="47629"/>
    <cellStyle name="Virgule fixe 62 3 3" xfId="47630"/>
    <cellStyle name="Virgule fixe 62 3 3 2" xfId="47631"/>
    <cellStyle name="Virgule fixe 62 3 4" xfId="47632"/>
    <cellStyle name="Virgule fixe 62 3 5" xfId="47633"/>
    <cellStyle name="Virgule fixe 63" xfId="47634"/>
    <cellStyle name="Virgule fixe 63 2" xfId="47635"/>
    <cellStyle name="Virgule fixe 63 2 2" xfId="47636"/>
    <cellStyle name="Virgule fixe 63 2 2 2" xfId="47637"/>
    <cellStyle name="Virgule fixe 63 2 2 2 2" xfId="47638"/>
    <cellStyle name="Virgule fixe 63 2 2 2 2 2" xfId="47639"/>
    <cellStyle name="Virgule fixe 63 2 2 2 3" xfId="47640"/>
    <cellStyle name="Virgule fixe 63 2 2 2 4" xfId="47641"/>
    <cellStyle name="Virgule fixe 63 2 2 3" xfId="47642"/>
    <cellStyle name="Virgule fixe 63 2 2 3 2" xfId="47643"/>
    <cellStyle name="Virgule fixe 63 2 2 4" xfId="47644"/>
    <cellStyle name="Virgule fixe 63 2 2 5" xfId="47645"/>
    <cellStyle name="Virgule fixe 63 3" xfId="47646"/>
    <cellStyle name="Virgule fixe 63 3 2" xfId="47647"/>
    <cellStyle name="Virgule fixe 63 3 2 2" xfId="47648"/>
    <cellStyle name="Virgule fixe 63 3 2 2 2" xfId="47649"/>
    <cellStyle name="Virgule fixe 63 3 2 3" xfId="47650"/>
    <cellStyle name="Virgule fixe 63 3 2 4" xfId="47651"/>
    <cellStyle name="Virgule fixe 63 3 3" xfId="47652"/>
    <cellStyle name="Virgule fixe 63 3 3 2" xfId="47653"/>
    <cellStyle name="Virgule fixe 63 3 4" xfId="47654"/>
    <cellStyle name="Virgule fixe 63 3 5" xfId="47655"/>
    <cellStyle name="Virgule fixe 64" xfId="47656"/>
    <cellStyle name="Virgule fixe 64 2" xfId="47657"/>
    <cellStyle name="Virgule fixe 64 2 2" xfId="47658"/>
    <cellStyle name="Virgule fixe 64 2 2 2" xfId="47659"/>
    <cellStyle name="Virgule fixe 64 2 2 2 2" xfId="47660"/>
    <cellStyle name="Virgule fixe 64 2 2 2 2 2" xfId="47661"/>
    <cellStyle name="Virgule fixe 64 2 2 2 3" xfId="47662"/>
    <cellStyle name="Virgule fixe 64 2 2 2 4" xfId="47663"/>
    <cellStyle name="Virgule fixe 64 2 2 3" xfId="47664"/>
    <cellStyle name="Virgule fixe 64 2 2 3 2" xfId="47665"/>
    <cellStyle name="Virgule fixe 64 2 2 4" xfId="47666"/>
    <cellStyle name="Virgule fixe 64 2 2 5" xfId="47667"/>
    <cellStyle name="Virgule fixe 64 3" xfId="47668"/>
    <cellStyle name="Virgule fixe 64 3 2" xfId="47669"/>
    <cellStyle name="Virgule fixe 64 3 2 2" xfId="47670"/>
    <cellStyle name="Virgule fixe 64 3 2 2 2" xfId="47671"/>
    <cellStyle name="Virgule fixe 64 3 2 3" xfId="47672"/>
    <cellStyle name="Virgule fixe 64 3 2 4" xfId="47673"/>
    <cellStyle name="Virgule fixe 64 3 3" xfId="47674"/>
    <cellStyle name="Virgule fixe 64 3 3 2" xfId="47675"/>
    <cellStyle name="Virgule fixe 64 3 4" xfId="47676"/>
    <cellStyle name="Virgule fixe 64 3 5" xfId="47677"/>
    <cellStyle name="Virgule fixe 65" xfId="47678"/>
    <cellStyle name="Virgule fixe 65 2" xfId="47679"/>
    <cellStyle name="Virgule fixe 65 2 2" xfId="47680"/>
    <cellStyle name="Virgule fixe 65 2 2 2" xfId="47681"/>
    <cellStyle name="Virgule fixe 65 2 2 2 2" xfId="47682"/>
    <cellStyle name="Virgule fixe 65 2 2 2 2 2" xfId="47683"/>
    <cellStyle name="Virgule fixe 65 2 2 2 3" xfId="47684"/>
    <cellStyle name="Virgule fixe 65 2 2 2 4" xfId="47685"/>
    <cellStyle name="Virgule fixe 65 2 2 3" xfId="47686"/>
    <cellStyle name="Virgule fixe 65 2 2 3 2" xfId="47687"/>
    <cellStyle name="Virgule fixe 65 2 2 4" xfId="47688"/>
    <cellStyle name="Virgule fixe 65 2 2 5" xfId="47689"/>
    <cellStyle name="Virgule fixe 65 3" xfId="47690"/>
    <cellStyle name="Virgule fixe 65 3 2" xfId="47691"/>
    <cellStyle name="Virgule fixe 65 3 2 2" xfId="47692"/>
    <cellStyle name="Virgule fixe 65 3 2 2 2" xfId="47693"/>
    <cellStyle name="Virgule fixe 65 3 2 3" xfId="47694"/>
    <cellStyle name="Virgule fixe 65 3 2 4" xfId="47695"/>
    <cellStyle name="Virgule fixe 65 3 3" xfId="47696"/>
    <cellStyle name="Virgule fixe 65 3 3 2" xfId="47697"/>
    <cellStyle name="Virgule fixe 65 3 4" xfId="47698"/>
    <cellStyle name="Virgule fixe 65 3 5" xfId="47699"/>
    <cellStyle name="Virgule fixe 66" xfId="47700"/>
    <cellStyle name="Virgule fixe 66 2" xfId="47701"/>
    <cellStyle name="Virgule fixe 66 2 2" xfId="47702"/>
    <cellStyle name="Virgule fixe 66 2 2 2" xfId="47703"/>
    <cellStyle name="Virgule fixe 66 2 3" xfId="47704"/>
    <cellStyle name="Virgule fixe 66 2 4" xfId="47705"/>
    <cellStyle name="Virgule fixe 66 3" xfId="47706"/>
    <cellStyle name="Virgule fixe 66 3 2" xfId="47707"/>
    <cellStyle name="Virgule fixe 66 4" xfId="47708"/>
    <cellStyle name="Virgule fixe 66 5" xfId="47709"/>
    <cellStyle name="Virgule fixe 67" xfId="47710"/>
    <cellStyle name="Virgule fixe 7" xfId="47711"/>
    <cellStyle name="Virgule fixe 7 2" xfId="47712"/>
    <cellStyle name="Virgule fixe 7 2 2" xfId="47713"/>
    <cellStyle name="Virgule fixe 7 2 2 2" xfId="47714"/>
    <cellStyle name="Virgule fixe 7 2 2 2 2" xfId="47715"/>
    <cellStyle name="Virgule fixe 7 2 2 2 2 2" xfId="47716"/>
    <cellStyle name="Virgule fixe 7 2 2 2 3" xfId="47717"/>
    <cellStyle name="Virgule fixe 7 2 2 2 4" xfId="47718"/>
    <cellStyle name="Virgule fixe 7 2 2 3" xfId="47719"/>
    <cellStyle name="Virgule fixe 7 2 2 3 2" xfId="47720"/>
    <cellStyle name="Virgule fixe 7 2 2 4" xfId="47721"/>
    <cellStyle name="Virgule fixe 7 2 2 5" xfId="47722"/>
    <cellStyle name="Virgule fixe 7 2 2 6" xfId="47723"/>
    <cellStyle name="Virgule fixe 7 2 3" xfId="47724"/>
    <cellStyle name="Virgule fixe 7 3" xfId="47725"/>
    <cellStyle name="Virgule fixe 7 3 2" xfId="47726"/>
    <cellStyle name="Virgule fixe 7 3 2 2" xfId="47727"/>
    <cellStyle name="Virgule fixe 7 3 2 2 2" xfId="47728"/>
    <cellStyle name="Virgule fixe 7 3 2 3" xfId="47729"/>
    <cellStyle name="Virgule fixe 7 3 2 4" xfId="47730"/>
    <cellStyle name="Virgule fixe 7 3 2 5" xfId="47731"/>
    <cellStyle name="Virgule fixe 7 3 3" xfId="47732"/>
    <cellStyle name="Virgule fixe 7 3 3 2" xfId="47733"/>
    <cellStyle name="Virgule fixe 7 3 3 3" xfId="47734"/>
    <cellStyle name="Virgule fixe 7 3 4" xfId="47735"/>
    <cellStyle name="Virgule fixe 7 3 4 2" xfId="47736"/>
    <cellStyle name="Virgule fixe 7 3 5" xfId="47737"/>
    <cellStyle name="Virgule fixe 7 4" xfId="47738"/>
    <cellStyle name="Virgule fixe 8" xfId="47739"/>
    <cellStyle name="Virgule fixe 8 2" xfId="47740"/>
    <cellStyle name="Virgule fixe 8 2 2" xfId="47741"/>
    <cellStyle name="Virgule fixe 8 2 2 2" xfId="47742"/>
    <cellStyle name="Virgule fixe 8 2 2 2 2" xfId="47743"/>
    <cellStyle name="Virgule fixe 8 2 2 2 2 2" xfId="47744"/>
    <cellStyle name="Virgule fixe 8 2 2 2 3" xfId="47745"/>
    <cellStyle name="Virgule fixe 8 2 2 2 4" xfId="47746"/>
    <cellStyle name="Virgule fixe 8 2 2 3" xfId="47747"/>
    <cellStyle name="Virgule fixe 8 2 2 3 2" xfId="47748"/>
    <cellStyle name="Virgule fixe 8 2 2 4" xfId="47749"/>
    <cellStyle name="Virgule fixe 8 2 2 5" xfId="47750"/>
    <cellStyle name="Virgule fixe 8 2 2 6" xfId="47751"/>
    <cellStyle name="Virgule fixe 8 2 3" xfId="47752"/>
    <cellStyle name="Virgule fixe 8 3" xfId="47753"/>
    <cellStyle name="Virgule fixe 8 3 2" xfId="47754"/>
    <cellStyle name="Virgule fixe 8 3 2 2" xfId="47755"/>
    <cellStyle name="Virgule fixe 8 3 2 2 2" xfId="47756"/>
    <cellStyle name="Virgule fixe 8 3 2 3" xfId="47757"/>
    <cellStyle name="Virgule fixe 8 3 2 4" xfId="47758"/>
    <cellStyle name="Virgule fixe 8 3 2 5" xfId="47759"/>
    <cellStyle name="Virgule fixe 8 3 3" xfId="47760"/>
    <cellStyle name="Virgule fixe 8 3 3 2" xfId="47761"/>
    <cellStyle name="Virgule fixe 8 3 3 3" xfId="47762"/>
    <cellStyle name="Virgule fixe 8 3 4" xfId="47763"/>
    <cellStyle name="Virgule fixe 8 3 4 2" xfId="47764"/>
    <cellStyle name="Virgule fixe 8 3 5" xfId="47765"/>
    <cellStyle name="Virgule fixe 8 4" xfId="47766"/>
    <cellStyle name="Virgule fixe 9" xfId="47767"/>
    <cellStyle name="Virgule fixe 9 2" xfId="47768"/>
    <cellStyle name="Virgule fixe 9 2 2" xfId="47769"/>
    <cellStyle name="Virgule fixe 9 2 2 2" xfId="47770"/>
    <cellStyle name="Virgule fixe 9 2 2 2 2" xfId="47771"/>
    <cellStyle name="Virgule fixe 9 2 2 2 2 2" xfId="47772"/>
    <cellStyle name="Virgule fixe 9 2 2 2 3" xfId="47773"/>
    <cellStyle name="Virgule fixe 9 2 2 2 4" xfId="47774"/>
    <cellStyle name="Virgule fixe 9 2 2 3" xfId="47775"/>
    <cellStyle name="Virgule fixe 9 2 2 3 2" xfId="47776"/>
    <cellStyle name="Virgule fixe 9 2 2 4" xfId="47777"/>
    <cellStyle name="Virgule fixe 9 2 2 5" xfId="47778"/>
    <cellStyle name="Virgule fixe 9 2 2 6" xfId="47779"/>
    <cellStyle name="Virgule fixe 9 2 3" xfId="47780"/>
    <cellStyle name="Virgule fixe 9 3" xfId="47781"/>
    <cellStyle name="Virgule fixe 9 3 2" xfId="47782"/>
    <cellStyle name="Virgule fixe 9 3 2 2" xfId="47783"/>
    <cellStyle name="Virgule fixe 9 3 2 2 2" xfId="47784"/>
    <cellStyle name="Virgule fixe 9 3 2 3" xfId="47785"/>
    <cellStyle name="Virgule fixe 9 3 2 4" xfId="47786"/>
    <cellStyle name="Virgule fixe 9 3 2 5" xfId="47787"/>
    <cellStyle name="Virgule fixe 9 3 3" xfId="47788"/>
    <cellStyle name="Virgule fixe 9 3 3 2" xfId="47789"/>
    <cellStyle name="Virgule fixe 9 3 3 3" xfId="47790"/>
    <cellStyle name="Virgule fixe 9 3 4" xfId="47791"/>
    <cellStyle name="Virgule fixe 9 3 4 2" xfId="47792"/>
    <cellStyle name="Virgule fixe 9 3 5" xfId="47793"/>
    <cellStyle name="Virgule fixe 9 4" xfId="47794"/>
    <cellStyle name="Währung [0]_Abweichung WCR__" xfId="47795"/>
    <cellStyle name="Währung_Abweichung WCR__" xfId="47796"/>
    <cellStyle name="Warnender Text" xfId="47797"/>
    <cellStyle name="Warnender Text 2" xfId="47798"/>
    <cellStyle name="Warnender Text 2 2" xfId="47799"/>
    <cellStyle name="Warnender Text 2 2 2" xfId="47800"/>
    <cellStyle name="Warnender Text 2 2 2 2" xfId="47801"/>
    <cellStyle name="Warnender Text 2 2 2 2 2" xfId="47802"/>
    <cellStyle name="Warnender Text 2 2 2 3" xfId="47803"/>
    <cellStyle name="Warnender Text 2 2 2 4" xfId="47804"/>
    <cellStyle name="Warnender Text 2 2 3" xfId="47805"/>
    <cellStyle name="Warnender Text 2 2 3 2" xfId="47806"/>
    <cellStyle name="Warnender Text 2 2 4" xfId="47807"/>
    <cellStyle name="Warnender Text 2 2 5" xfId="47808"/>
    <cellStyle name="Warnender Text 3" xfId="47809"/>
    <cellStyle name="Warnender Text 3 2" xfId="47810"/>
    <cellStyle name="Warnender Text 3 2 2" xfId="47811"/>
    <cellStyle name="Warnender Text 3 2 2 2" xfId="47812"/>
    <cellStyle name="Warnender Text 3 2 2 2 2" xfId="47813"/>
    <cellStyle name="Warnender Text 3 2 2 3" xfId="47814"/>
    <cellStyle name="Warnender Text 3 2 2 4" xfId="47815"/>
    <cellStyle name="Warnender Text 3 2 3" xfId="47816"/>
    <cellStyle name="Warnender Text 3 2 3 2" xfId="47817"/>
    <cellStyle name="Warnender Text 3 2 4" xfId="47818"/>
    <cellStyle name="Warnender Text 3 2 5" xfId="47819"/>
    <cellStyle name="Warnender Text 3 2 6" xfId="47820"/>
    <cellStyle name="Warnender Text 4" xfId="47821"/>
    <cellStyle name="Warnender Text 4 2" xfId="47822"/>
    <cellStyle name="Warnender Text 4 2 2" xfId="47823"/>
    <cellStyle name="Warnender Text 4 2 2 2" xfId="47824"/>
    <cellStyle name="Warnender Text 4 2 2 2 2" xfId="47825"/>
    <cellStyle name="Warnender Text 4 2 2 3" xfId="47826"/>
    <cellStyle name="Warnender Text 4 2 2 4" xfId="47827"/>
    <cellStyle name="Warnender Text 4 2 3" xfId="47828"/>
    <cellStyle name="Warnender Text 4 2 3 2" xfId="47829"/>
    <cellStyle name="Warnender Text 4 2 4" xfId="47830"/>
    <cellStyle name="Warnender Text 4 2 5" xfId="47831"/>
    <cellStyle name="Warnender Text 5" xfId="47832"/>
    <cellStyle name="Warnender Text 5 2" xfId="47833"/>
    <cellStyle name="Warnender Text 5 2 2" xfId="47834"/>
    <cellStyle name="Warnender Text 5 2 2 2" xfId="47835"/>
    <cellStyle name="Warnender Text 5 2 2 2 2" xfId="47836"/>
    <cellStyle name="Warnender Text 5 2 2 3" xfId="47837"/>
    <cellStyle name="Warnender Text 5 2 2 4" xfId="47838"/>
    <cellStyle name="Warnender Text 5 2 3" xfId="47839"/>
    <cellStyle name="Warnender Text 5 2 3 2" xfId="47840"/>
    <cellStyle name="Warnender Text 5 2 4" xfId="47841"/>
    <cellStyle name="Warnender Text 5 2 5" xfId="47842"/>
    <cellStyle name="Warnender Text 6" xfId="47843"/>
    <cellStyle name="Warnender Text 6 2" xfId="47844"/>
    <cellStyle name="Warnender Text 6 2 2" xfId="47845"/>
    <cellStyle name="Warnender Text 6 2 2 2" xfId="47846"/>
    <cellStyle name="Warnender Text 6 2 2 2 2" xfId="47847"/>
    <cellStyle name="Warnender Text 6 2 2 3" xfId="47848"/>
    <cellStyle name="Warnender Text 6 2 2 4" xfId="47849"/>
    <cellStyle name="Warnender Text 6 2 3" xfId="47850"/>
    <cellStyle name="Warnender Text 6 2 3 2" xfId="47851"/>
    <cellStyle name="Warnender Text 6 2 4" xfId="47852"/>
    <cellStyle name="Warnender Text 6 2 5" xfId="47853"/>
    <cellStyle name="Warnender Text 7" xfId="47854"/>
    <cellStyle name="Warnender Text 7 2" xfId="47855"/>
    <cellStyle name="Warnender Text 7 2 2" xfId="47856"/>
    <cellStyle name="Warnender Text 7 2 2 2" xfId="47857"/>
    <cellStyle name="Warnender Text 7 2 2 2 2" xfId="47858"/>
    <cellStyle name="Warnender Text 7 2 2 3" xfId="47859"/>
    <cellStyle name="Warnender Text 7 2 2 4" xfId="47860"/>
    <cellStyle name="Warnender Text 7 2 3" xfId="47861"/>
    <cellStyle name="Warnender Text 7 2 3 2" xfId="47862"/>
    <cellStyle name="Warnender Text 7 2 4" xfId="47863"/>
    <cellStyle name="Warnender Text 7 2 5" xfId="47864"/>
    <cellStyle name="Warnender Text 8" xfId="47865"/>
    <cellStyle name="Warnender Text 8 2" xfId="47866"/>
    <cellStyle name="Warnender Text 8 2 2" xfId="47867"/>
    <cellStyle name="Warnender Text 8 2 2 2" xfId="47868"/>
    <cellStyle name="Warnender Text 8 2 3" xfId="47869"/>
    <cellStyle name="Warnender Text 8 2 4" xfId="47870"/>
    <cellStyle name="Warnender Text 8 3" xfId="47871"/>
    <cellStyle name="Warnender Text 8 3 2" xfId="47872"/>
    <cellStyle name="Warnender Text 8 4" xfId="47873"/>
    <cellStyle name="Warnender Text 8 5" xfId="47874"/>
    <cellStyle name="Warning Text" xfId="47875"/>
    <cellStyle name="Warning Text 2" xfId="47876"/>
    <cellStyle name="Warning Text 2 2" xfId="47877"/>
    <cellStyle name="Warning Text 2 2 2" xfId="47878"/>
    <cellStyle name="Warning Text 2 2 2 2" xfId="47879"/>
    <cellStyle name="Warning Text 2 2 3" xfId="47880"/>
    <cellStyle name="Warning Text 2 2 4" xfId="47881"/>
    <cellStyle name="Warning Text 2 3" xfId="47882"/>
    <cellStyle name="Warning Text 2 3 2" xfId="47883"/>
    <cellStyle name="Warning Text 2 4" xfId="47884"/>
    <cellStyle name="Warning Text 2 5" xfId="47885"/>
    <cellStyle name="Warning Text 2 6" xfId="47886"/>
    <cellStyle name="Warning Text 2 7" xfId="47887"/>
    <cellStyle name="Warning Text 3" xfId="47888"/>
    <cellStyle name="Warning Text 3 2" xfId="47889"/>
    <cellStyle name="Warning Text 3 3" xfId="47890"/>
    <cellStyle name="XL3 Blue" xfId="47891"/>
    <cellStyle name="XL3 Blue 2" xfId="47892"/>
    <cellStyle name="XL3 Blue 2 2" xfId="47893"/>
    <cellStyle name="XL3 Blue 2 2 2" xfId="47894"/>
    <cellStyle name="XL3 Blue 2 2 2 2" xfId="47895"/>
    <cellStyle name="XL3 Blue 2 2 3" xfId="47896"/>
    <cellStyle name="XL3 Blue 2 2 4" xfId="47897"/>
    <cellStyle name="XL3 Blue 2 3" xfId="47898"/>
    <cellStyle name="XL3 Blue 2 3 2" xfId="47899"/>
    <cellStyle name="XL3 Blue 2 4" xfId="47900"/>
    <cellStyle name="XL3 Blue 2 5" xfId="47901"/>
    <cellStyle name="XL3 Blue 2 6" xfId="47902"/>
    <cellStyle name="XL3 Blue 3" xfId="47903"/>
    <cellStyle name="XL3 Blue 3 2" xfId="47904"/>
    <cellStyle name="XL3 Green" xfId="47905"/>
    <cellStyle name="XL3 Green 2" xfId="47906"/>
    <cellStyle name="XL3 Green 2 2" xfId="47907"/>
    <cellStyle name="XL3 Green 2 2 2" xfId="47908"/>
    <cellStyle name="XL3 Green 2 2 2 2" xfId="47909"/>
    <cellStyle name="XL3 Green 2 2 3" xfId="47910"/>
    <cellStyle name="XL3 Green 2 2 4" xfId="47911"/>
    <cellStyle name="XL3 Green 2 3" xfId="47912"/>
    <cellStyle name="XL3 Green 2 3 2" xfId="47913"/>
    <cellStyle name="XL3 Green 2 4" xfId="47914"/>
    <cellStyle name="XL3 Green 2 5" xfId="47915"/>
    <cellStyle name="XL3 Green 2 6" xfId="47916"/>
    <cellStyle name="XL3 Green 3" xfId="47917"/>
    <cellStyle name="XL3 Green 3 2" xfId="47918"/>
    <cellStyle name="XL3 Orange" xfId="47919"/>
    <cellStyle name="XL3 Orange 2" xfId="47920"/>
    <cellStyle name="XL3 Orange 2 2" xfId="47921"/>
    <cellStyle name="XL3 Orange 2 2 2" xfId="47922"/>
    <cellStyle name="XL3 Orange 2 2 2 2" xfId="47923"/>
    <cellStyle name="XL3 Orange 2 2 3" xfId="47924"/>
    <cellStyle name="XL3 Orange 2 2 4" xfId="47925"/>
    <cellStyle name="XL3 Orange 2 3" xfId="47926"/>
    <cellStyle name="XL3 Orange 2 3 2" xfId="47927"/>
    <cellStyle name="XL3 Orange 2 4" xfId="47928"/>
    <cellStyle name="XL3 Orange 2 5" xfId="47929"/>
    <cellStyle name="XL3 Orange 2 6" xfId="47930"/>
    <cellStyle name="XL3 Orange 3" xfId="47931"/>
    <cellStyle name="XL3 Orange 3 2" xfId="47932"/>
    <cellStyle name="XL3 Red" xfId="47933"/>
    <cellStyle name="XL3 Red 2" xfId="47934"/>
    <cellStyle name="XL3 Red 2 2" xfId="47935"/>
    <cellStyle name="XL3 Red 2 2 2" xfId="47936"/>
    <cellStyle name="XL3 Red 2 2 2 2" xfId="47937"/>
    <cellStyle name="XL3 Red 2 2 3" xfId="47938"/>
    <cellStyle name="XL3 Red 2 2 4" xfId="47939"/>
    <cellStyle name="XL3 Red 2 3" xfId="47940"/>
    <cellStyle name="XL3 Red 2 3 2" xfId="47941"/>
    <cellStyle name="XL3 Red 2 4" xfId="47942"/>
    <cellStyle name="XL3 Red 2 5" xfId="47943"/>
    <cellStyle name="XL3 Red 2 6" xfId="47944"/>
    <cellStyle name="XL3 Red 3" xfId="47945"/>
    <cellStyle name="XL3 Red 3 2" xfId="47946"/>
    <cellStyle name="XL3 Yellow" xfId="47947"/>
    <cellStyle name="XL3 Yellow 2" xfId="47948"/>
    <cellStyle name="XL3 Yellow 2 2" xfId="47949"/>
    <cellStyle name="XL3 Yellow 2 2 2" xfId="47950"/>
    <cellStyle name="XL3 Yellow 2 2 2 2" xfId="47951"/>
    <cellStyle name="XL3 Yellow 2 2 3" xfId="47952"/>
    <cellStyle name="XL3 Yellow 2 2 4" xfId="47953"/>
    <cellStyle name="XL3 Yellow 2 3" xfId="47954"/>
    <cellStyle name="XL3 Yellow 2 3 2" xfId="47955"/>
    <cellStyle name="XL3 Yellow 2 4" xfId="47956"/>
    <cellStyle name="XL3 Yellow 2 5" xfId="47957"/>
    <cellStyle name="XL3 Yellow 2 6" xfId="47958"/>
    <cellStyle name="XL3 Yellow 3" xfId="47959"/>
    <cellStyle name="XL3 Yellow 3 2" xfId="47960"/>
    <cellStyle name="Year" xfId="47961"/>
    <cellStyle name="Year 2" xfId="47962"/>
    <cellStyle name="Year 2 2" xfId="47963"/>
    <cellStyle name="Year 2 3" xfId="47964"/>
    <cellStyle name="Year 3" xfId="47965"/>
    <cellStyle name="Year 4" xfId="47966"/>
    <cellStyle name="Zelle überprüfen" xfId="47967"/>
    <cellStyle name="Zelle überprüfen 2" xfId="47968"/>
    <cellStyle name="Zelle überprüfen 2 2" xfId="47969"/>
    <cellStyle name="Zelle überprüfen 2 2 2" xfId="47970"/>
    <cellStyle name="Zelle überprüfen 2 2 2 2" xfId="47971"/>
    <cellStyle name="Zelle überprüfen 2 2 2 2 2" xfId="47972"/>
    <cellStyle name="Zelle überprüfen 2 2 2 3" xfId="47973"/>
    <cellStyle name="Zelle überprüfen 2 2 2 4" xfId="47974"/>
    <cellStyle name="Zelle überprüfen 2 2 3" xfId="47975"/>
    <cellStyle name="Zelle überprüfen 2 2 3 2" xfId="47976"/>
    <cellStyle name="Zelle überprüfen 2 2 4" xfId="47977"/>
    <cellStyle name="Zelle überprüfen 2 2 5" xfId="47978"/>
    <cellStyle name="Zelle überprüfen 3" xfId="47979"/>
    <cellStyle name="Zelle überprüfen 3 2" xfId="47980"/>
    <cellStyle name="Zelle überprüfen 3 2 2" xfId="47981"/>
    <cellStyle name="Zelle überprüfen 3 2 2 2" xfId="47982"/>
    <cellStyle name="Zelle überprüfen 3 2 2 2 2" xfId="47983"/>
    <cellStyle name="Zelle überprüfen 3 2 2 3" xfId="47984"/>
    <cellStyle name="Zelle überprüfen 3 2 2 4" xfId="47985"/>
    <cellStyle name="Zelle überprüfen 3 2 3" xfId="47986"/>
    <cellStyle name="Zelle überprüfen 3 2 3 2" xfId="47987"/>
    <cellStyle name="Zelle überprüfen 3 2 4" xfId="47988"/>
    <cellStyle name="Zelle überprüfen 3 2 5" xfId="47989"/>
    <cellStyle name="Zelle überprüfen 4" xfId="47990"/>
    <cellStyle name="Zelle überprüfen 4 2" xfId="47991"/>
    <cellStyle name="Zelle überprüfen 4 2 2" xfId="47992"/>
    <cellStyle name="Zelle überprüfen 4 2 2 2" xfId="47993"/>
    <cellStyle name="Zelle überprüfen 4 2 2 2 2" xfId="47994"/>
    <cellStyle name="Zelle überprüfen 4 2 2 3" xfId="47995"/>
    <cellStyle name="Zelle überprüfen 4 2 2 4" xfId="47996"/>
    <cellStyle name="Zelle überprüfen 4 2 3" xfId="47997"/>
    <cellStyle name="Zelle überprüfen 4 2 3 2" xfId="47998"/>
    <cellStyle name="Zelle überprüfen 4 2 4" xfId="47999"/>
    <cellStyle name="Zelle überprüfen 4 2 5" xfId="48000"/>
    <cellStyle name="Zelle überprüfen 5" xfId="48001"/>
    <cellStyle name="Zelle überprüfen 5 2" xfId="48002"/>
    <cellStyle name="Zelle überprüfen 5 2 2" xfId="48003"/>
    <cellStyle name="Zelle überprüfen 5 2 2 2" xfId="48004"/>
    <cellStyle name="Zelle überprüfen 5 2 2 2 2" xfId="48005"/>
    <cellStyle name="Zelle überprüfen 5 2 2 3" xfId="48006"/>
    <cellStyle name="Zelle überprüfen 5 2 2 4" xfId="48007"/>
    <cellStyle name="Zelle überprüfen 5 2 3" xfId="48008"/>
    <cellStyle name="Zelle überprüfen 5 2 3 2" xfId="48009"/>
    <cellStyle name="Zelle überprüfen 5 2 4" xfId="48010"/>
    <cellStyle name="Zelle überprüfen 5 2 5" xfId="48011"/>
    <cellStyle name="Zelle überprüfen 6" xfId="48012"/>
    <cellStyle name="Zelle überprüfen 6 2" xfId="48013"/>
    <cellStyle name="Zelle überprüfen 6 2 2" xfId="48014"/>
    <cellStyle name="Zelle überprüfen 6 2 2 2" xfId="48015"/>
    <cellStyle name="Zelle überprüfen 6 2 2 2 2" xfId="48016"/>
    <cellStyle name="Zelle überprüfen 6 2 2 3" xfId="48017"/>
    <cellStyle name="Zelle überprüfen 6 2 2 4" xfId="48018"/>
    <cellStyle name="Zelle überprüfen 6 2 3" xfId="48019"/>
    <cellStyle name="Zelle überprüfen 6 2 3 2" xfId="48020"/>
    <cellStyle name="Zelle überprüfen 6 2 4" xfId="48021"/>
    <cellStyle name="Zelle überprüfen 6 2 5" xfId="48022"/>
    <cellStyle name="Zelle überprüfen 7" xfId="48023"/>
    <cellStyle name="Zelle überprüfen 7 2" xfId="48024"/>
    <cellStyle name="Zelle überprüfen 7 2 2" xfId="48025"/>
    <cellStyle name="Zelle überprüfen 7 2 2 2" xfId="48026"/>
    <cellStyle name="Zelle überprüfen 7 2 2 2 2" xfId="48027"/>
    <cellStyle name="Zelle überprüfen 7 2 2 3" xfId="48028"/>
    <cellStyle name="Zelle überprüfen 7 2 2 4" xfId="48029"/>
    <cellStyle name="Zelle überprüfen 7 2 3" xfId="48030"/>
    <cellStyle name="Zelle überprüfen 7 2 3 2" xfId="48031"/>
    <cellStyle name="Zelle überprüfen 7 2 4" xfId="48032"/>
    <cellStyle name="Zelle überprüfen 7 2 5" xfId="48033"/>
    <cellStyle name="Zelle überprüfen 8" xfId="48034"/>
    <cellStyle name="Zelle überprüfen 8 2" xfId="48035"/>
    <cellStyle name="Zelle überprüfen 8 2 2" xfId="48036"/>
    <cellStyle name="Zelle überprüfen 8 2 2 2" xfId="48037"/>
    <cellStyle name="Zelle überprüfen 8 2 3" xfId="48038"/>
    <cellStyle name="Zelle überprüfen 8 2 4" xfId="48039"/>
    <cellStyle name="Zelle überprüfen 8 3" xfId="48040"/>
    <cellStyle name="Zelle überprüfen 8 3 2" xfId="48041"/>
    <cellStyle name="Zelle überprüfen 8 4" xfId="48042"/>
    <cellStyle name="Zelle überprüfen 8 5" xfId="48043"/>
    <cellStyle name="Złe" xfId="48044"/>
    <cellStyle name="Złe 2" xfId="48045"/>
    <cellStyle name="Złe 2 2" xfId="48046"/>
    <cellStyle name="Złe 2 2 2" xfId="48047"/>
    <cellStyle name="Złe 2 2 2 2" xfId="48048"/>
    <cellStyle name="Złe 2 2 3" xfId="48049"/>
    <cellStyle name="Złe 2 2 4" xfId="48050"/>
    <cellStyle name="Złe 2 3" xfId="48051"/>
    <cellStyle name="Złe 2 3 2" xfId="48052"/>
    <cellStyle name="Złe 2 4" xfId="48053"/>
    <cellStyle name="Złe 2 5" xfId="48054"/>
    <cellStyle name="Гиперссылка" xfId="194"/>
    <cellStyle name="Гиперссылка 2" xfId="48055"/>
    <cellStyle name="Гиперссылка 2 2" xfId="48056"/>
    <cellStyle name="Гиперссылка 2 2 2" xfId="48057"/>
    <cellStyle name="Гиперссылка 2 2 2 2" xfId="48058"/>
    <cellStyle name="Гиперссылка 2 2 3" xfId="48059"/>
    <cellStyle name="Гиперссылка 2 2 4" xfId="48060"/>
    <cellStyle name="Гиперссылка 2 2 5" xfId="48061"/>
    <cellStyle name="Гиперссылка 2 3" xfId="48062"/>
    <cellStyle name="Гиперссылка 2 3 2" xfId="48063"/>
    <cellStyle name="Гиперссылка 2 3 3" xfId="48064"/>
    <cellStyle name="Гиперссылка 2 4" xfId="48065"/>
    <cellStyle name="Гиперссылка 2 5" xfId="48066"/>
    <cellStyle name="Гиперссылка 2 6" xfId="48067"/>
    <cellStyle name="Гиперссылка 3" xfId="48068"/>
    <cellStyle name="Гиперссылка 3 2" xfId="48069"/>
    <cellStyle name="Гиперссылка 4" xfId="48070"/>
    <cellStyle name="Обычный_2++" xfId="195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" xfId="48071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" xfId="48072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2" xfId="48073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2 2" xfId="48074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2 2 2" xfId="48075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2 3" xfId="48076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2 4" xfId="48077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3" xfId="48078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3 2" xfId="48079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4" xfId="48080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5" xfId="48081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2 6" xfId="48082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3" xfId="48083"/>
    <cellStyle name="╟쵕ꜩ輲秛녜殝鱽푣㳳ﮧ৫䶈䐀ꌈӣъ辦疒촡骸ࠄ⛃⍍힢怡【挚옔愀奴ᆄ◛ㆶ鸥圊쬧钁藅ǩꓸ滜執忯叙㷄硾ꁤ좮ৡᙚ칏✏觡ᗴ춹ﭴ﷣쿣濛띯嶚師ኳ㉀簃퇴ᓖỉ雀㷎㎭䕻쭒嬉∑鋕︔쵢볟_xdc88_禿讟䦚ꬕ榏瘃獰Ɫ䳐ꛘ䮥椱㑥⎒ᤈဗ瘿䀂죻玘ﳿ譨ꬵ麰애賗첁䑼荛鄽ꎍ⩎㨚镍㲼҅⌆ᝳ浪縲軄渪ↆ퀆 3 2" xfId="48084"/>
  </cellStyles>
  <dxfs count="907"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fill>
        <patternFill>
          <bgColor theme="5"/>
        </patternFill>
      </fill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  <dxf>
      <numFmt numFmtId="234" formatCode="#,##0_ ;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45</xdr:row>
      <xdr:rowOff>100852</xdr:rowOff>
    </xdr:from>
    <xdr:to>
      <xdr:col>20</xdr:col>
      <xdr:colOff>178768</xdr:colOff>
      <xdr:row>61</xdr:row>
      <xdr:rowOff>129042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267DC9D-02EE-450F-BC32-84356215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1412" y="8303558"/>
          <a:ext cx="8695238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Enerdata">
      <a:dk1>
        <a:sysClr val="windowText" lastClr="000000"/>
      </a:dk1>
      <a:lt1>
        <a:sysClr val="window" lastClr="FFFFFF"/>
      </a:lt1>
      <a:dk2>
        <a:srgbClr val="8F0F75"/>
      </a:dk2>
      <a:lt2>
        <a:srgbClr val="758F23"/>
      </a:lt2>
      <a:accent1>
        <a:srgbClr val="0A758F"/>
      </a:accent1>
      <a:accent2>
        <a:srgbClr val="EC6625"/>
      </a:accent2>
      <a:accent3>
        <a:srgbClr val="14A2D2"/>
      </a:accent3>
      <a:accent4>
        <a:srgbClr val="F39325"/>
      </a:accent4>
      <a:accent5>
        <a:srgbClr val="1E8F5D"/>
      </a:accent5>
      <a:accent6>
        <a:srgbClr val="FFDE12"/>
      </a:accent6>
      <a:hlink>
        <a:srgbClr val="EC6625"/>
      </a:hlink>
      <a:folHlink>
        <a:srgbClr val="F39325"/>
      </a:folHlink>
    </a:clrScheme>
    <a:fontScheme name="Enerdata_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FF0000"/>
  </sheetPr>
  <dimension ref="C1:BV672"/>
  <sheetViews>
    <sheetView workbookViewId="0"/>
  </sheetViews>
  <sheetFormatPr baseColWidth="10" defaultColWidth="11.3984375" defaultRowHeight="14.25"/>
  <cols>
    <col min="1" max="2" width="11.3984375" style="1"/>
    <col min="3" max="4" width="9.296875" style="1" customWidth="1"/>
    <col min="5" max="5" width="25.796875" style="1" customWidth="1"/>
    <col min="6" max="6" width="5.296875" style="1" customWidth="1"/>
    <col min="7" max="7" width="20.59765625" style="1" customWidth="1"/>
    <col min="8" max="8" width="5.296875" style="1" customWidth="1"/>
    <col min="9" max="9" width="19.796875" style="1" customWidth="1"/>
    <col min="10" max="10" width="5.296875" style="1" customWidth="1"/>
    <col min="11" max="11" width="11.69921875" style="1" customWidth="1"/>
    <col min="12" max="12" width="5.296875" style="1" customWidth="1"/>
    <col min="13" max="13" width="17.69921875" style="1" customWidth="1"/>
    <col min="14" max="14" width="5.296875" style="1" customWidth="1"/>
    <col min="15" max="15" width="12.69921875" style="1" customWidth="1"/>
    <col min="16" max="16" width="39.3984375" style="1" customWidth="1"/>
    <col min="17" max="17" width="6.296875" style="1" hidden="1" customWidth="1"/>
    <col min="18" max="18" width="11.3984375" style="1"/>
    <col min="19" max="19" width="8.19921875" style="1" hidden="1" customWidth="1"/>
    <col min="20" max="20" width="11.3984375" style="1"/>
    <col min="21" max="21" width="11.3984375" style="1" hidden="1" customWidth="1"/>
    <col min="22" max="22" width="11.3984375" style="1"/>
    <col min="23" max="37" width="11.3984375" style="1" hidden="1" customWidth="1"/>
    <col min="38" max="42" width="11.3984375" style="1" customWidth="1"/>
    <col min="43" max="43" width="11.3984375" style="1"/>
    <col min="44" max="47" width="11.3984375" style="1" customWidth="1"/>
    <col min="48" max="48" width="11.3984375" style="1"/>
    <col min="49" max="52" width="11.3984375" style="1" customWidth="1"/>
    <col min="53" max="53" width="11.3984375" style="1"/>
    <col min="54" max="57" width="11.3984375" style="1" customWidth="1"/>
    <col min="58" max="58" width="11.3984375" style="1"/>
    <col min="59" max="62" width="11.3984375" style="1" customWidth="1"/>
    <col min="63" max="63" width="11.3984375" style="1"/>
    <col min="64" max="67" width="11.3984375" style="1" customWidth="1"/>
    <col min="68" max="68" width="11.3984375" style="1"/>
    <col min="69" max="72" width="11.3984375" style="1" customWidth="1"/>
    <col min="73" max="16384" width="11.3984375" style="1"/>
  </cols>
  <sheetData>
    <row r="1" spans="3:74" s="2" customFormat="1" ht="71.25">
      <c r="C1" s="90" t="s">
        <v>102</v>
      </c>
      <c r="D1" s="90" t="s">
        <v>103</v>
      </c>
      <c r="E1" s="90" t="s">
        <v>104</v>
      </c>
      <c r="F1" s="90" t="s">
        <v>105</v>
      </c>
      <c r="G1" s="90" t="s">
        <v>20</v>
      </c>
      <c r="H1" s="90" t="s">
        <v>106</v>
      </c>
      <c r="I1" s="90" t="s">
        <v>107</v>
      </c>
      <c r="J1" s="90" t="s">
        <v>108</v>
      </c>
      <c r="K1" s="90" t="s">
        <v>109</v>
      </c>
      <c r="L1" s="90" t="s">
        <v>110</v>
      </c>
      <c r="M1" s="90" t="s">
        <v>6</v>
      </c>
      <c r="N1" s="90" t="s">
        <v>111</v>
      </c>
      <c r="O1" s="90" t="s">
        <v>64</v>
      </c>
      <c r="P1" s="90" t="s">
        <v>112</v>
      </c>
      <c r="Q1" s="90" t="s">
        <v>113</v>
      </c>
      <c r="R1" s="90" t="s">
        <v>94</v>
      </c>
      <c r="S1" s="90" t="s">
        <v>114</v>
      </c>
      <c r="T1" s="90" t="s">
        <v>8</v>
      </c>
      <c r="U1" s="90" t="s">
        <v>115</v>
      </c>
      <c r="V1" s="90" t="s">
        <v>96</v>
      </c>
      <c r="W1" s="90">
        <v>2000</v>
      </c>
      <c r="X1" s="90">
        <v>2001</v>
      </c>
      <c r="Y1" s="90">
        <v>2002</v>
      </c>
      <c r="Z1" s="90">
        <v>2003</v>
      </c>
      <c r="AA1" s="90">
        <v>2004</v>
      </c>
      <c r="AB1" s="90">
        <v>2005</v>
      </c>
      <c r="AC1" s="90">
        <v>2006</v>
      </c>
      <c r="AD1" s="90">
        <v>2007</v>
      </c>
      <c r="AE1" s="90">
        <v>2008</v>
      </c>
      <c r="AF1" s="90">
        <v>2009</v>
      </c>
      <c r="AG1" s="90">
        <v>2010</v>
      </c>
      <c r="AH1" s="90">
        <v>2011</v>
      </c>
      <c r="AI1" s="90">
        <v>2012</v>
      </c>
      <c r="AJ1" s="90">
        <v>2013</v>
      </c>
      <c r="AK1" s="90">
        <v>2014</v>
      </c>
      <c r="AL1" s="90">
        <v>2015</v>
      </c>
      <c r="AM1" s="90">
        <v>2016</v>
      </c>
      <c r="AN1" s="90">
        <v>2017</v>
      </c>
      <c r="AO1" s="90">
        <v>2018</v>
      </c>
      <c r="AP1" s="90">
        <v>2019</v>
      </c>
      <c r="AQ1" s="90">
        <v>2020</v>
      </c>
      <c r="AR1" s="90">
        <v>2021</v>
      </c>
      <c r="AS1" s="90">
        <v>2022</v>
      </c>
      <c r="AT1" s="90">
        <v>2023</v>
      </c>
      <c r="AU1" s="90">
        <v>2024</v>
      </c>
      <c r="AV1" s="90">
        <v>2025</v>
      </c>
      <c r="AW1" s="90">
        <v>2026</v>
      </c>
      <c r="AX1" s="90">
        <v>2027</v>
      </c>
      <c r="AY1" s="90">
        <v>2028</v>
      </c>
      <c r="AZ1" s="90">
        <v>2029</v>
      </c>
      <c r="BA1" s="90">
        <v>2030</v>
      </c>
      <c r="BB1" s="90">
        <v>2031</v>
      </c>
      <c r="BC1" s="90">
        <v>2032</v>
      </c>
      <c r="BD1" s="90">
        <v>2033</v>
      </c>
      <c r="BE1" s="90">
        <v>2034</v>
      </c>
      <c r="BF1" s="90">
        <v>2035</v>
      </c>
      <c r="BG1" s="90">
        <v>2036</v>
      </c>
      <c r="BH1" s="90">
        <v>2037</v>
      </c>
      <c r="BI1" s="90">
        <v>2038</v>
      </c>
      <c r="BJ1" s="90">
        <v>2039</v>
      </c>
      <c r="BK1" s="90">
        <v>2040</v>
      </c>
      <c r="BL1" s="90">
        <v>2041</v>
      </c>
      <c r="BM1" s="90">
        <v>2042</v>
      </c>
      <c r="BN1" s="90">
        <v>2043</v>
      </c>
      <c r="BO1" s="90">
        <v>2044</v>
      </c>
      <c r="BP1" s="90">
        <v>2045</v>
      </c>
      <c r="BQ1" s="90">
        <v>2046</v>
      </c>
      <c r="BR1" s="90">
        <v>2047</v>
      </c>
      <c r="BS1" s="90">
        <v>2048</v>
      </c>
      <c r="BT1" s="90">
        <v>2049</v>
      </c>
      <c r="BU1" s="90">
        <v>2050</v>
      </c>
      <c r="BV1" s="1"/>
    </row>
    <row r="2" spans="3:74" ht="28.5">
      <c r="C2" s="91">
        <v>1</v>
      </c>
      <c r="D2" s="91" t="s">
        <v>16</v>
      </c>
      <c r="E2" s="91" t="str">
        <f ca="1">N2&amp;H2&amp;F2&amp;J2</f>
        <v>gazrscfreschf</v>
      </c>
      <c r="F2" s="91" t="str">
        <f ca="1">VLOOKUP(G2,#REF!,2,FALSE)</f>
        <v>res</v>
      </c>
      <c r="G2" s="91" t="s">
        <v>1</v>
      </c>
      <c r="H2" s="91" t="str">
        <f ca="1">VLOOKUP(I2,#REF!,2,FALSE)</f>
        <v>cf</v>
      </c>
      <c r="I2" s="91" t="s">
        <v>22</v>
      </c>
      <c r="J2" s="91" t="str">
        <f ca="1">VLOOKUP(K2,#REF!,2,FALSE)</f>
        <v>chf</v>
      </c>
      <c r="K2" s="91" t="s">
        <v>11</v>
      </c>
      <c r="L2" s="91" t="str">
        <f ca="1">VLOOKUP(M2,#REF!,2,FALSE)</f>
        <v>framet</v>
      </c>
      <c r="M2" s="91" t="s">
        <v>7</v>
      </c>
      <c r="N2" s="91" t="str">
        <f ca="1">VLOOKUP(O2,#REF!,2,FALSE)</f>
        <v>gazrs</v>
      </c>
      <c r="O2" s="91" t="s">
        <v>75</v>
      </c>
      <c r="P2" s="92" t="str">
        <f ca="1">_xlfn.CONCAT($I2,IF(OR($O2=#REF!,$O2=#REF!,$O2=#REF!,$O2="electricité joule", $O2="electricité PAC")," d'", " de "), LOWER($O2))&amp;IF(OR(G2="agriculture","industrie")," l'",IF(OR(G2="puits technologiques",G2="soutes")," des "," du "))&amp;LOWER(G2)</f>
        <v>Consommation finale énergétique de gaz réseau du résidentiel</v>
      </c>
      <c r="Q2" s="91" t="e">
        <f t="shared" ref="Q2:Q76" si="0">tag_twh</f>
        <v>#NAME?</v>
      </c>
      <c r="R2" s="91" t="s">
        <v>95</v>
      </c>
      <c r="S2" s="91" t="e">
        <f>tag_ame</f>
        <v>#NAME?</v>
      </c>
      <c r="T2" s="91" t="s">
        <v>9</v>
      </c>
      <c r="U2" s="91" t="e">
        <f xml:space="preserve"> tag_v0</f>
        <v>#NAME?</v>
      </c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3" t="str" cm="1">
        <f t="array" aca="1" ref="AL2" ca="1">IFERROR(INDEX(#REF!,MATCH($E2&amp;$T2,#REF!&amp;#REF!,0),MATCH(AL$1,#REF!,0)),"")</f>
        <v/>
      </c>
      <c r="AM2" s="93" t="str" cm="1">
        <f t="array" aca="1" ref="AM2" ca="1">IFERROR(INDEX(#REF!,MATCH($E2&amp;$T2,#REF!&amp;#REF!,0),MATCH(AM$1,#REF!,0)),"")</f>
        <v/>
      </c>
      <c r="AN2" s="93" t="str" cm="1">
        <f t="array" aca="1" ref="AN2" ca="1">IFERROR(INDEX(#REF!,MATCH($E2&amp;$T2,#REF!&amp;#REF!,0),MATCH(AN$1,#REF!,0)),"")</f>
        <v/>
      </c>
      <c r="AO2" s="93" t="str" cm="1">
        <f t="array" aca="1" ref="AO2" ca="1">IFERROR(INDEX(#REF!,MATCH($E2&amp;$T2,#REF!&amp;#REF!,0),MATCH(AO$1,#REF!,0)),"")</f>
        <v/>
      </c>
      <c r="AP2" s="93" cm="1">
        <f t="array" aca="1" ref="AP2" ca="1">IFERROR(INDEX(#REF!,MATCH($E2&amp;$T2,#REF!&amp;#REF!,0),MATCH(AP$1,#REF!,0)),"")</f>
        <v>115.868781626152</v>
      </c>
      <c r="AQ2" s="93" cm="1">
        <f t="array" aca="1" ref="AQ2" ca="1">IFERROR(INDEX(#REF!,MATCH($E2&amp;$T2,#REF!&amp;#REF!,0),MATCH(AQ$1,#REF!,0)),"")</f>
        <v>112.77059156383601</v>
      </c>
      <c r="AR2" s="93" t="str" cm="1">
        <f t="array" aca="1" ref="AR2" ca="1">IFERROR(INDEX(#REF!,MATCH($E2&amp;$T2,#REF!&amp;#REF!,0),MATCH(AR$1,#REF!,0)),"")</f>
        <v/>
      </c>
      <c r="AS2" s="93" t="str" cm="1">
        <f t="array" aca="1" ref="AS2" ca="1">IFERROR(INDEX(#REF!,MATCH($E2&amp;$T2,#REF!&amp;#REF!,0),MATCH(AS$1,#REF!,0)),"")</f>
        <v/>
      </c>
      <c r="AT2" s="93" t="str" cm="1">
        <f t="array" aca="1" ref="AT2" ca="1">IFERROR(INDEX(#REF!,MATCH($E2&amp;$T2,#REF!&amp;#REF!,0),MATCH(AT$1,#REF!,0)),"")</f>
        <v/>
      </c>
      <c r="AU2" s="93" t="str" cm="1">
        <f t="array" aca="1" ref="AU2" ca="1">IFERROR(INDEX(#REF!,MATCH($E2&amp;$T2,#REF!&amp;#REF!,0),MATCH(AU$1,#REF!,0)),"")</f>
        <v/>
      </c>
      <c r="AV2" s="93" cm="1">
        <f t="array" aca="1" ref="AV2" ca="1">IFERROR(INDEX(#REF!,MATCH($E2&amp;$T2,#REF!&amp;#REF!,0),MATCH(AV$1,#REF!,0)),"")</f>
        <v>97.894847665604601</v>
      </c>
      <c r="AW2" s="93" t="str" cm="1">
        <f t="array" aca="1" ref="AW2" ca="1">IFERROR(INDEX(#REF!,MATCH($E2&amp;$T2,#REF!&amp;#REF!,0),MATCH(AW$1,#REF!,0)),"")</f>
        <v/>
      </c>
      <c r="AX2" s="93" t="str" cm="1">
        <f t="array" aca="1" ref="AX2" ca="1">IFERROR(INDEX(#REF!,MATCH($E2&amp;$T2,#REF!&amp;#REF!,0),MATCH(AX$1,#REF!,0)),"")</f>
        <v/>
      </c>
      <c r="AY2" s="93" t="str" cm="1">
        <f t="array" aca="1" ref="AY2" ca="1">IFERROR(INDEX(#REF!,MATCH($E2&amp;$T2,#REF!&amp;#REF!,0),MATCH(AY$1,#REF!,0)),"")</f>
        <v/>
      </c>
      <c r="AZ2" s="93" t="str" cm="1">
        <f t="array" aca="1" ref="AZ2" ca="1">IFERROR(INDEX(#REF!,MATCH($E2&amp;$T2,#REF!&amp;#REF!,0),MATCH(AZ$1,#REF!,0)),"")</f>
        <v/>
      </c>
      <c r="BA2" s="93" cm="1">
        <f t="array" aca="1" ref="BA2" ca="1">IFERROR(INDEX(#REF!,MATCH($E2&amp;$T2,#REF!&amp;#REF!,0),MATCH(BA$1,#REF!,0)),"")</f>
        <v>81.120532868899801</v>
      </c>
      <c r="BB2" s="93" t="str" cm="1">
        <f t="array" aca="1" ref="BB2" ca="1">IFERROR(INDEX(#REF!,MATCH($E2&amp;$T2,#REF!&amp;#REF!,0),MATCH(BB$1,#REF!,0)),"")</f>
        <v/>
      </c>
      <c r="BC2" s="93" t="str" cm="1">
        <f t="array" aca="1" ref="BC2" ca="1">IFERROR(INDEX(#REF!,MATCH($E2&amp;$T2,#REF!&amp;#REF!,0),MATCH(BC$1,#REF!,0)),"")</f>
        <v/>
      </c>
      <c r="BD2" s="93" t="str" cm="1">
        <f t="array" aca="1" ref="BD2" ca="1">IFERROR(INDEX(#REF!,MATCH($E2&amp;$T2,#REF!&amp;#REF!,0),MATCH(BD$1,#REF!,0)),"")</f>
        <v/>
      </c>
      <c r="BE2" s="93" t="str" cm="1">
        <f t="array" aca="1" ref="BE2" ca="1">IFERROR(INDEX(#REF!,MATCH($E2&amp;$T2,#REF!&amp;#REF!,0),MATCH(BE$1,#REF!,0)),"")</f>
        <v/>
      </c>
      <c r="BF2" s="93" cm="1">
        <f t="array" aca="1" ref="BF2" ca="1">IFERROR(INDEX(#REF!,MATCH($E2&amp;$T2,#REF!&amp;#REF!,0),MATCH(BF$1,#REF!,0)),"")</f>
        <v>65.986080502717797</v>
      </c>
      <c r="BG2" s="93" t="str" cm="1">
        <f t="array" aca="1" ref="BG2" ca="1">IFERROR(INDEX(#REF!,MATCH($E2&amp;$T2,#REF!&amp;#REF!,0),MATCH(BG$1,#REF!,0)),"")</f>
        <v/>
      </c>
      <c r="BH2" s="93" t="str" cm="1">
        <f t="array" aca="1" ref="BH2" ca="1">IFERROR(INDEX(#REF!,MATCH($E2&amp;$T2,#REF!&amp;#REF!,0),MATCH(BH$1,#REF!,0)),"")</f>
        <v/>
      </c>
      <c r="BI2" s="93" t="str" cm="1">
        <f t="array" aca="1" ref="BI2" ca="1">IFERROR(INDEX(#REF!,MATCH($E2&amp;$T2,#REF!&amp;#REF!,0),MATCH(BI$1,#REF!,0)),"")</f>
        <v/>
      </c>
      <c r="BJ2" s="93" t="str" cm="1">
        <f t="array" aca="1" ref="BJ2" ca="1">IFERROR(INDEX(#REF!,MATCH($E2&amp;$T2,#REF!&amp;#REF!,0),MATCH(BJ$1,#REF!,0)),"")</f>
        <v/>
      </c>
      <c r="BK2" s="93" cm="1">
        <f t="array" aca="1" ref="BK2" ca="1">IFERROR(INDEX(#REF!,MATCH($E2&amp;$T2,#REF!&amp;#REF!,0),MATCH(BK$1,#REF!,0)),"")</f>
        <v>60.201027039077601</v>
      </c>
      <c r="BL2" s="93" t="str" cm="1">
        <f t="array" aca="1" ref="BL2" ca="1">IFERROR(INDEX(#REF!,MATCH($E2&amp;$T2,#REF!&amp;#REF!,0),MATCH(BL$1,#REF!,0)),"")</f>
        <v/>
      </c>
      <c r="BM2" s="93" t="str" cm="1">
        <f t="array" aca="1" ref="BM2" ca="1">IFERROR(INDEX(#REF!,MATCH($E2&amp;$T2,#REF!&amp;#REF!,0),MATCH(BM$1,#REF!,0)),"")</f>
        <v/>
      </c>
      <c r="BN2" s="93" t="str" cm="1">
        <f t="array" aca="1" ref="BN2" ca="1">IFERROR(INDEX(#REF!,MATCH($E2&amp;$T2,#REF!&amp;#REF!,0),MATCH(BN$1,#REF!,0)),"")</f>
        <v/>
      </c>
      <c r="BO2" s="93" t="str" cm="1">
        <f t="array" aca="1" ref="BO2" ca="1">IFERROR(INDEX(#REF!,MATCH($E2&amp;$T2,#REF!&amp;#REF!,0),MATCH(BO$1,#REF!,0)),"")</f>
        <v/>
      </c>
      <c r="BP2" s="93" cm="1">
        <f t="array" aca="1" ref="BP2" ca="1">IFERROR(INDEX(#REF!,MATCH($E2&amp;$T2,#REF!&amp;#REF!,0),MATCH(BP$1,#REF!,0)),"")</f>
        <v>54.274005840099697</v>
      </c>
      <c r="BQ2" s="93" t="str" cm="1">
        <f t="array" aca="1" ref="BQ2" ca="1">IFERROR(INDEX(#REF!,MATCH($E2&amp;$T2,#REF!&amp;#REF!,0),MATCH(BQ$1,#REF!,0)),"")</f>
        <v/>
      </c>
      <c r="BR2" s="93" t="str" cm="1">
        <f t="array" aca="1" ref="BR2" ca="1">IFERROR(INDEX(#REF!,MATCH($E2&amp;$T2,#REF!&amp;#REF!,0),MATCH(BR$1,#REF!,0)),"")</f>
        <v/>
      </c>
      <c r="BS2" s="93" t="str" cm="1">
        <f t="array" aca="1" ref="BS2" ca="1">IFERROR(INDEX(#REF!,MATCH($E2&amp;$T2,#REF!&amp;#REF!,0),MATCH(BS$1,#REF!,0)),"")</f>
        <v/>
      </c>
      <c r="BT2" s="93" t="str" cm="1">
        <f t="array" aca="1" ref="BT2" ca="1">IFERROR(INDEX(#REF!,MATCH($E2&amp;$T2,#REF!&amp;#REF!,0),MATCH(BT$1,#REF!,0)),"")</f>
        <v/>
      </c>
      <c r="BU2" s="93" cm="1">
        <f t="array" aca="1" ref="BU2" ca="1">IFERROR(INDEX(#REF!,MATCH($E2&amp;$T2,#REF!&amp;#REF!,0),MATCH(BU$1,#REF!,0)),"")</f>
        <v>46.370362870653999</v>
      </c>
    </row>
    <row r="3" spans="3:74" ht="28.5">
      <c r="C3" s="91">
        <f>C2+1</f>
        <v>2</v>
      </c>
      <c r="D3" s="91" t="s">
        <v>16</v>
      </c>
      <c r="E3" s="91" t="str">
        <f t="shared" ref="E3:E77" ca="1" si="1">N3&amp;H3&amp;F3&amp;J3</f>
        <v>pptrcfreschf</v>
      </c>
      <c r="F3" s="91" t="str">
        <f ca="1">VLOOKUP(G3,#REF!,2,FALSE)</f>
        <v>res</v>
      </c>
      <c r="G3" s="91" t="s">
        <v>1</v>
      </c>
      <c r="H3" s="91" t="str">
        <f ca="1">VLOOKUP(I3,#REF!,2,FALSE)</f>
        <v>cf</v>
      </c>
      <c r="I3" s="91" t="s">
        <v>22</v>
      </c>
      <c r="J3" s="91" t="str">
        <f ca="1">VLOOKUP(K3,#REF!,2,FALSE)</f>
        <v>chf</v>
      </c>
      <c r="K3" s="91" t="s">
        <v>11</v>
      </c>
      <c r="L3" s="91" t="str">
        <f ca="1">VLOOKUP(M3,#REF!,2,FALSE)</f>
        <v>framet</v>
      </c>
      <c r="M3" s="91" t="s">
        <v>7</v>
      </c>
      <c r="N3" s="91" t="str">
        <f ca="1">VLOOKUP(O3,#REF!,2,FALSE)</f>
        <v>pptr</v>
      </c>
      <c r="O3" s="91" t="s">
        <v>67</v>
      </c>
      <c r="P3" s="92" t="str">
        <f ca="1">_xlfn.CONCAT($I3,IF(OR($O3=#REF!,$O3=#REF!,$O3=#REF!,$O3="electricité joule", $O3="electricité PAC")," d'", " de "), LOWER($O3))&amp;IF(OR(G3="agriculture","industrie")," l'",IF(OR(G3="puits technologiques",G3="soutes")," des "," du "))&amp;LOWER(G3)</f>
        <v>Consommation finale énergétique de produits pétroliers du résidentiel</v>
      </c>
      <c r="Q3" s="91" t="e">
        <f t="shared" si="0"/>
        <v>#NAME?</v>
      </c>
      <c r="R3" s="91" t="s">
        <v>95</v>
      </c>
      <c r="S3" s="91" t="e">
        <f t="shared" ref="S3:S21" si="2">tag_ams</f>
        <v>#NAME?</v>
      </c>
      <c r="T3" s="91" t="s">
        <v>9</v>
      </c>
      <c r="U3" s="91" t="e">
        <f t="shared" ref="U3:U8" si="3" xml:space="preserve"> tag_v1</f>
        <v>#NAME?</v>
      </c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3" t="str" cm="1">
        <f t="array" aca="1" ref="AL3" ca="1">IFERROR(INDEX(#REF!,MATCH($E3&amp;$T3,#REF!&amp;#REF!,0),MATCH(AL$1,#REF!,0)),"")</f>
        <v/>
      </c>
      <c r="AM3" s="93" t="str" cm="1">
        <f t="array" aca="1" ref="AM3" ca="1">IFERROR(INDEX(#REF!,MATCH($E3&amp;$T3,#REF!&amp;#REF!,0),MATCH(AM$1,#REF!,0)),"")</f>
        <v/>
      </c>
      <c r="AN3" s="93" t="str" cm="1">
        <f t="array" aca="1" ref="AN3" ca="1">IFERROR(INDEX(#REF!,MATCH($E3&amp;$T3,#REF!&amp;#REF!,0),MATCH(AN$1,#REF!,0)),"")</f>
        <v/>
      </c>
      <c r="AO3" s="93" t="str" cm="1">
        <f t="array" aca="1" ref="AO3" ca="1">IFERROR(INDEX(#REF!,MATCH($E3&amp;$T3,#REF!&amp;#REF!,0),MATCH(AO$1,#REF!,0)),"")</f>
        <v/>
      </c>
      <c r="AP3" s="93" cm="1">
        <f t="array" aca="1" ref="AP3" ca="1">IFERROR(INDEX(#REF!,MATCH($E3&amp;$T3,#REF!&amp;#REF!,0),MATCH(AP$1,#REF!,0)),"")</f>
        <v>61.6877139519911</v>
      </c>
      <c r="AQ3" s="93" cm="1">
        <f t="array" aca="1" ref="AQ3" ca="1">IFERROR(INDEX(#REF!,MATCH($E3&amp;$T3,#REF!&amp;#REF!,0),MATCH(AQ$1,#REF!,0)),"")</f>
        <v>59.858704561527802</v>
      </c>
      <c r="AR3" s="93" t="str" cm="1">
        <f t="array" aca="1" ref="AR3" ca="1">IFERROR(INDEX(#REF!,MATCH($E3&amp;$T3,#REF!&amp;#REF!,0),MATCH(AR$1,#REF!,0)),"")</f>
        <v/>
      </c>
      <c r="AS3" s="93" t="str" cm="1">
        <f t="array" aca="1" ref="AS3" ca="1">IFERROR(INDEX(#REF!,MATCH($E3&amp;$T3,#REF!&amp;#REF!,0),MATCH(AS$1,#REF!,0)),"")</f>
        <v/>
      </c>
      <c r="AT3" s="93" t="str" cm="1">
        <f t="array" aca="1" ref="AT3" ca="1">IFERROR(INDEX(#REF!,MATCH($E3&amp;$T3,#REF!&amp;#REF!,0),MATCH(AT$1,#REF!,0)),"")</f>
        <v/>
      </c>
      <c r="AU3" s="93" t="str" cm="1">
        <f t="array" aca="1" ref="AU3" ca="1">IFERROR(INDEX(#REF!,MATCH($E3&amp;$T3,#REF!&amp;#REF!,0),MATCH(AU$1,#REF!,0)),"")</f>
        <v/>
      </c>
      <c r="AV3" s="93" cm="1">
        <f t="array" aca="1" ref="AV3" ca="1">IFERROR(INDEX(#REF!,MATCH($E3&amp;$T3,#REF!&amp;#REF!,0),MATCH(AV$1,#REF!,0)),"")</f>
        <v>49.208899176471597</v>
      </c>
      <c r="AW3" s="93" t="str" cm="1">
        <f t="array" aca="1" ref="AW3" ca="1">IFERROR(INDEX(#REF!,MATCH($E3&amp;$T3,#REF!&amp;#REF!,0),MATCH(AW$1,#REF!,0)),"")</f>
        <v/>
      </c>
      <c r="AX3" s="93" t="str" cm="1">
        <f t="array" aca="1" ref="AX3" ca="1">IFERROR(INDEX(#REF!,MATCH($E3&amp;$T3,#REF!&amp;#REF!,0),MATCH(AX$1,#REF!,0)),"")</f>
        <v/>
      </c>
      <c r="AY3" s="93" t="str" cm="1">
        <f t="array" aca="1" ref="AY3" ca="1">IFERROR(INDEX(#REF!,MATCH($E3&amp;$T3,#REF!&amp;#REF!,0),MATCH(AY$1,#REF!,0)),"")</f>
        <v/>
      </c>
      <c r="AZ3" s="93" t="str" cm="1">
        <f t="array" aca="1" ref="AZ3" ca="1">IFERROR(INDEX(#REF!,MATCH($E3&amp;$T3,#REF!&amp;#REF!,0),MATCH(AZ$1,#REF!,0)),"")</f>
        <v/>
      </c>
      <c r="BA3" s="93" cm="1">
        <f t="array" aca="1" ref="BA3" ca="1">IFERROR(INDEX(#REF!,MATCH($E3&amp;$T3,#REF!&amp;#REF!,0),MATCH(BA$1,#REF!,0)),"")</f>
        <v>38.600221548968797</v>
      </c>
      <c r="BB3" s="93" t="str" cm="1">
        <f t="array" aca="1" ref="BB3" ca="1">IFERROR(INDEX(#REF!,MATCH($E3&amp;$T3,#REF!&amp;#REF!,0),MATCH(BB$1,#REF!,0)),"")</f>
        <v/>
      </c>
      <c r="BC3" s="93" t="str" cm="1">
        <f t="array" aca="1" ref="BC3" ca="1">IFERROR(INDEX(#REF!,MATCH($E3&amp;$T3,#REF!&amp;#REF!,0),MATCH(BC$1,#REF!,0)),"")</f>
        <v/>
      </c>
      <c r="BD3" s="93" t="str" cm="1">
        <f t="array" aca="1" ref="BD3" ca="1">IFERROR(INDEX(#REF!,MATCH($E3&amp;$T3,#REF!&amp;#REF!,0),MATCH(BD$1,#REF!,0)),"")</f>
        <v/>
      </c>
      <c r="BE3" s="93" t="str" cm="1">
        <f t="array" aca="1" ref="BE3" ca="1">IFERROR(INDEX(#REF!,MATCH($E3&amp;$T3,#REF!&amp;#REF!,0),MATCH(BE$1,#REF!,0)),"")</f>
        <v/>
      </c>
      <c r="BF3" s="93" cm="1">
        <f t="array" aca="1" ref="BF3" ca="1">IFERROR(INDEX(#REF!,MATCH($E3&amp;$T3,#REF!&amp;#REF!,0),MATCH(BF$1,#REF!,0)),"")</f>
        <v>29.513841470232599</v>
      </c>
      <c r="BG3" s="93" t="str" cm="1">
        <f t="array" aca="1" ref="BG3" ca="1">IFERROR(INDEX(#REF!,MATCH($E3&amp;$T3,#REF!&amp;#REF!,0),MATCH(BG$1,#REF!,0)),"")</f>
        <v/>
      </c>
      <c r="BH3" s="93" t="str" cm="1">
        <f t="array" aca="1" ref="BH3" ca="1">IFERROR(INDEX(#REF!,MATCH($E3&amp;$T3,#REF!&amp;#REF!,0),MATCH(BH$1,#REF!,0)),"")</f>
        <v/>
      </c>
      <c r="BI3" s="93" t="str" cm="1">
        <f t="array" aca="1" ref="BI3" ca="1">IFERROR(INDEX(#REF!,MATCH($E3&amp;$T3,#REF!&amp;#REF!,0),MATCH(BI$1,#REF!,0)),"")</f>
        <v/>
      </c>
      <c r="BJ3" s="93" t="str" cm="1">
        <f t="array" aca="1" ref="BJ3" ca="1">IFERROR(INDEX(#REF!,MATCH($E3&amp;$T3,#REF!&amp;#REF!,0),MATCH(BJ$1,#REF!,0)),"")</f>
        <v/>
      </c>
      <c r="BK3" s="93" cm="1">
        <f t="array" aca="1" ref="BK3" ca="1">IFERROR(INDEX(#REF!,MATCH($E3&amp;$T3,#REF!&amp;#REF!,0),MATCH(BK$1,#REF!,0)),"")</f>
        <v>21.099196518318301</v>
      </c>
      <c r="BL3" s="93" t="str" cm="1">
        <f t="array" aca="1" ref="BL3" ca="1">IFERROR(INDEX(#REF!,MATCH($E3&amp;$T3,#REF!&amp;#REF!,0),MATCH(BL$1,#REF!,0)),"")</f>
        <v/>
      </c>
      <c r="BM3" s="93" t="str" cm="1">
        <f t="array" aca="1" ref="BM3" ca="1">IFERROR(INDEX(#REF!,MATCH($E3&amp;$T3,#REF!&amp;#REF!,0),MATCH(BM$1,#REF!,0)),"")</f>
        <v/>
      </c>
      <c r="BN3" s="93" t="str" cm="1">
        <f t="array" aca="1" ref="BN3" ca="1">IFERROR(INDEX(#REF!,MATCH($E3&amp;$T3,#REF!&amp;#REF!,0),MATCH(BN$1,#REF!,0)),"")</f>
        <v/>
      </c>
      <c r="BO3" s="93" t="str" cm="1">
        <f t="array" aca="1" ref="BO3" ca="1">IFERROR(INDEX(#REF!,MATCH($E3&amp;$T3,#REF!&amp;#REF!,0),MATCH(BO$1,#REF!,0)),"")</f>
        <v/>
      </c>
      <c r="BP3" s="93" cm="1">
        <f t="array" aca="1" ref="BP3" ca="1">IFERROR(INDEX(#REF!,MATCH($E3&amp;$T3,#REF!&amp;#REF!,0),MATCH(BP$1,#REF!,0)),"")</f>
        <v>12.584926283490899</v>
      </c>
      <c r="BQ3" s="93" t="str" cm="1">
        <f t="array" aca="1" ref="BQ3" ca="1">IFERROR(INDEX(#REF!,MATCH($E3&amp;$T3,#REF!&amp;#REF!,0),MATCH(BQ$1,#REF!,0)),"")</f>
        <v/>
      </c>
      <c r="BR3" s="93" t="str" cm="1">
        <f t="array" aca="1" ref="BR3" ca="1">IFERROR(INDEX(#REF!,MATCH($E3&amp;$T3,#REF!&amp;#REF!,0),MATCH(BR$1,#REF!,0)),"")</f>
        <v/>
      </c>
      <c r="BS3" s="93" t="str" cm="1">
        <f t="array" aca="1" ref="BS3" ca="1">IFERROR(INDEX(#REF!,MATCH($E3&amp;$T3,#REF!&amp;#REF!,0),MATCH(BS$1,#REF!,0)),"")</f>
        <v/>
      </c>
      <c r="BT3" s="93" t="str" cm="1">
        <f t="array" aca="1" ref="BT3" ca="1">IFERROR(INDEX(#REF!,MATCH($E3&amp;$T3,#REF!&amp;#REF!,0),MATCH(BT$1,#REF!,0)),"")</f>
        <v/>
      </c>
      <c r="BU3" s="93" cm="1">
        <f t="array" aca="1" ref="BU3" ca="1">IFERROR(INDEX(#REF!,MATCH($E3&amp;$T3,#REF!&amp;#REF!,0),MATCH(BU$1,#REF!,0)),"")</f>
        <v>5.13470577956494</v>
      </c>
    </row>
    <row r="4" spans="3:74" ht="28.5">
      <c r="C4" s="91">
        <f t="shared" ref="C4:C67" si="4">C3+1</f>
        <v>3</v>
      </c>
      <c r="D4" s="91" t="s">
        <v>16</v>
      </c>
      <c r="E4" s="91" t="str">
        <f t="shared" ca="1" si="1"/>
        <v>elecjoulecfreschf</v>
      </c>
      <c r="F4" s="91" t="str">
        <f ca="1">VLOOKUP(G4,#REF!,2,FALSE)</f>
        <v>res</v>
      </c>
      <c r="G4" s="91" t="s">
        <v>1</v>
      </c>
      <c r="H4" s="91" t="str">
        <f ca="1">VLOOKUP(I4,#REF!,2,FALSE)</f>
        <v>cf</v>
      </c>
      <c r="I4" s="91" t="s">
        <v>22</v>
      </c>
      <c r="J4" s="91" t="str">
        <f ca="1">VLOOKUP(K4,#REF!,2,FALSE)</f>
        <v>chf</v>
      </c>
      <c r="K4" s="91" t="s">
        <v>11</v>
      </c>
      <c r="L4" s="91" t="str">
        <f ca="1">VLOOKUP(M4,#REF!,2,FALSE)</f>
        <v>framet</v>
      </c>
      <c r="M4" s="91" t="s">
        <v>7</v>
      </c>
      <c r="N4" s="91" t="str">
        <f ca="1">VLOOKUP(O4,#REF!,2,FALSE)</f>
        <v>elecjoule</v>
      </c>
      <c r="O4" s="91" t="s">
        <v>87</v>
      </c>
      <c r="P4" s="92" t="str">
        <f ca="1">_xlfn.CONCAT($I4,IF(OR($O4=#REF!,$O4=#REF!,$O4=#REF!,$O4="electricité joule", $O4="electricité PAC")," d'", " de "), LOWER($O4))&amp;IF(OR(G4="agriculture","industrie")," l'",IF(OR(G4="puits technologiques",G4="soutes")," des "," du "))&amp;LOWER(G4)</f>
        <v>Consommation finale énergétique d'electricité joule du résidentiel</v>
      </c>
      <c r="Q4" s="91" t="e">
        <f t="shared" si="0"/>
        <v>#NAME?</v>
      </c>
      <c r="R4" s="91" t="s">
        <v>95</v>
      </c>
      <c r="S4" s="91" t="e">
        <f t="shared" si="2"/>
        <v>#NAME?</v>
      </c>
      <c r="T4" s="91" t="s">
        <v>9</v>
      </c>
      <c r="U4" s="91" t="e">
        <f t="shared" si="3"/>
        <v>#NAME?</v>
      </c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3" t="str" cm="1">
        <f t="array" aca="1" ref="AL4" ca="1">IFERROR(INDEX(#REF!,MATCH($E4&amp;$T4,#REF!&amp;#REF!,0),MATCH(AL$1,#REF!,0)),"")</f>
        <v/>
      </c>
      <c r="AM4" s="93" t="str" cm="1">
        <f t="array" aca="1" ref="AM4" ca="1">IFERROR(INDEX(#REF!,MATCH($E4&amp;$T4,#REF!&amp;#REF!,0),MATCH(AM$1,#REF!,0)),"")</f>
        <v/>
      </c>
      <c r="AN4" s="93" t="str" cm="1">
        <f t="array" aca="1" ref="AN4" ca="1">IFERROR(INDEX(#REF!,MATCH($E4&amp;$T4,#REF!&amp;#REF!,0),MATCH(AN$1,#REF!,0)),"")</f>
        <v/>
      </c>
      <c r="AO4" s="93" t="str" cm="1">
        <f t="array" aca="1" ref="AO4" ca="1">IFERROR(INDEX(#REF!,MATCH($E4&amp;$T4,#REF!&amp;#REF!,0),MATCH(AO$1,#REF!,0)),"")</f>
        <v/>
      </c>
      <c r="AP4" s="93" cm="1">
        <f t="array" aca="1" ref="AP4" ca="1">IFERROR(INDEX(#REF!,MATCH($E4&amp;$T4,#REF!&amp;#REF!,0),MATCH(AP$1,#REF!,0)),"")</f>
        <v>34.838971089023502</v>
      </c>
      <c r="AQ4" s="93" cm="1">
        <f t="array" aca="1" ref="AQ4" ca="1">IFERROR(INDEX(#REF!,MATCH($E4&amp;$T4,#REF!&amp;#REF!,0),MATCH(AQ$1,#REF!,0)),"")</f>
        <v>33.651634956751302</v>
      </c>
      <c r="AR4" s="93" t="str" cm="1">
        <f t="array" aca="1" ref="AR4" ca="1">IFERROR(INDEX(#REF!,MATCH($E4&amp;$T4,#REF!&amp;#REF!,0),MATCH(AR$1,#REF!,0)),"")</f>
        <v/>
      </c>
      <c r="AS4" s="93" t="str" cm="1">
        <f t="array" aca="1" ref="AS4" ca="1">IFERROR(INDEX(#REF!,MATCH($E4&amp;$T4,#REF!&amp;#REF!,0),MATCH(AS$1,#REF!,0)),"")</f>
        <v/>
      </c>
      <c r="AT4" s="93" t="str" cm="1">
        <f t="array" aca="1" ref="AT4" ca="1">IFERROR(INDEX(#REF!,MATCH($E4&amp;$T4,#REF!&amp;#REF!,0),MATCH(AT$1,#REF!,0)),"")</f>
        <v/>
      </c>
      <c r="AU4" s="93" t="str" cm="1">
        <f t="array" aca="1" ref="AU4" ca="1">IFERROR(INDEX(#REF!,MATCH($E4&amp;$T4,#REF!&amp;#REF!,0),MATCH(AU$1,#REF!,0)),"")</f>
        <v/>
      </c>
      <c r="AV4" s="93" cm="1">
        <f t="array" aca="1" ref="AV4" ca="1">IFERROR(INDEX(#REF!,MATCH($E4&amp;$T4,#REF!&amp;#REF!,0),MATCH(AV$1,#REF!,0)),"")</f>
        <v>30.5670851582633</v>
      </c>
      <c r="AW4" s="93" t="str" cm="1">
        <f t="array" aca="1" ref="AW4" ca="1">IFERROR(INDEX(#REF!,MATCH($E4&amp;$T4,#REF!&amp;#REF!,0),MATCH(AW$1,#REF!,0)),"")</f>
        <v/>
      </c>
      <c r="AX4" s="93" t="str" cm="1">
        <f t="array" aca="1" ref="AX4" ca="1">IFERROR(INDEX(#REF!,MATCH($E4&amp;$T4,#REF!&amp;#REF!,0),MATCH(AX$1,#REF!,0)),"")</f>
        <v/>
      </c>
      <c r="AY4" s="93" t="str" cm="1">
        <f t="array" aca="1" ref="AY4" ca="1">IFERROR(INDEX(#REF!,MATCH($E4&amp;$T4,#REF!&amp;#REF!,0),MATCH(AY$1,#REF!,0)),"")</f>
        <v/>
      </c>
      <c r="AZ4" s="93" t="str" cm="1">
        <f t="array" aca="1" ref="AZ4" ca="1">IFERROR(INDEX(#REF!,MATCH($E4&amp;$T4,#REF!&amp;#REF!,0),MATCH(AZ$1,#REF!,0)),"")</f>
        <v/>
      </c>
      <c r="BA4" s="93" cm="1">
        <f t="array" aca="1" ref="BA4" ca="1">IFERROR(INDEX(#REF!,MATCH($E4&amp;$T4,#REF!&amp;#REF!,0),MATCH(BA$1,#REF!,0)),"")</f>
        <v>31.081019162452499</v>
      </c>
      <c r="BB4" s="93" t="str" cm="1">
        <f t="array" aca="1" ref="BB4" ca="1">IFERROR(INDEX(#REF!,MATCH($E4&amp;$T4,#REF!&amp;#REF!,0),MATCH(BB$1,#REF!,0)),"")</f>
        <v/>
      </c>
      <c r="BC4" s="93" t="str" cm="1">
        <f t="array" aca="1" ref="BC4" ca="1">IFERROR(INDEX(#REF!,MATCH($E4&amp;$T4,#REF!&amp;#REF!,0),MATCH(BC$1,#REF!,0)),"")</f>
        <v/>
      </c>
      <c r="BD4" s="93" t="str" cm="1">
        <f t="array" aca="1" ref="BD4" ca="1">IFERROR(INDEX(#REF!,MATCH($E4&amp;$T4,#REF!&amp;#REF!,0),MATCH(BD$1,#REF!,0)),"")</f>
        <v/>
      </c>
      <c r="BE4" s="93" t="str" cm="1">
        <f t="array" aca="1" ref="BE4" ca="1">IFERROR(INDEX(#REF!,MATCH($E4&amp;$T4,#REF!&amp;#REF!,0),MATCH(BE$1,#REF!,0)),"")</f>
        <v/>
      </c>
      <c r="BF4" s="93" cm="1">
        <f t="array" aca="1" ref="BF4" ca="1">IFERROR(INDEX(#REF!,MATCH($E4&amp;$T4,#REF!&amp;#REF!,0),MATCH(BF$1,#REF!,0)),"")</f>
        <v>32.124264022202503</v>
      </c>
      <c r="BG4" s="93" t="str" cm="1">
        <f t="array" aca="1" ref="BG4" ca="1">IFERROR(INDEX(#REF!,MATCH($E4&amp;$T4,#REF!&amp;#REF!,0),MATCH(BG$1,#REF!,0)),"")</f>
        <v/>
      </c>
      <c r="BH4" s="93" t="str" cm="1">
        <f t="array" aca="1" ref="BH4" ca="1">IFERROR(INDEX(#REF!,MATCH($E4&amp;$T4,#REF!&amp;#REF!,0),MATCH(BH$1,#REF!,0)),"")</f>
        <v/>
      </c>
      <c r="BI4" s="93" t="str" cm="1">
        <f t="array" aca="1" ref="BI4" ca="1">IFERROR(INDEX(#REF!,MATCH($E4&amp;$T4,#REF!&amp;#REF!,0),MATCH(BI$1,#REF!,0)),"")</f>
        <v/>
      </c>
      <c r="BJ4" s="93" t="str" cm="1">
        <f t="array" aca="1" ref="BJ4" ca="1">IFERROR(INDEX(#REF!,MATCH($E4&amp;$T4,#REF!&amp;#REF!,0),MATCH(BJ$1,#REF!,0)),"")</f>
        <v/>
      </c>
      <c r="BK4" s="93" cm="1">
        <f t="array" aca="1" ref="BK4" ca="1">IFERROR(INDEX(#REF!,MATCH($E4&amp;$T4,#REF!&amp;#REF!,0),MATCH(BK$1,#REF!,0)),"")</f>
        <v>32.075203184089702</v>
      </c>
      <c r="BL4" s="93" t="str" cm="1">
        <f t="array" aca="1" ref="BL4" ca="1">IFERROR(INDEX(#REF!,MATCH($E4&amp;$T4,#REF!&amp;#REF!,0),MATCH(BL$1,#REF!,0)),"")</f>
        <v/>
      </c>
      <c r="BM4" s="93" t="str" cm="1">
        <f t="array" aca="1" ref="BM4" ca="1">IFERROR(INDEX(#REF!,MATCH($E4&amp;$T4,#REF!&amp;#REF!,0),MATCH(BM$1,#REF!,0)),"")</f>
        <v/>
      </c>
      <c r="BN4" s="93" t="str" cm="1">
        <f t="array" aca="1" ref="BN4" ca="1">IFERROR(INDEX(#REF!,MATCH($E4&amp;$T4,#REF!&amp;#REF!,0),MATCH(BN$1,#REF!,0)),"")</f>
        <v/>
      </c>
      <c r="BO4" s="93" t="str" cm="1">
        <f t="array" aca="1" ref="BO4" ca="1">IFERROR(INDEX(#REF!,MATCH($E4&amp;$T4,#REF!&amp;#REF!,0),MATCH(BO$1,#REF!,0)),"")</f>
        <v/>
      </c>
      <c r="BP4" s="93" cm="1">
        <f t="array" aca="1" ref="BP4" ca="1">IFERROR(INDEX(#REF!,MATCH($E4&amp;$T4,#REF!&amp;#REF!,0),MATCH(BP$1,#REF!,0)),"")</f>
        <v>32.328330609763</v>
      </c>
      <c r="BQ4" s="93" t="str" cm="1">
        <f t="array" aca="1" ref="BQ4" ca="1">IFERROR(INDEX(#REF!,MATCH($E4&amp;$T4,#REF!&amp;#REF!,0),MATCH(BQ$1,#REF!,0)),"")</f>
        <v/>
      </c>
      <c r="BR4" s="93" t="str" cm="1">
        <f t="array" aca="1" ref="BR4" ca="1">IFERROR(INDEX(#REF!,MATCH($E4&amp;$T4,#REF!&amp;#REF!,0),MATCH(BR$1,#REF!,0)),"")</f>
        <v/>
      </c>
      <c r="BS4" s="93" t="str" cm="1">
        <f t="array" aca="1" ref="BS4" ca="1">IFERROR(INDEX(#REF!,MATCH($E4&amp;$T4,#REF!&amp;#REF!,0),MATCH(BS$1,#REF!,0)),"")</f>
        <v/>
      </c>
      <c r="BT4" s="93" t="str" cm="1">
        <f t="array" aca="1" ref="BT4" ca="1">IFERROR(INDEX(#REF!,MATCH($E4&amp;$T4,#REF!&amp;#REF!,0),MATCH(BT$1,#REF!,0)),"")</f>
        <v/>
      </c>
      <c r="BU4" s="93" cm="1">
        <f t="array" aca="1" ref="BU4" ca="1">IFERROR(INDEX(#REF!,MATCH($E4&amp;$T4,#REF!&amp;#REF!,0),MATCH(BU$1,#REF!,0)),"")</f>
        <v>32.451237413669098</v>
      </c>
    </row>
    <row r="5" spans="3:74" ht="28.5">
      <c r="C5" s="91">
        <f t="shared" si="4"/>
        <v>4</v>
      </c>
      <c r="D5" s="91" t="s">
        <v>16</v>
      </c>
      <c r="E5" s="91" t="str">
        <f t="shared" ca="1" si="1"/>
        <v>elecpaccfreschf</v>
      </c>
      <c r="F5" s="91" t="str">
        <f ca="1">VLOOKUP(G5,#REF!,2,FALSE)</f>
        <v>res</v>
      </c>
      <c r="G5" s="91" t="s">
        <v>1</v>
      </c>
      <c r="H5" s="91" t="str">
        <f ca="1">VLOOKUP(I5,#REF!,2,FALSE)</f>
        <v>cf</v>
      </c>
      <c r="I5" s="91" t="s">
        <v>22</v>
      </c>
      <c r="J5" s="91" t="str">
        <f ca="1">VLOOKUP(K5,#REF!,2,FALSE)</f>
        <v>chf</v>
      </c>
      <c r="K5" s="91" t="s">
        <v>11</v>
      </c>
      <c r="L5" s="91" t="str">
        <f ca="1">VLOOKUP(M5,#REF!,2,FALSE)</f>
        <v>framet</v>
      </c>
      <c r="M5" s="91" t="s">
        <v>7</v>
      </c>
      <c r="N5" s="91" t="str">
        <f ca="1">VLOOKUP(O5,#REF!,2,FALSE)</f>
        <v>elecpac</v>
      </c>
      <c r="O5" s="91" t="s">
        <v>88</v>
      </c>
      <c r="P5" s="92" t="str">
        <f ca="1">_xlfn.CONCAT($I5,IF(OR($O5=#REF!,$O5=#REF!,$O5=#REF!,$O5="electricité joule", $O5="electricité PAC")," d'", " de "), LOWER($O5))&amp;IF(OR(G5="agriculture","industrie")," l'",IF(OR(G5="puits technologiques",G5="soutes")," des "," du "))&amp;LOWER(G5)</f>
        <v>Consommation finale énergétique d'electricité pac du résidentiel</v>
      </c>
      <c r="Q5" s="91" t="e">
        <f t="shared" si="0"/>
        <v>#NAME?</v>
      </c>
      <c r="R5" s="91" t="s">
        <v>95</v>
      </c>
      <c r="S5" s="91" t="e">
        <f t="shared" si="2"/>
        <v>#NAME?</v>
      </c>
      <c r="T5" s="91" t="s">
        <v>9</v>
      </c>
      <c r="U5" s="91" t="e">
        <f t="shared" si="3"/>
        <v>#NAME?</v>
      </c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3" t="str" cm="1">
        <f t="array" aca="1" ref="AL5" ca="1">IFERROR(INDEX(#REF!,MATCH($E5&amp;$T5,#REF!&amp;#REF!,0),MATCH(AL$1,#REF!,0)),"")</f>
        <v/>
      </c>
      <c r="AM5" s="93" t="str" cm="1">
        <f t="array" aca="1" ref="AM5" ca="1">IFERROR(INDEX(#REF!,MATCH($E5&amp;$T5,#REF!&amp;#REF!,0),MATCH(AM$1,#REF!,0)),"")</f>
        <v/>
      </c>
      <c r="AN5" s="93" t="str" cm="1">
        <f t="array" aca="1" ref="AN5" ca="1">IFERROR(INDEX(#REF!,MATCH($E5&amp;$T5,#REF!&amp;#REF!,0),MATCH(AN$1,#REF!,0)),"")</f>
        <v/>
      </c>
      <c r="AO5" s="93" t="str" cm="1">
        <f t="array" aca="1" ref="AO5" ca="1">IFERROR(INDEX(#REF!,MATCH($E5&amp;$T5,#REF!&amp;#REF!,0),MATCH(AO$1,#REF!,0)),"")</f>
        <v/>
      </c>
      <c r="AP5" s="93" cm="1">
        <f t="array" aca="1" ref="AP5" ca="1">IFERROR(INDEX(#REF!,MATCH($E5&amp;$T5,#REF!&amp;#REF!,0),MATCH(AP$1,#REF!,0)),"")</f>
        <v>6.0478151360537096</v>
      </c>
      <c r="AQ5" s="93" cm="1">
        <f t="array" aca="1" ref="AQ5" ca="1">IFERROR(INDEX(#REF!,MATCH($E5&amp;$T5,#REF!&amp;#REF!,0),MATCH(AQ$1,#REF!,0)),"")</f>
        <v>6.0268164832502098</v>
      </c>
      <c r="AR5" s="93" t="str" cm="1">
        <f t="array" aca="1" ref="AR5" ca="1">IFERROR(INDEX(#REF!,MATCH($E5&amp;$T5,#REF!&amp;#REF!,0),MATCH(AR$1,#REF!,0)),"")</f>
        <v/>
      </c>
      <c r="AS5" s="93" t="str" cm="1">
        <f t="array" aca="1" ref="AS5" ca="1">IFERROR(INDEX(#REF!,MATCH($E5&amp;$T5,#REF!&amp;#REF!,0),MATCH(AS$1,#REF!,0)),"")</f>
        <v/>
      </c>
      <c r="AT5" s="93" t="str" cm="1">
        <f t="array" aca="1" ref="AT5" ca="1">IFERROR(INDEX(#REF!,MATCH($E5&amp;$T5,#REF!&amp;#REF!,0),MATCH(AT$1,#REF!,0)),"")</f>
        <v/>
      </c>
      <c r="AU5" s="93" t="str" cm="1">
        <f t="array" aca="1" ref="AU5" ca="1">IFERROR(INDEX(#REF!,MATCH($E5&amp;$T5,#REF!&amp;#REF!,0),MATCH(AU$1,#REF!,0)),"")</f>
        <v/>
      </c>
      <c r="AV5" s="93" cm="1">
        <f t="array" aca="1" ref="AV5" ca="1">IFERROR(INDEX(#REF!,MATCH($E5&amp;$T5,#REF!&amp;#REF!,0),MATCH(AV$1,#REF!,0)),"")</f>
        <v>7.6639936591319104</v>
      </c>
      <c r="AW5" s="93" t="str" cm="1">
        <f t="array" aca="1" ref="AW5" ca="1">IFERROR(INDEX(#REF!,MATCH($E5&amp;$T5,#REF!&amp;#REF!,0),MATCH(AW$1,#REF!,0)),"")</f>
        <v/>
      </c>
      <c r="AX5" s="93" t="str" cm="1">
        <f t="array" aca="1" ref="AX5" ca="1">IFERROR(INDEX(#REF!,MATCH($E5&amp;$T5,#REF!&amp;#REF!,0),MATCH(AX$1,#REF!,0)),"")</f>
        <v/>
      </c>
      <c r="AY5" s="93" t="str" cm="1">
        <f t="array" aca="1" ref="AY5" ca="1">IFERROR(INDEX(#REF!,MATCH($E5&amp;$T5,#REF!&amp;#REF!,0),MATCH(AY$1,#REF!,0)),"")</f>
        <v/>
      </c>
      <c r="AZ5" s="93" t="str" cm="1">
        <f t="array" aca="1" ref="AZ5" ca="1">IFERROR(INDEX(#REF!,MATCH($E5&amp;$T5,#REF!&amp;#REF!,0),MATCH(AZ$1,#REF!,0)),"")</f>
        <v/>
      </c>
      <c r="BA5" s="93" cm="1">
        <f t="array" aca="1" ref="BA5" ca="1">IFERROR(INDEX(#REF!,MATCH($E5&amp;$T5,#REF!&amp;#REF!,0),MATCH(BA$1,#REF!,0)),"")</f>
        <v>10.5281617350169</v>
      </c>
      <c r="BB5" s="93" t="str" cm="1">
        <f t="array" aca="1" ref="BB5" ca="1">IFERROR(INDEX(#REF!,MATCH($E5&amp;$T5,#REF!&amp;#REF!,0),MATCH(BB$1,#REF!,0)),"")</f>
        <v/>
      </c>
      <c r="BC5" s="93" t="str" cm="1">
        <f t="array" aca="1" ref="BC5" ca="1">IFERROR(INDEX(#REF!,MATCH($E5&amp;$T5,#REF!&amp;#REF!,0),MATCH(BC$1,#REF!,0)),"")</f>
        <v/>
      </c>
      <c r="BD5" s="93" t="str" cm="1">
        <f t="array" aca="1" ref="BD5" ca="1">IFERROR(INDEX(#REF!,MATCH($E5&amp;$T5,#REF!&amp;#REF!,0),MATCH(BD$1,#REF!,0)),"")</f>
        <v/>
      </c>
      <c r="BE5" s="93" t="str" cm="1">
        <f t="array" aca="1" ref="BE5" ca="1">IFERROR(INDEX(#REF!,MATCH($E5&amp;$T5,#REF!&amp;#REF!,0),MATCH(BE$1,#REF!,0)),"")</f>
        <v/>
      </c>
      <c r="BF5" s="93" cm="1">
        <f t="array" aca="1" ref="BF5" ca="1">IFERROR(INDEX(#REF!,MATCH($E5&amp;$T5,#REF!&amp;#REF!,0),MATCH(BF$1,#REF!,0)),"")</f>
        <v>12.7285451418647</v>
      </c>
      <c r="BG5" s="93" t="str" cm="1">
        <f t="array" aca="1" ref="BG5" ca="1">IFERROR(INDEX(#REF!,MATCH($E5&amp;$T5,#REF!&amp;#REF!,0),MATCH(BG$1,#REF!,0)),"")</f>
        <v/>
      </c>
      <c r="BH5" s="93" t="str" cm="1">
        <f t="array" aca="1" ref="BH5" ca="1">IFERROR(INDEX(#REF!,MATCH($E5&amp;$T5,#REF!&amp;#REF!,0),MATCH(BH$1,#REF!,0)),"")</f>
        <v/>
      </c>
      <c r="BI5" s="93" t="str" cm="1">
        <f t="array" aca="1" ref="BI5" ca="1">IFERROR(INDEX(#REF!,MATCH($E5&amp;$T5,#REF!&amp;#REF!,0),MATCH(BI$1,#REF!,0)),"")</f>
        <v/>
      </c>
      <c r="BJ5" s="93" t="str" cm="1">
        <f t="array" aca="1" ref="BJ5" ca="1">IFERROR(INDEX(#REF!,MATCH($E5&amp;$T5,#REF!&amp;#REF!,0),MATCH(BJ$1,#REF!,0)),"")</f>
        <v/>
      </c>
      <c r="BK5" s="93" cm="1">
        <f t="array" aca="1" ref="BK5" ca="1">IFERROR(INDEX(#REF!,MATCH($E5&amp;$T5,#REF!&amp;#REF!,0),MATCH(BK$1,#REF!,0)),"")</f>
        <v>13.563064291555101</v>
      </c>
      <c r="BL5" s="93" t="str" cm="1">
        <f t="array" aca="1" ref="BL5" ca="1">IFERROR(INDEX(#REF!,MATCH($E5&amp;$T5,#REF!&amp;#REF!,0),MATCH(BL$1,#REF!,0)),"")</f>
        <v/>
      </c>
      <c r="BM5" s="93" t="str" cm="1">
        <f t="array" aca="1" ref="BM5" ca="1">IFERROR(INDEX(#REF!,MATCH($E5&amp;$T5,#REF!&amp;#REF!,0),MATCH(BM$1,#REF!,0)),"")</f>
        <v/>
      </c>
      <c r="BN5" s="93" t="str" cm="1">
        <f t="array" aca="1" ref="BN5" ca="1">IFERROR(INDEX(#REF!,MATCH($E5&amp;$T5,#REF!&amp;#REF!,0),MATCH(BN$1,#REF!,0)),"")</f>
        <v/>
      </c>
      <c r="BO5" s="93" t="str" cm="1">
        <f t="array" aca="1" ref="BO5" ca="1">IFERROR(INDEX(#REF!,MATCH($E5&amp;$T5,#REF!&amp;#REF!,0),MATCH(BO$1,#REF!,0)),"")</f>
        <v/>
      </c>
      <c r="BP5" s="93" cm="1">
        <f t="array" aca="1" ref="BP5" ca="1">IFERROR(INDEX(#REF!,MATCH($E5&amp;$T5,#REF!&amp;#REF!,0),MATCH(BP$1,#REF!,0)),"")</f>
        <v>14.476542193384599</v>
      </c>
      <c r="BQ5" s="93" t="str" cm="1">
        <f t="array" aca="1" ref="BQ5" ca="1">IFERROR(INDEX(#REF!,MATCH($E5&amp;$T5,#REF!&amp;#REF!,0),MATCH(BQ$1,#REF!,0)),"")</f>
        <v/>
      </c>
      <c r="BR5" s="93" t="str" cm="1">
        <f t="array" aca="1" ref="BR5" ca="1">IFERROR(INDEX(#REF!,MATCH($E5&amp;$T5,#REF!&amp;#REF!,0),MATCH(BR$1,#REF!,0)),"")</f>
        <v/>
      </c>
      <c r="BS5" s="93" t="str" cm="1">
        <f t="array" aca="1" ref="BS5" ca="1">IFERROR(INDEX(#REF!,MATCH($E5&amp;$T5,#REF!&amp;#REF!,0),MATCH(BS$1,#REF!,0)),"")</f>
        <v/>
      </c>
      <c r="BT5" s="93" t="str" cm="1">
        <f t="array" aca="1" ref="BT5" ca="1">IFERROR(INDEX(#REF!,MATCH($E5&amp;$T5,#REF!&amp;#REF!,0),MATCH(BT$1,#REF!,0)),"")</f>
        <v/>
      </c>
      <c r="BU5" s="93" cm="1">
        <f t="array" aca="1" ref="BU5" ca="1">IFERROR(INDEX(#REF!,MATCH($E5&amp;$T5,#REF!&amp;#REF!,0),MATCH(BU$1,#REF!,0)),"")</f>
        <v>15.7618717874035</v>
      </c>
    </row>
    <row r="6" spans="3:74" ht="28.5">
      <c r="C6" s="91">
        <f t="shared" si="4"/>
        <v>5</v>
      </c>
      <c r="D6" s="91" t="s">
        <v>16</v>
      </c>
      <c r="E6" s="91" t="str">
        <f t="shared" ca="1" si="1"/>
        <v>biomcfreschf</v>
      </c>
      <c r="F6" s="91" t="str">
        <f ca="1">VLOOKUP(G6,#REF!,2,FALSE)</f>
        <v>res</v>
      </c>
      <c r="G6" s="91" t="s">
        <v>1</v>
      </c>
      <c r="H6" s="91" t="str">
        <f ca="1">VLOOKUP(I6,#REF!,2,FALSE)</f>
        <v>cf</v>
      </c>
      <c r="I6" s="91" t="s">
        <v>22</v>
      </c>
      <c r="J6" s="91" t="str">
        <f ca="1">VLOOKUP(K6,#REF!,2,FALSE)</f>
        <v>chf</v>
      </c>
      <c r="K6" s="91" t="s">
        <v>11</v>
      </c>
      <c r="L6" s="91" t="str">
        <f ca="1">VLOOKUP(M6,#REF!,2,FALSE)</f>
        <v>framet</v>
      </c>
      <c r="M6" s="91" t="s">
        <v>7</v>
      </c>
      <c r="N6" s="91" t="str">
        <f ca="1">VLOOKUP(O6,#REF!,2,FALSE)</f>
        <v>biom</v>
      </c>
      <c r="O6" s="91" t="s">
        <v>78</v>
      </c>
      <c r="P6" s="92" t="str">
        <f ca="1">_xlfn.CONCAT($I6,IF(OR($O6=#REF!,$O6=#REF!,$O6=#REF!,$O6="electricité joule", $O6="electricité PAC")," d'", " de "), LOWER($O6))&amp;IF(OR(G6="agriculture","industrie")," l'",IF(OR(G6="puits technologiques",G6="soutes")," des "," du "))&amp;LOWER(G6)</f>
        <v>Consommation finale énergétique de biomasse solide du résidentiel</v>
      </c>
      <c r="Q6" s="91" t="e">
        <f t="shared" si="0"/>
        <v>#NAME?</v>
      </c>
      <c r="R6" s="91" t="s">
        <v>95</v>
      </c>
      <c r="S6" s="91" t="e">
        <f t="shared" si="2"/>
        <v>#NAME?</v>
      </c>
      <c r="T6" s="91" t="s">
        <v>9</v>
      </c>
      <c r="U6" s="91" t="e">
        <f t="shared" si="3"/>
        <v>#NAME?</v>
      </c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3" t="str" cm="1">
        <f t="array" aca="1" ref="AL6" ca="1">IFERROR(INDEX(#REF!,MATCH($E6&amp;$T6,#REF!&amp;#REF!,0),MATCH(AL$1,#REF!,0)),"")</f>
        <v/>
      </c>
      <c r="AM6" s="93" t="str" cm="1">
        <f t="array" aca="1" ref="AM6" ca="1">IFERROR(INDEX(#REF!,MATCH($E6&amp;$T6,#REF!&amp;#REF!,0),MATCH(AM$1,#REF!,0)),"")</f>
        <v/>
      </c>
      <c r="AN6" s="93" t="str" cm="1">
        <f t="array" aca="1" ref="AN6" ca="1">IFERROR(INDEX(#REF!,MATCH($E6&amp;$T6,#REF!&amp;#REF!,0),MATCH(AN$1,#REF!,0)),"")</f>
        <v/>
      </c>
      <c r="AO6" s="93" t="str" cm="1">
        <f t="array" aca="1" ref="AO6" ca="1">IFERROR(INDEX(#REF!,MATCH($E6&amp;$T6,#REF!&amp;#REF!,0),MATCH(AO$1,#REF!,0)),"")</f>
        <v/>
      </c>
      <c r="AP6" s="93" cm="1">
        <f t="array" aca="1" ref="AP6" ca="1">IFERROR(INDEX(#REF!,MATCH($E6&amp;$T6,#REF!&amp;#REF!,0),MATCH(AP$1,#REF!,0)),"")</f>
        <v>65.0353333490567</v>
      </c>
      <c r="AQ6" s="93" cm="1">
        <f t="array" aca="1" ref="AQ6" ca="1">IFERROR(INDEX(#REF!,MATCH($E6&amp;$T6,#REF!&amp;#REF!,0),MATCH(AQ$1,#REF!,0)),"")</f>
        <v>62.681309314706802</v>
      </c>
      <c r="AR6" s="93" t="str" cm="1">
        <f t="array" aca="1" ref="AR6" ca="1">IFERROR(INDEX(#REF!,MATCH($E6&amp;$T6,#REF!&amp;#REF!,0),MATCH(AR$1,#REF!,0)),"")</f>
        <v/>
      </c>
      <c r="AS6" s="93" t="str" cm="1">
        <f t="array" aca="1" ref="AS6" ca="1">IFERROR(INDEX(#REF!,MATCH($E6&amp;$T6,#REF!&amp;#REF!,0),MATCH(AS$1,#REF!,0)),"")</f>
        <v/>
      </c>
      <c r="AT6" s="93" t="str" cm="1">
        <f t="array" aca="1" ref="AT6" ca="1">IFERROR(INDEX(#REF!,MATCH($E6&amp;$T6,#REF!&amp;#REF!,0),MATCH(AT$1,#REF!,0)),"")</f>
        <v/>
      </c>
      <c r="AU6" s="93" t="str" cm="1">
        <f t="array" aca="1" ref="AU6" ca="1">IFERROR(INDEX(#REF!,MATCH($E6&amp;$T6,#REF!&amp;#REF!,0),MATCH(AU$1,#REF!,0)),"")</f>
        <v/>
      </c>
      <c r="AV6" s="93" cm="1">
        <f t="array" aca="1" ref="AV6" ca="1">IFERROR(INDEX(#REF!,MATCH($E6&amp;$T6,#REF!&amp;#REF!,0),MATCH(AV$1,#REF!,0)),"")</f>
        <v>60.355682697401498</v>
      </c>
      <c r="AW6" s="93" t="str" cm="1">
        <f t="array" aca="1" ref="AW6" ca="1">IFERROR(INDEX(#REF!,MATCH($E6&amp;$T6,#REF!&amp;#REF!,0),MATCH(AW$1,#REF!,0)),"")</f>
        <v/>
      </c>
      <c r="AX6" s="93" t="str" cm="1">
        <f t="array" aca="1" ref="AX6" ca="1">IFERROR(INDEX(#REF!,MATCH($E6&amp;$T6,#REF!&amp;#REF!,0),MATCH(AX$1,#REF!,0)),"")</f>
        <v/>
      </c>
      <c r="AY6" s="93" t="str" cm="1">
        <f t="array" aca="1" ref="AY6" ca="1">IFERROR(INDEX(#REF!,MATCH($E6&amp;$T6,#REF!&amp;#REF!,0),MATCH(AY$1,#REF!,0)),"")</f>
        <v/>
      </c>
      <c r="AZ6" s="93" t="str" cm="1">
        <f t="array" aca="1" ref="AZ6" ca="1">IFERROR(INDEX(#REF!,MATCH($E6&amp;$T6,#REF!&amp;#REF!,0),MATCH(AZ$1,#REF!,0)),"")</f>
        <v/>
      </c>
      <c r="BA6" s="93" cm="1">
        <f t="array" aca="1" ref="BA6" ca="1">IFERROR(INDEX(#REF!,MATCH($E6&amp;$T6,#REF!&amp;#REF!,0),MATCH(BA$1,#REF!,0)),"")</f>
        <v>65.2580729518845</v>
      </c>
      <c r="BB6" s="93" t="str" cm="1">
        <f t="array" aca="1" ref="BB6" ca="1">IFERROR(INDEX(#REF!,MATCH($E6&amp;$T6,#REF!&amp;#REF!,0),MATCH(BB$1,#REF!,0)),"")</f>
        <v/>
      </c>
      <c r="BC6" s="93" t="str" cm="1">
        <f t="array" aca="1" ref="BC6" ca="1">IFERROR(INDEX(#REF!,MATCH($E6&amp;$T6,#REF!&amp;#REF!,0),MATCH(BC$1,#REF!,0)),"")</f>
        <v/>
      </c>
      <c r="BD6" s="93" t="str" cm="1">
        <f t="array" aca="1" ref="BD6" ca="1">IFERROR(INDEX(#REF!,MATCH($E6&amp;$T6,#REF!&amp;#REF!,0),MATCH(BD$1,#REF!,0)),"")</f>
        <v/>
      </c>
      <c r="BE6" s="93" t="str" cm="1">
        <f t="array" aca="1" ref="BE6" ca="1">IFERROR(INDEX(#REF!,MATCH($E6&amp;$T6,#REF!&amp;#REF!,0),MATCH(BE$1,#REF!,0)),"")</f>
        <v/>
      </c>
      <c r="BF6" s="93" cm="1">
        <f t="array" aca="1" ref="BF6" ca="1">IFERROR(INDEX(#REF!,MATCH($E6&amp;$T6,#REF!&amp;#REF!,0),MATCH(BF$1,#REF!,0)),"")</f>
        <v>71.634382166042201</v>
      </c>
      <c r="BG6" s="93" t="str" cm="1">
        <f t="array" aca="1" ref="BG6" ca="1">IFERROR(INDEX(#REF!,MATCH($E6&amp;$T6,#REF!&amp;#REF!,0),MATCH(BG$1,#REF!,0)),"")</f>
        <v/>
      </c>
      <c r="BH6" s="93" t="str" cm="1">
        <f t="array" aca="1" ref="BH6" ca="1">IFERROR(INDEX(#REF!,MATCH($E6&amp;$T6,#REF!&amp;#REF!,0),MATCH(BH$1,#REF!,0)),"")</f>
        <v/>
      </c>
      <c r="BI6" s="93" t="str" cm="1">
        <f t="array" aca="1" ref="BI6" ca="1">IFERROR(INDEX(#REF!,MATCH($E6&amp;$T6,#REF!&amp;#REF!,0),MATCH(BI$1,#REF!,0)),"")</f>
        <v/>
      </c>
      <c r="BJ6" s="93" t="str" cm="1">
        <f t="array" aca="1" ref="BJ6" ca="1">IFERROR(INDEX(#REF!,MATCH($E6&amp;$T6,#REF!&amp;#REF!,0),MATCH(BJ$1,#REF!,0)),"")</f>
        <v/>
      </c>
      <c r="BK6" s="93" cm="1">
        <f t="array" aca="1" ref="BK6" ca="1">IFERROR(INDEX(#REF!,MATCH($E6&amp;$T6,#REF!&amp;#REF!,0),MATCH(BK$1,#REF!,0)),"")</f>
        <v>72.292717253018594</v>
      </c>
      <c r="BL6" s="93" t="str" cm="1">
        <f t="array" aca="1" ref="BL6" ca="1">IFERROR(INDEX(#REF!,MATCH($E6&amp;$T6,#REF!&amp;#REF!,0),MATCH(BL$1,#REF!,0)),"")</f>
        <v/>
      </c>
      <c r="BM6" s="93" t="str" cm="1">
        <f t="array" aca="1" ref="BM6" ca="1">IFERROR(INDEX(#REF!,MATCH($E6&amp;$T6,#REF!&amp;#REF!,0),MATCH(BM$1,#REF!,0)),"")</f>
        <v/>
      </c>
      <c r="BN6" s="93" t="str" cm="1">
        <f t="array" aca="1" ref="BN6" ca="1">IFERROR(INDEX(#REF!,MATCH($E6&amp;$T6,#REF!&amp;#REF!,0),MATCH(BN$1,#REF!,0)),"")</f>
        <v/>
      </c>
      <c r="BO6" s="93" t="str" cm="1">
        <f t="array" aca="1" ref="BO6" ca="1">IFERROR(INDEX(#REF!,MATCH($E6&amp;$T6,#REF!&amp;#REF!,0),MATCH(BO$1,#REF!,0)),"")</f>
        <v/>
      </c>
      <c r="BP6" s="93" cm="1">
        <f t="array" aca="1" ref="BP6" ca="1">IFERROR(INDEX(#REF!,MATCH($E6&amp;$T6,#REF!&amp;#REF!,0),MATCH(BP$1,#REF!,0)),"")</f>
        <v>73.446632057980906</v>
      </c>
      <c r="BQ6" s="93" t="str" cm="1">
        <f t="array" aca="1" ref="BQ6" ca="1">IFERROR(INDEX(#REF!,MATCH($E6&amp;$T6,#REF!&amp;#REF!,0),MATCH(BQ$1,#REF!,0)),"")</f>
        <v/>
      </c>
      <c r="BR6" s="93" t="str" cm="1">
        <f t="array" aca="1" ref="BR6" ca="1">IFERROR(INDEX(#REF!,MATCH($E6&amp;$T6,#REF!&amp;#REF!,0),MATCH(BR$1,#REF!,0)),"")</f>
        <v/>
      </c>
      <c r="BS6" s="93" t="str" cm="1">
        <f t="array" aca="1" ref="BS6" ca="1">IFERROR(INDEX(#REF!,MATCH($E6&amp;$T6,#REF!&amp;#REF!,0),MATCH(BS$1,#REF!,0)),"")</f>
        <v/>
      </c>
      <c r="BT6" s="93" t="str" cm="1">
        <f t="array" aca="1" ref="BT6" ca="1">IFERROR(INDEX(#REF!,MATCH($E6&amp;$T6,#REF!&amp;#REF!,0),MATCH(BT$1,#REF!,0)),"")</f>
        <v/>
      </c>
      <c r="BU6" s="93" cm="1">
        <f t="array" aca="1" ref="BU6" ca="1">IFERROR(INDEX(#REF!,MATCH($E6&amp;$T6,#REF!&amp;#REF!,0),MATCH(BU$1,#REF!,0)),"")</f>
        <v>71.7007522775788</v>
      </c>
    </row>
    <row r="7" spans="3:74" ht="28.5">
      <c r="C7" s="91">
        <f t="shared" si="4"/>
        <v>6</v>
      </c>
      <c r="D7" s="91" t="s">
        <v>16</v>
      </c>
      <c r="E7" s="91" t="str">
        <f t="shared" ca="1" si="1"/>
        <v>chalrcucfreschf</v>
      </c>
      <c r="F7" s="91" t="str">
        <f ca="1">VLOOKUP(G7,#REF!,2,FALSE)</f>
        <v>res</v>
      </c>
      <c r="G7" s="91" t="s">
        <v>1</v>
      </c>
      <c r="H7" s="91" t="str">
        <f ca="1">VLOOKUP(I7,#REF!,2,FALSE)</f>
        <v>cf</v>
      </c>
      <c r="I7" s="91" t="s">
        <v>22</v>
      </c>
      <c r="J7" s="91" t="str">
        <f ca="1">VLOOKUP(K7,#REF!,2,FALSE)</f>
        <v>chf</v>
      </c>
      <c r="K7" s="91" t="s">
        <v>11</v>
      </c>
      <c r="L7" s="91" t="str">
        <f ca="1">VLOOKUP(M7,#REF!,2,FALSE)</f>
        <v>framet</v>
      </c>
      <c r="M7" s="91" t="s">
        <v>7</v>
      </c>
      <c r="N7" s="91" t="str">
        <f ca="1">VLOOKUP(O7,#REF!,2,FALSE)</f>
        <v>chalrcu</v>
      </c>
      <c r="O7" s="91" t="s">
        <v>90</v>
      </c>
      <c r="P7" s="92" t="str">
        <f ca="1">_xlfn.CONCAT($I7,IF(OR($O7=#REF!,$O7=#REF!,$O7=#REF!,$O7="electricité joule", $O7="electricité PAC")," d'", " de "), LOWER($O7))&amp;IF(OR(G7="agriculture","industrie")," l'",IF(OR(G7="puits technologiques",G7="soutes")," des "," du "))&amp;LOWER(G7)</f>
        <v>Consommation finale énergétique de chaleur réseau du résidentiel</v>
      </c>
      <c r="Q7" s="91" t="e">
        <f t="shared" si="0"/>
        <v>#NAME?</v>
      </c>
      <c r="R7" s="91" t="s">
        <v>95</v>
      </c>
      <c r="S7" s="91" t="e">
        <f t="shared" si="2"/>
        <v>#NAME?</v>
      </c>
      <c r="T7" s="91" t="s">
        <v>9</v>
      </c>
      <c r="U7" s="91" t="e">
        <f t="shared" si="3"/>
        <v>#NAME?</v>
      </c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3" t="str" cm="1">
        <f t="array" aca="1" ref="AL7" ca="1">IFERROR(INDEX(#REF!,MATCH($E7&amp;$T7,#REF!&amp;#REF!,0),MATCH(AL$1,#REF!,0)),"")</f>
        <v/>
      </c>
      <c r="AM7" s="93" t="str" cm="1">
        <f t="array" aca="1" ref="AM7" ca="1">IFERROR(INDEX(#REF!,MATCH($E7&amp;$T7,#REF!&amp;#REF!,0),MATCH(AM$1,#REF!,0)),"")</f>
        <v/>
      </c>
      <c r="AN7" s="93" t="str" cm="1">
        <f t="array" aca="1" ref="AN7" ca="1">IFERROR(INDEX(#REF!,MATCH($E7&amp;$T7,#REF!&amp;#REF!,0),MATCH(AN$1,#REF!,0)),"")</f>
        <v/>
      </c>
      <c r="AO7" s="93" t="str" cm="1">
        <f t="array" aca="1" ref="AO7" ca="1">IFERROR(INDEX(#REF!,MATCH($E7&amp;$T7,#REF!&amp;#REF!,0),MATCH(AO$1,#REF!,0)),"")</f>
        <v/>
      </c>
      <c r="AP7" s="93" cm="1">
        <f t="array" aca="1" ref="AP7" ca="1">IFERROR(INDEX(#REF!,MATCH($E7&amp;$T7,#REF!&amp;#REF!,0),MATCH(AP$1,#REF!,0)),"")</f>
        <v>14.208468056423699</v>
      </c>
      <c r="AQ7" s="93" cm="1">
        <f t="array" aca="1" ref="AQ7" ca="1">IFERROR(INDEX(#REF!,MATCH($E7&amp;$T7,#REF!&amp;#REF!,0),MATCH(AQ$1,#REF!,0)),"")</f>
        <v>14.6370969563814</v>
      </c>
      <c r="AR7" s="93" t="str" cm="1">
        <f t="array" aca="1" ref="AR7" ca="1">IFERROR(INDEX(#REF!,MATCH($E7&amp;$T7,#REF!&amp;#REF!,0),MATCH(AR$1,#REF!,0)),"")</f>
        <v/>
      </c>
      <c r="AS7" s="93" t="str" cm="1">
        <f t="array" aca="1" ref="AS7" ca="1">IFERROR(INDEX(#REF!,MATCH($E7&amp;$T7,#REF!&amp;#REF!,0),MATCH(AS$1,#REF!,0)),"")</f>
        <v/>
      </c>
      <c r="AT7" s="93" t="str" cm="1">
        <f t="array" aca="1" ref="AT7" ca="1">IFERROR(INDEX(#REF!,MATCH($E7&amp;$T7,#REF!&amp;#REF!,0),MATCH(AT$1,#REF!,0)),"")</f>
        <v/>
      </c>
      <c r="AU7" s="93" t="str" cm="1">
        <f t="array" aca="1" ref="AU7" ca="1">IFERROR(INDEX(#REF!,MATCH($E7&amp;$T7,#REF!&amp;#REF!,0),MATCH(AU$1,#REF!,0)),"")</f>
        <v/>
      </c>
      <c r="AV7" s="93" cm="1">
        <f t="array" aca="1" ref="AV7" ca="1">IFERROR(INDEX(#REF!,MATCH($E7&amp;$T7,#REF!&amp;#REF!,0),MATCH(AV$1,#REF!,0)),"")</f>
        <v>14.4571086004169</v>
      </c>
      <c r="AW7" s="93" t="str" cm="1">
        <f t="array" aca="1" ref="AW7" ca="1">IFERROR(INDEX(#REF!,MATCH($E7&amp;$T7,#REF!&amp;#REF!,0),MATCH(AW$1,#REF!,0)),"")</f>
        <v/>
      </c>
      <c r="AX7" s="93" t="str" cm="1">
        <f t="array" aca="1" ref="AX7" ca="1">IFERROR(INDEX(#REF!,MATCH($E7&amp;$T7,#REF!&amp;#REF!,0),MATCH(AX$1,#REF!,0)),"")</f>
        <v/>
      </c>
      <c r="AY7" s="93" t="str" cm="1">
        <f t="array" aca="1" ref="AY7" ca="1">IFERROR(INDEX(#REF!,MATCH($E7&amp;$T7,#REF!&amp;#REF!,0),MATCH(AY$1,#REF!,0)),"")</f>
        <v/>
      </c>
      <c r="AZ7" s="93" t="str" cm="1">
        <f t="array" aca="1" ref="AZ7" ca="1">IFERROR(INDEX(#REF!,MATCH($E7&amp;$T7,#REF!&amp;#REF!,0),MATCH(AZ$1,#REF!,0)),"")</f>
        <v/>
      </c>
      <c r="BA7" s="93" cm="1">
        <f t="array" aca="1" ref="BA7" ca="1">IFERROR(INDEX(#REF!,MATCH($E7&amp;$T7,#REF!&amp;#REF!,0),MATCH(BA$1,#REF!,0)),"")</f>
        <v>13.9061546493104</v>
      </c>
      <c r="BB7" s="93" t="str" cm="1">
        <f t="array" aca="1" ref="BB7" ca="1">IFERROR(INDEX(#REF!,MATCH($E7&amp;$T7,#REF!&amp;#REF!,0),MATCH(BB$1,#REF!,0)),"")</f>
        <v/>
      </c>
      <c r="BC7" s="93" t="str" cm="1">
        <f t="array" aca="1" ref="BC7" ca="1">IFERROR(INDEX(#REF!,MATCH($E7&amp;$T7,#REF!&amp;#REF!,0),MATCH(BC$1,#REF!,0)),"")</f>
        <v/>
      </c>
      <c r="BD7" s="93" t="str" cm="1">
        <f t="array" aca="1" ref="BD7" ca="1">IFERROR(INDEX(#REF!,MATCH($E7&amp;$T7,#REF!&amp;#REF!,0),MATCH(BD$1,#REF!,0)),"")</f>
        <v/>
      </c>
      <c r="BE7" s="93" t="str" cm="1">
        <f t="array" aca="1" ref="BE7" ca="1">IFERROR(INDEX(#REF!,MATCH($E7&amp;$T7,#REF!&amp;#REF!,0),MATCH(BE$1,#REF!,0)),"")</f>
        <v/>
      </c>
      <c r="BF7" s="93" cm="1">
        <f t="array" aca="1" ref="BF7" ca="1">IFERROR(INDEX(#REF!,MATCH($E7&amp;$T7,#REF!&amp;#REF!,0),MATCH(BF$1,#REF!,0)),"")</f>
        <v>13.554357423628501</v>
      </c>
      <c r="BG7" s="93" t="str" cm="1">
        <f t="array" aca="1" ref="BG7" ca="1">IFERROR(INDEX(#REF!,MATCH($E7&amp;$T7,#REF!&amp;#REF!,0),MATCH(BG$1,#REF!,0)),"")</f>
        <v/>
      </c>
      <c r="BH7" s="93" t="str" cm="1">
        <f t="array" aca="1" ref="BH7" ca="1">IFERROR(INDEX(#REF!,MATCH($E7&amp;$T7,#REF!&amp;#REF!,0),MATCH(BH$1,#REF!,0)),"")</f>
        <v/>
      </c>
      <c r="BI7" s="93" t="str" cm="1">
        <f t="array" aca="1" ref="BI7" ca="1">IFERROR(INDEX(#REF!,MATCH($E7&amp;$T7,#REF!&amp;#REF!,0),MATCH(BI$1,#REF!,0)),"")</f>
        <v/>
      </c>
      <c r="BJ7" s="93" t="str" cm="1">
        <f t="array" aca="1" ref="BJ7" ca="1">IFERROR(INDEX(#REF!,MATCH($E7&amp;$T7,#REF!&amp;#REF!,0),MATCH(BJ$1,#REF!,0)),"")</f>
        <v/>
      </c>
      <c r="BK7" s="93" cm="1">
        <f t="array" aca="1" ref="BK7" ca="1">IFERROR(INDEX(#REF!,MATCH($E7&amp;$T7,#REF!&amp;#REF!,0),MATCH(BK$1,#REF!,0)),"")</f>
        <v>13.252785628466301</v>
      </c>
      <c r="BL7" s="93" t="str" cm="1">
        <f t="array" aca="1" ref="BL7" ca="1">IFERROR(INDEX(#REF!,MATCH($E7&amp;$T7,#REF!&amp;#REF!,0),MATCH(BL$1,#REF!,0)),"")</f>
        <v/>
      </c>
      <c r="BM7" s="93" t="str" cm="1">
        <f t="array" aca="1" ref="BM7" ca="1">IFERROR(INDEX(#REF!,MATCH($E7&amp;$T7,#REF!&amp;#REF!,0),MATCH(BM$1,#REF!,0)),"")</f>
        <v/>
      </c>
      <c r="BN7" s="93" t="str" cm="1">
        <f t="array" aca="1" ref="BN7" ca="1">IFERROR(INDEX(#REF!,MATCH($E7&amp;$T7,#REF!&amp;#REF!,0),MATCH(BN$1,#REF!,0)),"")</f>
        <v/>
      </c>
      <c r="BO7" s="93" t="str" cm="1">
        <f t="array" aca="1" ref="BO7" ca="1">IFERROR(INDEX(#REF!,MATCH($E7&amp;$T7,#REF!&amp;#REF!,0),MATCH(BO$1,#REF!,0)),"")</f>
        <v/>
      </c>
      <c r="BP7" s="93" cm="1">
        <f t="array" aca="1" ref="BP7" ca="1">IFERROR(INDEX(#REF!,MATCH($E7&amp;$T7,#REF!&amp;#REF!,0),MATCH(BP$1,#REF!,0)),"")</f>
        <v>12.9455538000682</v>
      </c>
      <c r="BQ7" s="93" t="str" cm="1">
        <f t="array" aca="1" ref="BQ7" ca="1">IFERROR(INDEX(#REF!,MATCH($E7&amp;$T7,#REF!&amp;#REF!,0),MATCH(BQ$1,#REF!,0)),"")</f>
        <v/>
      </c>
      <c r="BR7" s="93" t="str" cm="1">
        <f t="array" aca="1" ref="BR7" ca="1">IFERROR(INDEX(#REF!,MATCH($E7&amp;$T7,#REF!&amp;#REF!,0),MATCH(BR$1,#REF!,0)),"")</f>
        <v/>
      </c>
      <c r="BS7" s="93" t="str" cm="1">
        <f t="array" aca="1" ref="BS7" ca="1">IFERROR(INDEX(#REF!,MATCH($E7&amp;$T7,#REF!&amp;#REF!,0),MATCH(BS$1,#REF!,0)),"")</f>
        <v/>
      </c>
      <c r="BT7" s="93" t="str" cm="1">
        <f t="array" aca="1" ref="BT7" ca="1">IFERROR(INDEX(#REF!,MATCH($E7&amp;$T7,#REF!&amp;#REF!,0),MATCH(BT$1,#REF!,0)),"")</f>
        <v/>
      </c>
      <c r="BU7" s="93" cm="1">
        <f t="array" aca="1" ref="BU7" ca="1">IFERROR(INDEX(#REF!,MATCH($E7&amp;$T7,#REF!&amp;#REF!,0),MATCH(BU$1,#REF!,0)),"")</f>
        <v>12.6144340313501</v>
      </c>
    </row>
    <row r="8" spans="3:74" ht="28.5">
      <c r="C8" s="91">
        <f t="shared" si="4"/>
        <v>7</v>
      </c>
      <c r="D8" s="91" t="s">
        <v>16</v>
      </c>
      <c r="E8" s="91" t="str">
        <f t="shared" ca="1" si="1"/>
        <v>totcfreschf</v>
      </c>
      <c r="F8" s="91" t="str">
        <f ca="1">VLOOKUP(G8,#REF!,2,FALSE)</f>
        <v>res</v>
      </c>
      <c r="G8" s="91" t="s">
        <v>1</v>
      </c>
      <c r="H8" s="91" t="str">
        <f ca="1">VLOOKUP(I8,#REF!,2,FALSE)</f>
        <v>cf</v>
      </c>
      <c r="I8" s="91" t="s">
        <v>22</v>
      </c>
      <c r="J8" s="91" t="str">
        <f ca="1">VLOOKUP(K8,#REF!,2,FALSE)</f>
        <v>chf</v>
      </c>
      <c r="K8" s="91" t="s">
        <v>11</v>
      </c>
      <c r="L8" s="91" t="str">
        <f ca="1">VLOOKUP(M8,#REF!,2,FALSE)</f>
        <v>framet</v>
      </c>
      <c r="M8" s="91" t="s">
        <v>7</v>
      </c>
      <c r="N8" s="91" t="str">
        <f ca="1">VLOOKUP(O8,#REF!,2,FALSE)</f>
        <v>tot</v>
      </c>
      <c r="O8" s="91" t="s">
        <v>93</v>
      </c>
      <c r="P8" s="92" t="str">
        <f ca="1">_xlfn.CONCAT($I8,IF(OR($O8=#REF!,$O8=#REF!,$O8=#REF!,$O8="electricité joule", $O8="electricité PAC")," d'", " de "), LOWER($O8))&amp;IF(OR(G8="agriculture","industrie")," l'",IF(OR(G8="puits technologiques",G8="soutes")," des "," du "))&amp;LOWER(G8)</f>
        <v>Consommation finale énergétique de toutes énergies du résidentiel</v>
      </c>
      <c r="Q8" s="91" t="e">
        <f t="shared" si="0"/>
        <v>#NAME?</v>
      </c>
      <c r="R8" s="91" t="s">
        <v>95</v>
      </c>
      <c r="S8" s="91" t="e">
        <f t="shared" si="2"/>
        <v>#NAME?</v>
      </c>
      <c r="T8" s="91" t="s">
        <v>9</v>
      </c>
      <c r="U8" s="91" t="e">
        <f t="shared" si="3"/>
        <v>#NAME?</v>
      </c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3" t="str" cm="1">
        <f t="array" aca="1" ref="AL8" ca="1">IFERROR(INDEX(#REF!,MATCH($E8&amp;$T8,#REF!&amp;#REF!,0),MATCH(AL$1,#REF!,0)),"")</f>
        <v/>
      </c>
      <c r="AM8" s="93" t="str" cm="1">
        <f t="array" aca="1" ref="AM8" ca="1">IFERROR(INDEX(#REF!,MATCH($E8&amp;$T8,#REF!&amp;#REF!,0),MATCH(AM$1,#REF!,0)),"")</f>
        <v/>
      </c>
      <c r="AN8" s="93" t="str" cm="1">
        <f t="array" aca="1" ref="AN8" ca="1">IFERROR(INDEX(#REF!,MATCH($E8&amp;$T8,#REF!&amp;#REF!,0),MATCH(AN$1,#REF!,0)),"")</f>
        <v/>
      </c>
      <c r="AO8" s="93" t="str" cm="1">
        <f t="array" aca="1" ref="AO8" ca="1">IFERROR(INDEX(#REF!,MATCH($E8&amp;$T8,#REF!&amp;#REF!,0),MATCH(AO$1,#REF!,0)),"")</f>
        <v/>
      </c>
      <c r="AP8" s="93" cm="1">
        <f t="array" aca="1" ref="AP8" ca="1">IFERROR(INDEX(#REF!,MATCH($E8&amp;$T8,#REF!&amp;#REF!,0),MATCH(AP$1,#REF!,0)),"")</f>
        <v>297.68708320870076</v>
      </c>
      <c r="AQ8" s="93" cm="1">
        <f t="array" aca="1" ref="AQ8" ca="1">IFERROR(INDEX(#REF!,MATCH($E8&amp;$T8,#REF!&amp;#REF!,0),MATCH(AQ$1,#REF!,0)),"")</f>
        <v>289.62615383645351</v>
      </c>
      <c r="AR8" s="93" t="str" cm="1">
        <f t="array" aca="1" ref="AR8" ca="1">IFERROR(INDEX(#REF!,MATCH($E8&amp;$T8,#REF!&amp;#REF!,0),MATCH(AR$1,#REF!,0)),"")</f>
        <v/>
      </c>
      <c r="AS8" s="93" t="str" cm="1">
        <f t="array" aca="1" ref="AS8" ca="1">IFERROR(INDEX(#REF!,MATCH($E8&amp;$T8,#REF!&amp;#REF!,0),MATCH(AS$1,#REF!,0)),"")</f>
        <v/>
      </c>
      <c r="AT8" s="93" t="str" cm="1">
        <f t="array" aca="1" ref="AT8" ca="1">IFERROR(INDEX(#REF!,MATCH($E8&amp;$T8,#REF!&amp;#REF!,0),MATCH(AT$1,#REF!,0)),"")</f>
        <v/>
      </c>
      <c r="AU8" s="93" t="str" cm="1">
        <f t="array" aca="1" ref="AU8" ca="1">IFERROR(INDEX(#REF!,MATCH($E8&amp;$T8,#REF!&amp;#REF!,0),MATCH(AU$1,#REF!,0)),"")</f>
        <v/>
      </c>
      <c r="AV8" s="93" cm="1">
        <f t="array" aca="1" ref="AV8" ca="1">IFERROR(INDEX(#REF!,MATCH($E8&amp;$T8,#REF!&amp;#REF!,0),MATCH(AV$1,#REF!,0)),"")</f>
        <v>260.14761695728981</v>
      </c>
      <c r="AW8" s="93" t="str" cm="1">
        <f t="array" aca="1" ref="AW8" ca="1">IFERROR(INDEX(#REF!,MATCH($E8&amp;$T8,#REF!&amp;#REF!,0),MATCH(AW$1,#REF!,0)),"")</f>
        <v/>
      </c>
      <c r="AX8" s="93" t="str" cm="1">
        <f t="array" aca="1" ref="AX8" ca="1">IFERROR(INDEX(#REF!,MATCH($E8&amp;$T8,#REF!&amp;#REF!,0),MATCH(AX$1,#REF!,0)),"")</f>
        <v/>
      </c>
      <c r="AY8" s="93" t="str" cm="1">
        <f t="array" aca="1" ref="AY8" ca="1">IFERROR(INDEX(#REF!,MATCH($E8&amp;$T8,#REF!&amp;#REF!,0),MATCH(AY$1,#REF!,0)),"")</f>
        <v/>
      </c>
      <c r="AZ8" s="93" t="str" cm="1">
        <f t="array" aca="1" ref="AZ8" ca="1">IFERROR(INDEX(#REF!,MATCH($E8&amp;$T8,#REF!&amp;#REF!,0),MATCH(AZ$1,#REF!,0)),"")</f>
        <v/>
      </c>
      <c r="BA8" s="93" cm="1">
        <f t="array" aca="1" ref="BA8" ca="1">IFERROR(INDEX(#REF!,MATCH($E8&amp;$T8,#REF!&amp;#REF!,0),MATCH(BA$1,#REF!,0)),"")</f>
        <v>240.4941629165329</v>
      </c>
      <c r="BB8" s="93" t="str" cm="1">
        <f t="array" aca="1" ref="BB8" ca="1">IFERROR(INDEX(#REF!,MATCH($E8&amp;$T8,#REF!&amp;#REF!,0),MATCH(BB$1,#REF!,0)),"")</f>
        <v/>
      </c>
      <c r="BC8" s="93" t="str" cm="1">
        <f t="array" aca="1" ref="BC8" ca="1">IFERROR(INDEX(#REF!,MATCH($E8&amp;$T8,#REF!&amp;#REF!,0),MATCH(BC$1,#REF!,0)),"")</f>
        <v/>
      </c>
      <c r="BD8" s="93" t="str" cm="1">
        <f t="array" aca="1" ref="BD8" ca="1">IFERROR(INDEX(#REF!,MATCH($E8&amp;$T8,#REF!&amp;#REF!,0),MATCH(BD$1,#REF!,0)),"")</f>
        <v/>
      </c>
      <c r="BE8" s="93" t="str" cm="1">
        <f t="array" aca="1" ref="BE8" ca="1">IFERROR(INDEX(#REF!,MATCH($E8&amp;$T8,#REF!&amp;#REF!,0),MATCH(BE$1,#REF!,0)),"")</f>
        <v/>
      </c>
      <c r="BF8" s="93" cm="1">
        <f t="array" aca="1" ref="BF8" ca="1">IFERROR(INDEX(#REF!,MATCH($E8&amp;$T8,#REF!&amp;#REF!,0),MATCH(BF$1,#REF!,0)),"")</f>
        <v>225.54147072668829</v>
      </c>
      <c r="BG8" s="93" t="str" cm="1">
        <f t="array" aca="1" ref="BG8" ca="1">IFERROR(INDEX(#REF!,MATCH($E8&amp;$T8,#REF!&amp;#REF!,0),MATCH(BG$1,#REF!,0)),"")</f>
        <v/>
      </c>
      <c r="BH8" s="93" t="str" cm="1">
        <f t="array" aca="1" ref="BH8" ca="1">IFERROR(INDEX(#REF!,MATCH($E8&amp;$T8,#REF!&amp;#REF!,0),MATCH(BH$1,#REF!,0)),"")</f>
        <v/>
      </c>
      <c r="BI8" s="93" t="str" cm="1">
        <f t="array" aca="1" ref="BI8" ca="1">IFERROR(INDEX(#REF!,MATCH($E8&amp;$T8,#REF!&amp;#REF!,0),MATCH(BI$1,#REF!,0)),"")</f>
        <v/>
      </c>
      <c r="BJ8" s="93" t="str" cm="1">
        <f t="array" aca="1" ref="BJ8" ca="1">IFERROR(INDEX(#REF!,MATCH($E8&amp;$T8,#REF!&amp;#REF!,0),MATCH(BJ$1,#REF!,0)),"")</f>
        <v/>
      </c>
      <c r="BK8" s="93" cm="1">
        <f t="array" aca="1" ref="BK8" ca="1">IFERROR(INDEX(#REF!,MATCH($E8&amp;$T8,#REF!&amp;#REF!,0),MATCH(BK$1,#REF!,0)),"")</f>
        <v>212.4839939145256</v>
      </c>
      <c r="BL8" s="93" t="str" cm="1">
        <f t="array" aca="1" ref="BL8" ca="1">IFERROR(INDEX(#REF!,MATCH($E8&amp;$T8,#REF!&amp;#REF!,0),MATCH(BL$1,#REF!,0)),"")</f>
        <v/>
      </c>
      <c r="BM8" s="93" t="str" cm="1">
        <f t="array" aca="1" ref="BM8" ca="1">IFERROR(INDEX(#REF!,MATCH($E8&amp;$T8,#REF!&amp;#REF!,0),MATCH(BM$1,#REF!,0)),"")</f>
        <v/>
      </c>
      <c r="BN8" s="93" t="str" cm="1">
        <f t="array" aca="1" ref="BN8" ca="1">IFERROR(INDEX(#REF!,MATCH($E8&amp;$T8,#REF!&amp;#REF!,0),MATCH(BN$1,#REF!,0)),"")</f>
        <v/>
      </c>
      <c r="BO8" s="93" t="str" cm="1">
        <f t="array" aca="1" ref="BO8" ca="1">IFERROR(INDEX(#REF!,MATCH($E8&amp;$T8,#REF!&amp;#REF!,0),MATCH(BO$1,#REF!,0)),"")</f>
        <v/>
      </c>
      <c r="BP8" s="93" cm="1">
        <f t="array" aca="1" ref="BP8" ca="1">IFERROR(INDEX(#REF!,MATCH($E8&amp;$T8,#REF!&amp;#REF!,0),MATCH(BP$1,#REF!,0)),"")</f>
        <v>200.05599078478733</v>
      </c>
      <c r="BQ8" s="93" t="str" cm="1">
        <f t="array" aca="1" ref="BQ8" ca="1">IFERROR(INDEX(#REF!,MATCH($E8&amp;$T8,#REF!&amp;#REF!,0),MATCH(BQ$1,#REF!,0)),"")</f>
        <v/>
      </c>
      <c r="BR8" s="93" t="str" cm="1">
        <f t="array" aca="1" ref="BR8" ca="1">IFERROR(INDEX(#REF!,MATCH($E8&amp;$T8,#REF!&amp;#REF!,0),MATCH(BR$1,#REF!,0)),"")</f>
        <v/>
      </c>
      <c r="BS8" s="93" t="str" cm="1">
        <f t="array" aca="1" ref="BS8" ca="1">IFERROR(INDEX(#REF!,MATCH($E8&amp;$T8,#REF!&amp;#REF!,0),MATCH(BS$1,#REF!,0)),"")</f>
        <v/>
      </c>
      <c r="BT8" s="93" t="str" cm="1">
        <f t="array" aca="1" ref="BT8" ca="1">IFERROR(INDEX(#REF!,MATCH($E8&amp;$T8,#REF!&amp;#REF!,0),MATCH(BT$1,#REF!,0)),"")</f>
        <v/>
      </c>
      <c r="BU8" s="93" cm="1">
        <f t="array" aca="1" ref="BU8" ca="1">IFERROR(INDEX(#REF!,MATCH($E8&amp;$T8,#REF!&amp;#REF!,0),MATCH(BU$1,#REF!,0)),"")</f>
        <v>184.03336416022043</v>
      </c>
    </row>
    <row r="9" spans="3:74" ht="28.5">
      <c r="C9" s="91">
        <f t="shared" si="4"/>
        <v>8</v>
      </c>
      <c r="D9" s="91" t="s">
        <v>16</v>
      </c>
      <c r="E9" s="91" t="str">
        <f t="shared" ref="E9:E15" ca="1" si="5">N9&amp;H9&amp;F9&amp;J9</f>
        <v>elecjoulecfresecs</v>
      </c>
      <c r="F9" s="91" t="str">
        <f ca="1">VLOOKUP(G9,#REF!,2,FALSE)</f>
        <v>res</v>
      </c>
      <c r="G9" s="91" t="s">
        <v>1</v>
      </c>
      <c r="H9" s="91" t="str">
        <f ca="1">VLOOKUP(I9,#REF!,2,FALSE)</f>
        <v>cf</v>
      </c>
      <c r="I9" s="91" t="s">
        <v>22</v>
      </c>
      <c r="J9" s="91" t="str">
        <f ca="1">VLOOKUP(K9,#REF!,2,FALSE)</f>
        <v>ecs</v>
      </c>
      <c r="K9" s="91" t="s">
        <v>12</v>
      </c>
      <c r="L9" s="91" t="str">
        <f ca="1">VLOOKUP(M9,#REF!,2,FALSE)</f>
        <v>framet</v>
      </c>
      <c r="M9" s="91" t="s">
        <v>7</v>
      </c>
      <c r="N9" s="91" t="str">
        <f ca="1">VLOOKUP(O9,#REF!,2,FALSE)</f>
        <v>elecjoule</v>
      </c>
      <c r="O9" s="91" t="s">
        <v>87</v>
      </c>
      <c r="P9" s="92" t="str">
        <f ca="1">_xlfn.CONCAT($I9,IF(OR($O9=#REF!,$O9=#REF!,$O9=#REF!,$O9="electricité joule", $O9="electricité PAC")," d'", " de "), LOWER($O9))&amp;IF(OR(G9="agriculture","industrie")," l'",IF(OR(G9="puits technologiques",G9="soutes")," des "," du "))&amp;LOWER(G9)</f>
        <v>Consommation finale énergétique d'electricité joule du résidentiel</v>
      </c>
      <c r="Q9" s="91"/>
      <c r="R9" s="91" t="s">
        <v>95</v>
      </c>
      <c r="S9" s="91" t="e">
        <f t="shared" si="2"/>
        <v>#NAME?</v>
      </c>
      <c r="T9" s="91" t="s">
        <v>9</v>
      </c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</row>
    <row r="10" spans="3:74" ht="28.5">
      <c r="C10" s="91">
        <f t="shared" si="4"/>
        <v>9</v>
      </c>
      <c r="D10" s="91" t="s">
        <v>16</v>
      </c>
      <c r="E10" s="91" t="str">
        <f t="shared" ca="1" si="5"/>
        <v>elecpaccfresecs</v>
      </c>
      <c r="F10" s="91" t="str">
        <f ca="1">VLOOKUP(G10,#REF!,2,FALSE)</f>
        <v>res</v>
      </c>
      <c r="G10" s="91" t="s">
        <v>1</v>
      </c>
      <c r="H10" s="91" t="str">
        <f ca="1">VLOOKUP(I10,#REF!,2,FALSE)</f>
        <v>cf</v>
      </c>
      <c r="I10" s="91" t="s">
        <v>22</v>
      </c>
      <c r="J10" s="91" t="str">
        <f ca="1">VLOOKUP(K10,#REF!,2,FALSE)</f>
        <v>ecs</v>
      </c>
      <c r="K10" s="91" t="s">
        <v>12</v>
      </c>
      <c r="L10" s="91" t="str">
        <f ca="1">VLOOKUP(M10,#REF!,2,FALSE)</f>
        <v>framet</v>
      </c>
      <c r="M10" s="91" t="s">
        <v>7</v>
      </c>
      <c r="N10" s="91" t="str">
        <f ca="1">VLOOKUP(O10,#REF!,2,FALSE)</f>
        <v>elecpac</v>
      </c>
      <c r="O10" s="91" t="s">
        <v>88</v>
      </c>
      <c r="P10" s="92" t="str">
        <f ca="1">_xlfn.CONCAT($I10,IF(OR($O10=#REF!,$O10=#REF!,$O10=#REF!,$O10="electricité joule", $O10="electricité PAC")," d'", " de "), LOWER($O10))&amp;IF(OR(G10="agriculture","industrie")," l'",IF(OR(G10="puits technologiques",G10="soutes")," des "," du "))&amp;LOWER(G10)</f>
        <v>Consommation finale énergétique d'electricité pac du résidentiel</v>
      </c>
      <c r="Q10" s="91"/>
      <c r="R10" s="91" t="s">
        <v>95</v>
      </c>
      <c r="S10" s="91" t="e">
        <f t="shared" si="2"/>
        <v>#NAME?</v>
      </c>
      <c r="T10" s="91" t="s">
        <v>9</v>
      </c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</row>
    <row r="11" spans="3:74" ht="28.5">
      <c r="C11" s="91">
        <f t="shared" si="4"/>
        <v>10</v>
      </c>
      <c r="D11" s="91" t="s">
        <v>16</v>
      </c>
      <c r="E11" s="91" t="str">
        <f t="shared" ca="1" si="5"/>
        <v>chalrcucfresecs</v>
      </c>
      <c r="F11" s="91" t="str">
        <f ca="1">VLOOKUP(G11,#REF!,2,FALSE)</f>
        <v>res</v>
      </c>
      <c r="G11" s="91" t="s">
        <v>1</v>
      </c>
      <c r="H11" s="91" t="str">
        <f ca="1">VLOOKUP(I11,#REF!,2,FALSE)</f>
        <v>cf</v>
      </c>
      <c r="I11" s="91" t="s">
        <v>22</v>
      </c>
      <c r="J11" s="91" t="str">
        <f ca="1">VLOOKUP(K11,#REF!,2,FALSE)</f>
        <v>ecs</v>
      </c>
      <c r="K11" s="91" t="s">
        <v>12</v>
      </c>
      <c r="L11" s="91" t="str">
        <f ca="1">VLOOKUP(M11,#REF!,2,FALSE)</f>
        <v>framet</v>
      </c>
      <c r="M11" s="91" t="s">
        <v>7</v>
      </c>
      <c r="N11" s="91" t="str">
        <f ca="1">VLOOKUP(O11,#REF!,2,FALSE)</f>
        <v>chalrcu</v>
      </c>
      <c r="O11" s="91" t="s">
        <v>90</v>
      </c>
      <c r="P11" s="92" t="str">
        <f ca="1">_xlfn.CONCAT($I11,IF(OR($O11=#REF!,$O11=#REF!,$O11=#REF!,$O11="electricité joule", $O11="electricité PAC")," d'", " de "), LOWER($O11))&amp;IF(OR(G11="agriculture","industrie")," l'",IF(OR(G11="puits technologiques",G11="soutes")," des "," du "))&amp;LOWER(G11)</f>
        <v>Consommation finale énergétique de chaleur réseau du résidentiel</v>
      </c>
      <c r="Q11" s="91"/>
      <c r="R11" s="91" t="s">
        <v>95</v>
      </c>
      <c r="S11" s="91" t="e">
        <f t="shared" si="2"/>
        <v>#NAME?</v>
      </c>
      <c r="T11" s="91" t="s">
        <v>9</v>
      </c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</row>
    <row r="12" spans="3:74" ht="28.5">
      <c r="C12" s="91">
        <f t="shared" si="4"/>
        <v>11</v>
      </c>
      <c r="D12" s="91" t="s">
        <v>16</v>
      </c>
      <c r="E12" s="91" t="str">
        <f t="shared" ca="1" si="5"/>
        <v>pptrcfresecs</v>
      </c>
      <c r="F12" s="91" t="str">
        <f ca="1">VLOOKUP(G12,#REF!,2,FALSE)</f>
        <v>res</v>
      </c>
      <c r="G12" s="91" t="s">
        <v>1</v>
      </c>
      <c r="H12" s="91" t="str">
        <f ca="1">VLOOKUP(I12,#REF!,2,FALSE)</f>
        <v>cf</v>
      </c>
      <c r="I12" s="91" t="s">
        <v>22</v>
      </c>
      <c r="J12" s="91" t="str">
        <f ca="1">VLOOKUP(K12,#REF!,2,FALSE)</f>
        <v>ecs</v>
      </c>
      <c r="K12" s="91" t="s">
        <v>12</v>
      </c>
      <c r="L12" s="91" t="str">
        <f ca="1">VLOOKUP(M12,#REF!,2,FALSE)</f>
        <v>framet</v>
      </c>
      <c r="M12" s="91" t="s">
        <v>7</v>
      </c>
      <c r="N12" s="91" t="str">
        <f ca="1">VLOOKUP(O12,#REF!,2,FALSE)</f>
        <v>pptr</v>
      </c>
      <c r="O12" s="91" t="s">
        <v>67</v>
      </c>
      <c r="P12" s="92" t="str">
        <f ca="1">_xlfn.CONCAT($I12,IF(OR($O12=#REF!,$O12=#REF!,$O12=#REF!,$O12="electricité joule", $O12="electricité PAC")," d'", " de "), LOWER($O12))&amp;IF(OR(G12="agriculture","industrie")," l'",IF(OR(G12="puits technologiques",G12="soutes")," des "," du "))&amp;LOWER(G12)</f>
        <v>Consommation finale énergétique de produits pétroliers du résidentiel</v>
      </c>
      <c r="Q12" s="91"/>
      <c r="R12" s="91" t="s">
        <v>95</v>
      </c>
      <c r="S12" s="91" t="e">
        <f t="shared" si="2"/>
        <v>#NAME?</v>
      </c>
      <c r="T12" s="91" t="s">
        <v>9</v>
      </c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</row>
    <row r="13" spans="3:74" ht="28.5">
      <c r="C13" s="91">
        <f t="shared" si="4"/>
        <v>12</v>
      </c>
      <c r="D13" s="91" t="s">
        <v>16</v>
      </c>
      <c r="E13" s="91" t="str">
        <f t="shared" ca="1" si="5"/>
        <v>gazrscfresecs</v>
      </c>
      <c r="F13" s="91" t="str">
        <f ca="1">VLOOKUP(G13,#REF!,2,FALSE)</f>
        <v>res</v>
      </c>
      <c r="G13" s="91" t="s">
        <v>1</v>
      </c>
      <c r="H13" s="91" t="str">
        <f ca="1">VLOOKUP(I13,#REF!,2,FALSE)</f>
        <v>cf</v>
      </c>
      <c r="I13" s="91" t="s">
        <v>22</v>
      </c>
      <c r="J13" s="91" t="str">
        <f ca="1">VLOOKUP(K13,#REF!,2,FALSE)</f>
        <v>ecs</v>
      </c>
      <c r="K13" s="91" t="s">
        <v>12</v>
      </c>
      <c r="L13" s="91" t="str">
        <f ca="1">VLOOKUP(M13,#REF!,2,FALSE)</f>
        <v>framet</v>
      </c>
      <c r="M13" s="91" t="s">
        <v>7</v>
      </c>
      <c r="N13" s="91" t="str">
        <f ca="1">VLOOKUP(O13,#REF!,2,FALSE)</f>
        <v>gazrs</v>
      </c>
      <c r="O13" s="91" t="s">
        <v>75</v>
      </c>
      <c r="P13" s="92" t="str">
        <f ca="1">_xlfn.CONCAT($I13,IF(OR($O13=#REF!,$O13=#REF!,$O13=#REF!,$O13="electricité joule", $O13="electricité PAC")," d'", " de "), LOWER($O13))&amp;IF(OR(G13="agriculture","industrie")," l'",IF(OR(G13="puits technologiques",G13="soutes")," des "," du "))&amp;LOWER(G13)</f>
        <v>Consommation finale énergétique de gaz réseau du résidentiel</v>
      </c>
      <c r="Q13" s="91"/>
      <c r="R13" s="91" t="s">
        <v>95</v>
      </c>
      <c r="S13" s="91" t="e">
        <f t="shared" si="2"/>
        <v>#NAME?</v>
      </c>
      <c r="T13" s="91" t="s">
        <v>9</v>
      </c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</row>
    <row r="14" spans="3:74" ht="28.5">
      <c r="C14" s="91">
        <f t="shared" si="4"/>
        <v>13</v>
      </c>
      <c r="D14" s="91" t="s">
        <v>16</v>
      </c>
      <c r="E14" s="91" t="str">
        <f t="shared" ca="1" si="5"/>
        <v>biomcfresecs</v>
      </c>
      <c r="F14" s="91" t="str">
        <f ca="1">VLOOKUP(G14,#REF!,2,FALSE)</f>
        <v>res</v>
      </c>
      <c r="G14" s="91" t="s">
        <v>1</v>
      </c>
      <c r="H14" s="91" t="str">
        <f ca="1">VLOOKUP(I14,#REF!,2,FALSE)</f>
        <v>cf</v>
      </c>
      <c r="I14" s="91" t="s">
        <v>22</v>
      </c>
      <c r="J14" s="91" t="str">
        <f ca="1">VLOOKUP(K14,#REF!,2,FALSE)</f>
        <v>ecs</v>
      </c>
      <c r="K14" s="91" t="s">
        <v>12</v>
      </c>
      <c r="L14" s="91" t="str">
        <f ca="1">VLOOKUP(M14,#REF!,2,FALSE)</f>
        <v>framet</v>
      </c>
      <c r="M14" s="91" t="s">
        <v>7</v>
      </c>
      <c r="N14" s="91" t="str">
        <f ca="1">VLOOKUP(O14,#REF!,2,FALSE)</f>
        <v>biom</v>
      </c>
      <c r="O14" s="91" t="s">
        <v>78</v>
      </c>
      <c r="P14" s="92" t="str">
        <f ca="1">_xlfn.CONCAT($I14,IF(OR($O14=#REF!,$O14=#REF!,$O14=#REF!,$O14="electricité joule", $O14="electricité PAC")," d'", " de "), LOWER($O14))&amp;IF(OR(G14="agriculture","industrie")," l'",IF(OR(G14="puits technologiques",G14="soutes")," des "," du "))&amp;LOWER(G14)</f>
        <v>Consommation finale énergétique de biomasse solide du résidentiel</v>
      </c>
      <c r="Q14" s="91"/>
      <c r="R14" s="91" t="s">
        <v>95</v>
      </c>
      <c r="S14" s="91" t="e">
        <f t="shared" si="2"/>
        <v>#NAME?</v>
      </c>
      <c r="T14" s="91" t="s">
        <v>9</v>
      </c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</row>
    <row r="15" spans="3:74" ht="42.75">
      <c r="C15" s="91">
        <f t="shared" si="4"/>
        <v>14</v>
      </c>
      <c r="D15" s="91" t="s">
        <v>16</v>
      </c>
      <c r="E15" s="91" t="str">
        <f t="shared" ca="1" si="5"/>
        <v>enrthothcfresecs</v>
      </c>
      <c r="F15" s="91" t="str">
        <f ca="1">VLOOKUP(G15,#REF!,2,FALSE)</f>
        <v>res</v>
      </c>
      <c r="G15" s="91" t="s">
        <v>1</v>
      </c>
      <c r="H15" s="91" t="str">
        <f ca="1">VLOOKUP(I15,#REF!,2,FALSE)</f>
        <v>cf</v>
      </c>
      <c r="I15" s="91" t="s">
        <v>22</v>
      </c>
      <c r="J15" s="91" t="str">
        <f ca="1">VLOOKUP(K15,#REF!,2,FALSE)</f>
        <v>ecs</v>
      </c>
      <c r="K15" s="91" t="s">
        <v>12</v>
      </c>
      <c r="L15" s="91" t="str">
        <f ca="1">VLOOKUP(M15,#REF!,2,FALSE)</f>
        <v>framet</v>
      </c>
      <c r="M15" s="91" t="s">
        <v>7</v>
      </c>
      <c r="N15" s="91" t="str">
        <f ca="1">VLOOKUP(O15,#REF!,2,FALSE)</f>
        <v>enrthoth</v>
      </c>
      <c r="O15" s="91" t="s">
        <v>85</v>
      </c>
      <c r="P15" s="92" t="str">
        <f ca="1">_xlfn.CONCAT($I15,IF(OR($O15=#REF!,$O15=#REF!,$O15=#REF!,$O15="electricité joule", $O15="electricité PAC")," d'", " de "), LOWER($O15))&amp;IF(OR(G15="agriculture","industrie")," l'",IF(OR(G15="puits technologiques",G15="soutes")," des "," du "))&amp;LOWER(G15)</f>
        <v>Consommation finale énergétique de solaire thermique et géothermie du résidentiel</v>
      </c>
      <c r="Q15" s="91"/>
      <c r="R15" s="91" t="s">
        <v>95</v>
      </c>
      <c r="S15" s="91" t="e">
        <f t="shared" si="2"/>
        <v>#NAME?</v>
      </c>
      <c r="T15" s="91" t="s">
        <v>9</v>
      </c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</row>
    <row r="16" spans="3:74" ht="42.75">
      <c r="C16" s="91">
        <f t="shared" si="4"/>
        <v>15</v>
      </c>
      <c r="D16" s="91" t="s">
        <v>16</v>
      </c>
      <c r="E16" s="91" t="str">
        <f t="shared" ref="E16:E19" ca="1" si="6">N16&amp;H16&amp;F16&amp;J16</f>
        <v>envchcfresecs</v>
      </c>
      <c r="F16" s="91" t="str">
        <f ca="1">VLOOKUP(G16,#REF!,2,FALSE)</f>
        <v>res</v>
      </c>
      <c r="G16" s="91" t="s">
        <v>1</v>
      </c>
      <c r="H16" s="91" t="str">
        <f ca="1">VLOOKUP(I16,#REF!,2,FALSE)</f>
        <v>cf</v>
      </c>
      <c r="I16" s="91" t="s">
        <v>22</v>
      </c>
      <c r="J16" s="91" t="str">
        <f ca="1">VLOOKUP(K16,#REF!,2,FALSE)</f>
        <v>ecs</v>
      </c>
      <c r="K16" s="91" t="s">
        <v>12</v>
      </c>
      <c r="L16" s="91" t="str">
        <f ca="1">VLOOKUP(M16,#REF!,2,FALSE)</f>
        <v>framet</v>
      </c>
      <c r="M16" s="91" t="s">
        <v>7</v>
      </c>
      <c r="N16" s="91" t="str">
        <f ca="1">VLOOKUP(O16,#REF!,2,FALSE)</f>
        <v>envch</v>
      </c>
      <c r="O16" s="91" t="s">
        <v>84</v>
      </c>
      <c r="P16" s="92" t="str">
        <f ca="1">_xlfn.CONCAT($I16,IF(OR($O16=#REF!,$O16=#REF!,$O16=#REF!,$O16="electricité joule", $O16="electricité PAC")," d'", " de "), LOWER($O16))&amp;IF(OR(G16="agriculture","industrie")," l'",IF(OR(G16="puits technologiques",G16="soutes")," des "," du "))&amp;LOWER(G16)</f>
        <v>Consommation finale énergétique de chaleur de l'environnement du résidentiel</v>
      </c>
      <c r="Q16" s="91"/>
      <c r="R16" s="91" t="s">
        <v>95</v>
      </c>
      <c r="S16" s="91" t="e">
        <f t="shared" si="2"/>
        <v>#NAME?</v>
      </c>
      <c r="T16" s="91" t="s">
        <v>9</v>
      </c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</row>
    <row r="17" spans="3:73" ht="28.5">
      <c r="C17" s="91">
        <f t="shared" si="4"/>
        <v>16</v>
      </c>
      <c r="D17" s="91" t="s">
        <v>16</v>
      </c>
      <c r="E17" s="91" t="str">
        <f t="shared" ca="1" si="6"/>
        <v>eleccfrescui</v>
      </c>
      <c r="F17" s="91" t="str">
        <f ca="1">VLOOKUP(G17,#REF!,2,FALSE)</f>
        <v>res</v>
      </c>
      <c r="G17" s="91" t="s">
        <v>1</v>
      </c>
      <c r="H17" s="91" t="str">
        <f ca="1">VLOOKUP(I17,#REF!,2,FALSE)</f>
        <v>cf</v>
      </c>
      <c r="I17" s="91" t="s">
        <v>22</v>
      </c>
      <c r="J17" s="91" t="str">
        <f ca="1">VLOOKUP(K17,#REF!,2,FALSE)</f>
        <v>cui</v>
      </c>
      <c r="K17" s="91" t="s">
        <v>13</v>
      </c>
      <c r="L17" s="91" t="str">
        <f ca="1">VLOOKUP(M17,#REF!,2,FALSE)</f>
        <v>framet</v>
      </c>
      <c r="M17" s="91" t="s">
        <v>7</v>
      </c>
      <c r="N17" s="91" t="str">
        <f ca="1">VLOOKUP(O17,#REF!,2,FALSE)</f>
        <v>elec</v>
      </c>
      <c r="O17" s="91" t="s">
        <v>86</v>
      </c>
      <c r="P17" s="92" t="str">
        <f ca="1">_xlfn.CONCAT($I17,IF(OR($O17=#REF!,$O17=#REF!,$O17=#REF!,$O17="electricité joule", $O17="electricité PAC")," d'", " de "), LOWER($O17))&amp;IF(OR(G17="agriculture","industrie")," l'",IF(OR(G17="puits technologiques",G17="soutes")," des "," du "))&amp;LOWER(G17)</f>
        <v>Consommation finale énergétique d'electricité du résidentiel</v>
      </c>
      <c r="Q17" s="91"/>
      <c r="R17" s="91" t="s">
        <v>95</v>
      </c>
      <c r="S17" s="91" t="e">
        <f t="shared" si="2"/>
        <v>#NAME?</v>
      </c>
      <c r="T17" s="91" t="s">
        <v>9</v>
      </c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</row>
    <row r="18" spans="3:73" ht="28.5">
      <c r="C18" s="91">
        <f t="shared" si="4"/>
        <v>17</v>
      </c>
      <c r="D18" s="91" t="s">
        <v>16</v>
      </c>
      <c r="E18" s="91" t="str">
        <f t="shared" ca="1" si="6"/>
        <v>pptrcfrescui</v>
      </c>
      <c r="F18" s="91" t="str">
        <f ca="1">VLOOKUP(G18,#REF!,2,FALSE)</f>
        <v>res</v>
      </c>
      <c r="G18" s="91" t="s">
        <v>1</v>
      </c>
      <c r="H18" s="91" t="str">
        <f ca="1">VLOOKUP(I18,#REF!,2,FALSE)</f>
        <v>cf</v>
      </c>
      <c r="I18" s="91" t="s">
        <v>22</v>
      </c>
      <c r="J18" s="91" t="str">
        <f ca="1">VLOOKUP(K18,#REF!,2,FALSE)</f>
        <v>cui</v>
      </c>
      <c r="K18" s="91" t="s">
        <v>13</v>
      </c>
      <c r="L18" s="91" t="str">
        <f ca="1">VLOOKUP(M18,#REF!,2,FALSE)</f>
        <v>framet</v>
      </c>
      <c r="M18" s="91" t="s">
        <v>7</v>
      </c>
      <c r="N18" s="91" t="str">
        <f ca="1">VLOOKUP(O18,#REF!,2,FALSE)</f>
        <v>pptr</v>
      </c>
      <c r="O18" s="91" t="s">
        <v>67</v>
      </c>
      <c r="P18" s="92" t="str">
        <f ca="1">_xlfn.CONCAT($I18,IF(OR($O18=#REF!,$O18=#REF!,$O18=#REF!,$O18="electricité joule", $O18="electricité PAC")," d'", " de "), LOWER($O18))&amp;IF(OR(G18="agriculture","industrie")," l'",IF(OR(G18="puits technologiques",G18="soutes")," des "," du "))&amp;LOWER(G18)</f>
        <v>Consommation finale énergétique de produits pétroliers du résidentiel</v>
      </c>
      <c r="Q18" s="91"/>
      <c r="R18" s="91" t="s">
        <v>95</v>
      </c>
      <c r="S18" s="91" t="e">
        <f t="shared" si="2"/>
        <v>#NAME?</v>
      </c>
      <c r="T18" s="91" t="s">
        <v>9</v>
      </c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</row>
    <row r="19" spans="3:73" ht="28.5">
      <c r="C19" s="91">
        <f t="shared" si="4"/>
        <v>18</v>
      </c>
      <c r="D19" s="91" t="s">
        <v>16</v>
      </c>
      <c r="E19" s="91" t="str">
        <f t="shared" ca="1" si="6"/>
        <v>gazrscfrescui</v>
      </c>
      <c r="F19" s="91" t="str">
        <f ca="1">VLOOKUP(G19,#REF!,2,FALSE)</f>
        <v>res</v>
      </c>
      <c r="G19" s="91" t="s">
        <v>1</v>
      </c>
      <c r="H19" s="91" t="str">
        <f ca="1">VLOOKUP(I19,#REF!,2,FALSE)</f>
        <v>cf</v>
      </c>
      <c r="I19" s="91" t="s">
        <v>22</v>
      </c>
      <c r="J19" s="91" t="str">
        <f ca="1">VLOOKUP(K19,#REF!,2,FALSE)</f>
        <v>cui</v>
      </c>
      <c r="K19" s="91" t="s">
        <v>13</v>
      </c>
      <c r="L19" s="91" t="str">
        <f ca="1">VLOOKUP(M19,#REF!,2,FALSE)</f>
        <v>framet</v>
      </c>
      <c r="M19" s="91" t="s">
        <v>7</v>
      </c>
      <c r="N19" s="91" t="str">
        <f ca="1">VLOOKUP(O19,#REF!,2,FALSE)</f>
        <v>gazrs</v>
      </c>
      <c r="O19" s="91" t="s">
        <v>75</v>
      </c>
      <c r="P19" s="92" t="str">
        <f ca="1">_xlfn.CONCAT($I19,IF(OR($O19=#REF!,$O19=#REF!,$O19=#REF!,$O19="electricité joule", $O19="electricité PAC")," d'", " de "), LOWER($O19))&amp;IF(OR(G19="agriculture","industrie")," l'",IF(OR(G19="puits technologiques",G19="soutes")," des "," du "))&amp;LOWER(G19)</f>
        <v>Consommation finale énergétique de gaz réseau du résidentiel</v>
      </c>
      <c r="Q19" s="91"/>
      <c r="R19" s="91" t="s">
        <v>95</v>
      </c>
      <c r="S19" s="91" t="e">
        <f t="shared" si="2"/>
        <v>#NAME?</v>
      </c>
      <c r="T19" s="91" t="s">
        <v>9</v>
      </c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</row>
    <row r="20" spans="3:73" ht="28.5">
      <c r="C20" s="91">
        <f t="shared" si="4"/>
        <v>19</v>
      </c>
      <c r="D20" s="91" t="s">
        <v>16</v>
      </c>
      <c r="E20" s="91" t="str">
        <f t="shared" ref="E20:E21" ca="1" si="7">N20&amp;H20&amp;F20&amp;J20</f>
        <v>eleccfresspe</v>
      </c>
      <c r="F20" s="91" t="str">
        <f ca="1">VLOOKUP(G20,#REF!,2,FALSE)</f>
        <v>res</v>
      </c>
      <c r="G20" s="91" t="s">
        <v>1</v>
      </c>
      <c r="H20" s="91" t="str">
        <f ca="1">VLOOKUP(I20,#REF!,2,FALSE)</f>
        <v>cf</v>
      </c>
      <c r="I20" s="91" t="s">
        <v>22</v>
      </c>
      <c r="J20" s="91" t="str">
        <f ca="1">VLOOKUP(K20,#REF!,2,FALSE)</f>
        <v>spe</v>
      </c>
      <c r="K20" s="91" t="s">
        <v>15</v>
      </c>
      <c r="L20" s="91" t="str">
        <f ca="1">VLOOKUP(M20,#REF!,2,FALSE)</f>
        <v>framet</v>
      </c>
      <c r="M20" s="91" t="s">
        <v>7</v>
      </c>
      <c r="N20" s="91" t="str">
        <f ca="1">VLOOKUP(O20,#REF!,2,FALSE)</f>
        <v>elec</v>
      </c>
      <c r="O20" s="91" t="s">
        <v>86</v>
      </c>
      <c r="P20" s="92" t="str">
        <f ca="1">_xlfn.CONCAT($I20,IF(OR($O20=#REF!,$O20=#REF!,$O20=#REF!,$O20="electricité joule", $O20="electricité PAC")," d'", " de "), LOWER($O20))&amp;IF(OR(G20="agriculture","industrie")," l'",IF(OR(G20="puits technologiques",G20="soutes")," des "," du "))&amp;LOWER(G20)</f>
        <v>Consommation finale énergétique d'electricité du résidentiel</v>
      </c>
      <c r="Q20" s="91"/>
      <c r="R20" s="91" t="s">
        <v>95</v>
      </c>
      <c r="S20" s="91" t="e">
        <f t="shared" si="2"/>
        <v>#NAME?</v>
      </c>
      <c r="T20" s="91" t="s">
        <v>9</v>
      </c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</row>
    <row r="21" spans="3:73" ht="28.5">
      <c r="C21" s="91">
        <f t="shared" si="4"/>
        <v>20</v>
      </c>
      <c r="D21" s="91" t="s">
        <v>16</v>
      </c>
      <c r="E21" s="91" t="str">
        <f t="shared" ca="1" si="7"/>
        <v>eleccfrescli</v>
      </c>
      <c r="F21" s="91" t="str">
        <f ca="1">VLOOKUP(G21,#REF!,2,FALSE)</f>
        <v>res</v>
      </c>
      <c r="G21" s="91" t="s">
        <v>1</v>
      </c>
      <c r="H21" s="91" t="str">
        <f ca="1">VLOOKUP(I21,#REF!,2,FALSE)</f>
        <v>cf</v>
      </c>
      <c r="I21" s="91" t="s">
        <v>22</v>
      </c>
      <c r="J21" s="91" t="str">
        <f ca="1">VLOOKUP(K21,#REF!,2,FALSE)</f>
        <v>cli</v>
      </c>
      <c r="K21" s="91" t="s">
        <v>14</v>
      </c>
      <c r="L21" s="91" t="str">
        <f ca="1">VLOOKUP(M21,#REF!,2,FALSE)</f>
        <v>framet</v>
      </c>
      <c r="M21" s="91" t="s">
        <v>7</v>
      </c>
      <c r="N21" s="91" t="str">
        <f ca="1">VLOOKUP(O21,#REF!,2,FALSE)</f>
        <v>elec</v>
      </c>
      <c r="O21" s="91" t="s">
        <v>86</v>
      </c>
      <c r="P21" s="92" t="str">
        <f ca="1">_xlfn.CONCAT($I21,IF(OR($O21=#REF!,$O21=#REF!,$O21=#REF!,$O21="electricité joule", $O21="electricité PAC")," d'", " de "), LOWER($O21))&amp;IF(OR(G21="agriculture","industrie")," l'",IF(OR(G21="puits technologiques",G21="soutes")," des "," du "))&amp;LOWER(G21)</f>
        <v>Consommation finale énergétique d'electricité du résidentiel</v>
      </c>
      <c r="Q21" s="91"/>
      <c r="R21" s="91" t="s">
        <v>95</v>
      </c>
      <c r="S21" s="91" t="e">
        <f t="shared" si="2"/>
        <v>#NAME?</v>
      </c>
      <c r="T21" s="91" t="s">
        <v>9</v>
      </c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</row>
    <row r="22" spans="3:73" ht="42.75">
      <c r="C22" s="91">
        <f t="shared" si="4"/>
        <v>21</v>
      </c>
      <c r="D22" s="91" t="s">
        <v>16</v>
      </c>
      <c r="E22" s="91" t="str">
        <f t="shared" ca="1" si="1"/>
        <v>gazrscfter</v>
      </c>
      <c r="F22" s="91" t="str">
        <f ca="1">VLOOKUP(G22,#REF!,2,FALSE)</f>
        <v>ter</v>
      </c>
      <c r="G22" s="91" t="s">
        <v>2</v>
      </c>
      <c r="H22" s="91" t="str">
        <f ca="1">VLOOKUP(I22,#REF!,2,FALSE)</f>
        <v>cf</v>
      </c>
      <c r="I22" s="91" t="s">
        <v>22</v>
      </c>
      <c r="J22" s="91" t="str">
        <f ca="1">VLOOKUP(K22,#REF!,2,FALSE)</f>
        <v/>
      </c>
      <c r="K22" s="91" t="s">
        <v>60</v>
      </c>
      <c r="L22" s="91" t="str">
        <f ca="1">VLOOKUP(M22,#REF!,2,FALSE)</f>
        <v>framet</v>
      </c>
      <c r="M22" s="91" t="s">
        <v>7</v>
      </c>
      <c r="N22" s="91" t="str">
        <f ca="1">VLOOKUP(O22,#REF!,2,FALSE)</f>
        <v>gazrs</v>
      </c>
      <c r="O22" s="91" t="s">
        <v>75</v>
      </c>
      <c r="P22" s="92" t="str">
        <f ca="1">_xlfn.CONCAT($I22,IF(OR($O22=#REF!,$O22=#REF!,$O22=#REF!,$O22="electricité joule", $O22="electricité PAC")," d'", " de "), LOWER($O22))&amp;IF(OR(G22="agriculture","industrie")," l'",IF(OR(G22="puits technologiques",G22="soutes")," des "," du "))&amp;LOWER(G22)</f>
        <v>Consommation finale énergétique de gaz réseau du tertiaire</v>
      </c>
      <c r="Q22" s="91" t="e">
        <f t="shared" si="0"/>
        <v>#NAME?</v>
      </c>
      <c r="R22" s="91" t="s">
        <v>95</v>
      </c>
      <c r="S22" s="91"/>
      <c r="T22" s="91" t="s">
        <v>9</v>
      </c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</row>
    <row r="23" spans="3:73" ht="42.75">
      <c r="C23" s="91">
        <f t="shared" si="4"/>
        <v>22</v>
      </c>
      <c r="D23" s="91" t="s">
        <v>16</v>
      </c>
      <c r="E23" s="91" t="str">
        <f t="shared" ca="1" si="1"/>
        <v>pptrcfter</v>
      </c>
      <c r="F23" s="91" t="str">
        <f ca="1">VLOOKUP(G23,#REF!,2,FALSE)</f>
        <v>ter</v>
      </c>
      <c r="G23" s="91" t="s">
        <v>2</v>
      </c>
      <c r="H23" s="91" t="str">
        <f ca="1">VLOOKUP(I23,#REF!,2,FALSE)</f>
        <v>cf</v>
      </c>
      <c r="I23" s="91" t="s">
        <v>22</v>
      </c>
      <c r="J23" s="91" t="str">
        <f ca="1">VLOOKUP(K23,#REF!,2,FALSE)</f>
        <v/>
      </c>
      <c r="K23" s="91" t="s">
        <v>60</v>
      </c>
      <c r="L23" s="91" t="str">
        <f ca="1">VLOOKUP(M23,#REF!,2,FALSE)</f>
        <v>framet</v>
      </c>
      <c r="M23" s="91" t="s">
        <v>7</v>
      </c>
      <c r="N23" s="91" t="str">
        <f ca="1">VLOOKUP(O23,#REF!,2,FALSE)</f>
        <v>pptr</v>
      </c>
      <c r="O23" s="91" t="s">
        <v>67</v>
      </c>
      <c r="P23" s="92" t="str">
        <f ca="1">_xlfn.CONCAT($I23,IF(OR($O23=#REF!,$O23=#REF!,$O23=#REF!,$O23="electricité joule", $O23="electricité PAC")," d'", " de "), LOWER($O23))&amp;IF(OR(G23="agriculture","industrie")," l'",IF(OR(G23="puits technologiques",G23="soutes")," des "," du "))&amp;LOWER(G23)</f>
        <v>Consommation finale énergétique de produits pétroliers du tertiaire</v>
      </c>
      <c r="Q23" s="91" t="e">
        <f t="shared" si="0"/>
        <v>#NAME?</v>
      </c>
      <c r="R23" s="91" t="s">
        <v>95</v>
      </c>
      <c r="S23" s="91"/>
      <c r="T23" s="91" t="s">
        <v>9</v>
      </c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</row>
    <row r="24" spans="3:73" ht="42.75">
      <c r="C24" s="91">
        <f t="shared" si="4"/>
        <v>23</v>
      </c>
      <c r="D24" s="91" t="s">
        <v>16</v>
      </c>
      <c r="E24" s="91" t="str">
        <f t="shared" ca="1" si="1"/>
        <v>eleccfter</v>
      </c>
      <c r="F24" s="91" t="str">
        <f ca="1">VLOOKUP(G24,#REF!,2,FALSE)</f>
        <v>ter</v>
      </c>
      <c r="G24" s="91" t="s">
        <v>2</v>
      </c>
      <c r="H24" s="91" t="str">
        <f ca="1">VLOOKUP(I24,#REF!,2,FALSE)</f>
        <v>cf</v>
      </c>
      <c r="I24" s="91" t="s">
        <v>22</v>
      </c>
      <c r="J24" s="91" t="str">
        <f ca="1">VLOOKUP(K24,#REF!,2,FALSE)</f>
        <v/>
      </c>
      <c r="K24" s="91" t="s">
        <v>60</v>
      </c>
      <c r="L24" s="91" t="str">
        <f ca="1">VLOOKUP(M24,#REF!,2,FALSE)</f>
        <v>framet</v>
      </c>
      <c r="M24" s="91" t="s">
        <v>7</v>
      </c>
      <c r="N24" s="91" t="str">
        <f ca="1">VLOOKUP(O24,#REF!,2,FALSE)</f>
        <v>elec</v>
      </c>
      <c r="O24" s="91" t="s">
        <v>86</v>
      </c>
      <c r="P24" s="92" t="str">
        <f ca="1">_xlfn.CONCAT($I24,IF(OR($O24=#REF!,$O24=#REF!,$O24=#REF!,$O24="electricité joule", $O24="electricité PAC")," d'", " de "), LOWER($O24))&amp;IF(OR(G24="agriculture","industrie")," l'",IF(OR(G24="puits technologiques",G24="soutes")," des "," du "))&amp;LOWER(G24)</f>
        <v>Consommation finale énergétique d'electricité du tertiaire</v>
      </c>
      <c r="Q24" s="91" t="e">
        <f t="shared" si="0"/>
        <v>#NAME?</v>
      </c>
      <c r="R24" s="91" t="s">
        <v>95</v>
      </c>
      <c r="S24" s="91"/>
      <c r="T24" s="91" t="s">
        <v>9</v>
      </c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</row>
    <row r="25" spans="3:73" ht="42.75">
      <c r="C25" s="91">
        <f t="shared" si="4"/>
        <v>24</v>
      </c>
      <c r="D25" s="91" t="s">
        <v>16</v>
      </c>
      <c r="E25" s="91" t="str">
        <f t="shared" ca="1" si="1"/>
        <v>chalrcucfter</v>
      </c>
      <c r="F25" s="91" t="str">
        <f ca="1">VLOOKUP(G25,#REF!,2,FALSE)</f>
        <v>ter</v>
      </c>
      <c r="G25" s="91" t="s">
        <v>2</v>
      </c>
      <c r="H25" s="91" t="str">
        <f ca="1">VLOOKUP(I25,#REF!,2,FALSE)</f>
        <v>cf</v>
      </c>
      <c r="I25" s="91" t="s">
        <v>22</v>
      </c>
      <c r="J25" s="91" t="str">
        <f ca="1">VLOOKUP(K25,#REF!,2,FALSE)</f>
        <v/>
      </c>
      <c r="K25" s="91" t="s">
        <v>60</v>
      </c>
      <c r="L25" s="91" t="str">
        <f ca="1">VLOOKUP(M25,#REF!,2,FALSE)</f>
        <v>framet</v>
      </c>
      <c r="M25" s="91" t="s">
        <v>7</v>
      </c>
      <c r="N25" s="91" t="str">
        <f ca="1">VLOOKUP(O25,#REF!,2,FALSE)</f>
        <v>chalrcu</v>
      </c>
      <c r="O25" s="91" t="s">
        <v>90</v>
      </c>
      <c r="P25" s="92" t="str">
        <f ca="1">_xlfn.CONCAT($I25,IF(OR($O25=#REF!,$O25=#REF!,$O25=#REF!,$O25="electricité joule", $O25="electricité PAC")," d'", " de "), LOWER($O25))&amp;IF(OR(G25="agriculture","industrie")," l'",IF(OR(G25="puits technologiques",G25="soutes")," des "," du "))&amp;LOWER(G25)</f>
        <v>Consommation finale énergétique de chaleur réseau du tertiaire</v>
      </c>
      <c r="Q25" s="91" t="e">
        <f t="shared" si="0"/>
        <v>#NAME?</v>
      </c>
      <c r="R25" s="91" t="s">
        <v>95</v>
      </c>
      <c r="S25" s="91"/>
      <c r="T25" s="91" t="s">
        <v>9</v>
      </c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</row>
    <row r="26" spans="3:73" ht="42.75">
      <c r="C26" s="91">
        <f t="shared" si="4"/>
        <v>25</v>
      </c>
      <c r="D26" s="91" t="s">
        <v>16</v>
      </c>
      <c r="E26" s="91" t="str">
        <f t="shared" ca="1" si="1"/>
        <v>biomcfter</v>
      </c>
      <c r="F26" s="91" t="str">
        <f ca="1">VLOOKUP(G26,#REF!,2,FALSE)</f>
        <v>ter</v>
      </c>
      <c r="G26" s="91" t="s">
        <v>2</v>
      </c>
      <c r="H26" s="91" t="str">
        <f ca="1">VLOOKUP(I26,#REF!,2,FALSE)</f>
        <v>cf</v>
      </c>
      <c r="I26" s="91" t="s">
        <v>22</v>
      </c>
      <c r="J26" s="91" t="str">
        <f ca="1">VLOOKUP(K26,#REF!,2,FALSE)</f>
        <v/>
      </c>
      <c r="K26" s="91" t="s">
        <v>60</v>
      </c>
      <c r="L26" s="91" t="str">
        <f ca="1">VLOOKUP(M26,#REF!,2,FALSE)</f>
        <v>framet</v>
      </c>
      <c r="M26" s="91" t="s">
        <v>7</v>
      </c>
      <c r="N26" s="91" t="str">
        <f ca="1">VLOOKUP(O26,#REF!,2,FALSE)</f>
        <v>biom</v>
      </c>
      <c r="O26" s="91" t="s">
        <v>78</v>
      </c>
      <c r="P26" s="92" t="str">
        <f ca="1">_xlfn.CONCAT($I26,IF(OR($O26=#REF!,$O26=#REF!,$O26=#REF!,$O26="electricité joule", $O26="electricité PAC")," d'", " de "), LOWER($O26))&amp;IF(OR(G26="agriculture","industrie")," l'",IF(OR(G26="puits technologiques",G26="soutes")," des "," du "))&amp;LOWER(G26)</f>
        <v>Consommation finale énergétique de biomasse solide du tertiaire</v>
      </c>
      <c r="Q26" s="91" t="e">
        <f t="shared" si="0"/>
        <v>#NAME?</v>
      </c>
      <c r="R26" s="91" t="s">
        <v>95</v>
      </c>
      <c r="S26" s="91"/>
      <c r="T26" s="91" t="s">
        <v>9</v>
      </c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</row>
    <row r="27" spans="3:73" ht="42.75">
      <c r="C27" s="91">
        <f t="shared" si="4"/>
        <v>26</v>
      </c>
      <c r="D27" s="91" t="s">
        <v>16</v>
      </c>
      <c r="E27" s="91" t="str">
        <f t="shared" ca="1" si="1"/>
        <v>esscftra</v>
      </c>
      <c r="F27" s="91" t="str">
        <f ca="1">VLOOKUP(G27,#REF!,2,FALSE)</f>
        <v>tra</v>
      </c>
      <c r="G27" s="91" t="s">
        <v>3</v>
      </c>
      <c r="H27" s="91" t="str">
        <f ca="1">VLOOKUP(I27,#REF!,2,FALSE)</f>
        <v>cf</v>
      </c>
      <c r="I27" s="91" t="s">
        <v>22</v>
      </c>
      <c r="J27" s="91" t="str">
        <f ca="1">VLOOKUP(K27,#REF!,2,FALSE)</f>
        <v/>
      </c>
      <c r="K27" s="91" t="s">
        <v>60</v>
      </c>
      <c r="L27" s="91" t="str">
        <f ca="1">VLOOKUP(M27,#REF!,2,FALSE)</f>
        <v>framet</v>
      </c>
      <c r="M27" s="91" t="s">
        <v>7</v>
      </c>
      <c r="N27" s="91" t="str">
        <f ca="1">VLOOKUP(O27,#REF!,2,FALSE)</f>
        <v>ess</v>
      </c>
      <c r="O27" s="91" t="s">
        <v>68</v>
      </c>
      <c r="P27" s="92" t="str">
        <f ca="1">_xlfn.CONCAT($I27,IF(OR($O27=#REF!,$O27=#REF!,$O27=#REF!,$O27="electricité joule", $O27="electricité PAC")," d'", " de "), LOWER($O27))&amp;IF(OR(G27="agriculture","industrie")," l'",IF(OR(G27="puits technologiques",G27="soutes")," des "," du "))&amp;LOWER(G27)</f>
        <v>Consommation finale énergétique de essence du transport</v>
      </c>
      <c r="Q27" s="91" t="e">
        <f t="shared" si="0"/>
        <v>#NAME?</v>
      </c>
      <c r="R27" s="91" t="s">
        <v>95</v>
      </c>
      <c r="S27" s="91"/>
      <c r="T27" s="91" t="s">
        <v>9</v>
      </c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</row>
    <row r="28" spans="3:73" ht="42.75">
      <c r="C28" s="91">
        <f t="shared" si="4"/>
        <v>27</v>
      </c>
      <c r="D28" s="91" t="s">
        <v>16</v>
      </c>
      <c r="E28" s="91" t="str">
        <f t="shared" ca="1" si="1"/>
        <v>gzlcftra</v>
      </c>
      <c r="F28" s="91" t="str">
        <f ca="1">VLOOKUP(G28,#REF!,2,FALSE)</f>
        <v>tra</v>
      </c>
      <c r="G28" s="91" t="s">
        <v>3</v>
      </c>
      <c r="H28" s="91" t="str">
        <f ca="1">VLOOKUP(I28,#REF!,2,FALSE)</f>
        <v>cf</v>
      </c>
      <c r="I28" s="91" t="s">
        <v>22</v>
      </c>
      <c r="J28" s="91" t="str">
        <f ca="1">VLOOKUP(K28,#REF!,2,FALSE)</f>
        <v/>
      </c>
      <c r="K28" s="91" t="s">
        <v>60</v>
      </c>
      <c r="L28" s="91" t="str">
        <f ca="1">VLOOKUP(M28,#REF!,2,FALSE)</f>
        <v>framet</v>
      </c>
      <c r="M28" s="91" t="s">
        <v>7</v>
      </c>
      <c r="N28" s="91" t="str">
        <f ca="1">VLOOKUP(O28,#REF!,2,FALSE)</f>
        <v>gzl</v>
      </c>
      <c r="O28" s="91" t="s">
        <v>69</v>
      </c>
      <c r="P28" s="92" t="str">
        <f ca="1">_xlfn.CONCAT($I28,IF(OR($O28=#REF!,$O28=#REF!,$O28=#REF!,$O28="electricité joule", $O28="electricité PAC")," d'", " de "), LOWER($O28))&amp;IF(OR(G28="agriculture","industrie")," l'",IF(OR(G28="puits technologiques",G28="soutes")," des "," du "))&amp;LOWER(G28)</f>
        <v>Consommation finale énergétique de diesel du transport</v>
      </c>
      <c r="Q28" s="91" t="e">
        <f t="shared" si="0"/>
        <v>#NAME?</v>
      </c>
      <c r="R28" s="91" t="s">
        <v>95</v>
      </c>
      <c r="S28" s="91"/>
      <c r="T28" s="91" t="s">
        <v>9</v>
      </c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</row>
    <row r="29" spans="3:73" ht="42.75">
      <c r="C29" s="91">
        <f t="shared" si="4"/>
        <v>28</v>
      </c>
      <c r="D29" s="91" t="s">
        <v>16</v>
      </c>
      <c r="E29" s="91" t="str">
        <f t="shared" ca="1" si="1"/>
        <v>kercftra</v>
      </c>
      <c r="F29" s="91" t="str">
        <f ca="1">VLOOKUP(G29,#REF!,2,FALSE)</f>
        <v>tra</v>
      </c>
      <c r="G29" s="91" t="s">
        <v>3</v>
      </c>
      <c r="H29" s="91" t="str">
        <f ca="1">VLOOKUP(I29,#REF!,2,FALSE)</f>
        <v>cf</v>
      </c>
      <c r="I29" s="91" t="s">
        <v>22</v>
      </c>
      <c r="J29" s="91" t="str">
        <f ca="1">VLOOKUP(K29,#REF!,2,FALSE)</f>
        <v/>
      </c>
      <c r="K29" s="91" t="s">
        <v>60</v>
      </c>
      <c r="L29" s="91" t="str">
        <f ca="1">VLOOKUP(M29,#REF!,2,FALSE)</f>
        <v>framet</v>
      </c>
      <c r="M29" s="91" t="s">
        <v>7</v>
      </c>
      <c r="N29" s="91" t="str">
        <f ca="1">VLOOKUP(O29,#REF!,2,FALSE)</f>
        <v>ker</v>
      </c>
      <c r="O29" s="91" t="s">
        <v>70</v>
      </c>
      <c r="P29" s="92" t="str">
        <f ca="1">_xlfn.CONCAT($I29,IF(OR($O29=#REF!,$O29=#REF!,$O29=#REF!,$O29="electricité joule", $O29="electricité PAC")," d'", " de "), LOWER($O29))&amp;IF(OR(G29="agriculture","industrie")," l'",IF(OR(G29="puits technologiques",G29="soutes")," des "," du "))&amp;LOWER(G29)</f>
        <v>Consommation finale énergétique de kérosène du transport</v>
      </c>
      <c r="Q29" s="91" t="e">
        <f t="shared" si="0"/>
        <v>#NAME?</v>
      </c>
      <c r="R29" s="91" t="s">
        <v>95</v>
      </c>
      <c r="S29" s="91"/>
      <c r="T29" s="91" t="s">
        <v>9</v>
      </c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</row>
    <row r="30" spans="3:73" ht="42.75">
      <c r="C30" s="91">
        <f t="shared" si="4"/>
        <v>29</v>
      </c>
      <c r="D30" s="91" t="s">
        <v>16</v>
      </c>
      <c r="E30" s="91" t="str">
        <f t="shared" ca="1" si="1"/>
        <v>gplcftra</v>
      </c>
      <c r="F30" s="91" t="str">
        <f ca="1">VLOOKUP(G30,#REF!,2,FALSE)</f>
        <v>tra</v>
      </c>
      <c r="G30" s="91" t="s">
        <v>3</v>
      </c>
      <c r="H30" s="91" t="str">
        <f ca="1">VLOOKUP(I30,#REF!,2,FALSE)</f>
        <v>cf</v>
      </c>
      <c r="I30" s="91" t="s">
        <v>22</v>
      </c>
      <c r="J30" s="91" t="str">
        <f ca="1">VLOOKUP(K30,#REF!,2,FALSE)</f>
        <v/>
      </c>
      <c r="K30" s="91" t="s">
        <v>60</v>
      </c>
      <c r="L30" s="91" t="str">
        <f ca="1">VLOOKUP(M30,#REF!,2,FALSE)</f>
        <v>framet</v>
      </c>
      <c r="M30" s="91" t="s">
        <v>7</v>
      </c>
      <c r="N30" s="91" t="str">
        <f ca="1">VLOOKUP(O30,#REF!,2,FALSE)</f>
        <v>gpl</v>
      </c>
      <c r="O30" s="91" t="s">
        <v>71</v>
      </c>
      <c r="P30" s="92" t="str">
        <f ca="1">_xlfn.CONCAT($I30,IF(OR($O30=#REF!,$O30=#REF!,$O30=#REF!,$O30="electricité joule", $O30="electricité PAC")," d'", " de "), LOWER($O30))&amp;IF(OR(G30="agriculture","industrie")," l'",IF(OR(G30="puits technologiques",G30="soutes")," des "," du "))&amp;LOWER(G30)</f>
        <v>Consommation finale énergétique de gpl du transport</v>
      </c>
      <c r="Q30" s="91" t="e">
        <f t="shared" si="0"/>
        <v>#NAME?</v>
      </c>
      <c r="R30" s="91" t="s">
        <v>95</v>
      </c>
      <c r="S30" s="91"/>
      <c r="T30" s="91" t="s">
        <v>9</v>
      </c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</row>
    <row r="31" spans="3:73" ht="42.75">
      <c r="C31" s="91">
        <f t="shared" si="4"/>
        <v>30</v>
      </c>
      <c r="D31" s="91" t="s">
        <v>16</v>
      </c>
      <c r="E31" s="91" t="str">
        <f t="shared" ca="1" si="1"/>
        <v>gnacftra</v>
      </c>
      <c r="F31" s="91" t="str">
        <f ca="1">VLOOKUP(G31,#REF!,2,FALSE)</f>
        <v>tra</v>
      </c>
      <c r="G31" s="91" t="s">
        <v>3</v>
      </c>
      <c r="H31" s="91" t="str">
        <f ca="1">VLOOKUP(I31,#REF!,2,FALSE)</f>
        <v>cf</v>
      </c>
      <c r="I31" s="91" t="s">
        <v>22</v>
      </c>
      <c r="J31" s="91" t="str">
        <f ca="1">VLOOKUP(K31,#REF!,2,FALSE)</f>
        <v/>
      </c>
      <c r="K31" s="91" t="s">
        <v>60</v>
      </c>
      <c r="L31" s="91" t="str">
        <f ca="1">VLOOKUP(M31,#REF!,2,FALSE)</f>
        <v>framet</v>
      </c>
      <c r="M31" s="91" t="s">
        <v>7</v>
      </c>
      <c r="N31" s="91" t="str">
        <f ca="1">VLOOKUP(O31,#REF!,2,FALSE)</f>
        <v>gna</v>
      </c>
      <c r="O31" s="91" t="s">
        <v>74</v>
      </c>
      <c r="P31" s="92" t="str">
        <f ca="1">_xlfn.CONCAT($I31,IF(OR($O31=#REF!,$O31=#REF!,$O31=#REF!,$O31="electricité joule", $O31="electricité PAC")," d'", " de "), LOWER($O31))&amp;IF(OR(G31="agriculture","industrie")," l'",IF(OR(G31="puits technologiques",G31="soutes")," des "," du "))&amp;LOWER(G31)</f>
        <v>Consommation finale énergétique de gaz naturel du transport</v>
      </c>
      <c r="Q31" s="91" t="e">
        <f t="shared" si="0"/>
        <v>#NAME?</v>
      </c>
      <c r="R31" s="91" t="s">
        <v>95</v>
      </c>
      <c r="S31" s="91"/>
      <c r="T31" s="91" t="s">
        <v>9</v>
      </c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</row>
    <row r="32" spans="3:73" ht="42.75">
      <c r="C32" s="91">
        <f t="shared" si="4"/>
        <v>31</v>
      </c>
      <c r="D32" s="91" t="s">
        <v>16</v>
      </c>
      <c r="E32" s="91" t="str">
        <f t="shared" ca="1" si="1"/>
        <v>h2cftra</v>
      </c>
      <c r="F32" s="91" t="str">
        <f ca="1">VLOOKUP(G32,#REF!,2,FALSE)</f>
        <v>tra</v>
      </c>
      <c r="G32" s="91" t="s">
        <v>3</v>
      </c>
      <c r="H32" s="91" t="str">
        <f ca="1">VLOOKUP(I32,#REF!,2,FALSE)</f>
        <v>cf</v>
      </c>
      <c r="I32" s="91" t="s">
        <v>22</v>
      </c>
      <c r="J32" s="91" t="str">
        <f ca="1">VLOOKUP(K32,#REF!,2,FALSE)</f>
        <v/>
      </c>
      <c r="K32" s="91" t="s">
        <v>60</v>
      </c>
      <c r="L32" s="91" t="str">
        <f ca="1">VLOOKUP(M32,#REF!,2,FALSE)</f>
        <v>framet</v>
      </c>
      <c r="M32" s="91" t="s">
        <v>7</v>
      </c>
      <c r="N32" s="91" t="str">
        <f ca="1">VLOOKUP(O32,#REF!,2,FALSE)</f>
        <v>h2</v>
      </c>
      <c r="O32" s="91" t="s">
        <v>92</v>
      </c>
      <c r="P32" s="92" t="str">
        <f ca="1">_xlfn.CONCAT($I32,IF(OR($O32=#REF!,$O32=#REF!,$O32=#REF!,$O32="electricité joule", $O32="electricité PAC")," d'", " de "), LOWER($O32))&amp;IF(OR(G32="agriculture","industrie")," l'",IF(OR(G32="puits technologiques",G32="soutes")," des "," du "))&amp;LOWER(G32)</f>
        <v>Consommation finale énergétique d'hydrogène du transport</v>
      </c>
      <c r="Q32" s="91" t="e">
        <f t="shared" si="0"/>
        <v>#NAME?</v>
      </c>
      <c r="R32" s="91" t="s">
        <v>95</v>
      </c>
      <c r="S32" s="91"/>
      <c r="T32" s="91" t="s">
        <v>9</v>
      </c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</row>
    <row r="33" spans="3:73" ht="42.75">
      <c r="C33" s="91">
        <f t="shared" si="4"/>
        <v>32</v>
      </c>
      <c r="D33" s="91" t="s">
        <v>16</v>
      </c>
      <c r="E33" s="91" t="str">
        <f t="shared" ca="1" si="1"/>
        <v>eleccftra</v>
      </c>
      <c r="F33" s="91" t="str">
        <f ca="1">VLOOKUP(G33,#REF!,2,FALSE)</f>
        <v>tra</v>
      </c>
      <c r="G33" s="91" t="s">
        <v>3</v>
      </c>
      <c r="H33" s="91" t="str">
        <f ca="1">VLOOKUP(I33,#REF!,2,FALSE)</f>
        <v>cf</v>
      </c>
      <c r="I33" s="91" t="s">
        <v>22</v>
      </c>
      <c r="J33" s="91" t="str">
        <f ca="1">VLOOKUP(K33,#REF!,2,FALSE)</f>
        <v/>
      </c>
      <c r="K33" s="91" t="s">
        <v>60</v>
      </c>
      <c r="L33" s="91" t="str">
        <f ca="1">VLOOKUP(M33,#REF!,2,FALSE)</f>
        <v>framet</v>
      </c>
      <c r="M33" s="91" t="s">
        <v>7</v>
      </c>
      <c r="N33" s="91" t="str">
        <f ca="1">VLOOKUP(O33,#REF!,2,FALSE)</f>
        <v>elec</v>
      </c>
      <c r="O33" s="91" t="s">
        <v>86</v>
      </c>
      <c r="P33" s="92" t="str">
        <f ca="1">_xlfn.CONCAT($I33,IF(OR($O33=#REF!,$O33=#REF!,$O33=#REF!,$O33="electricité joule", $O33="electricité PAC")," d'", " de "), LOWER($O33))&amp;IF(OR(G33="agriculture","industrie")," l'",IF(OR(G33="puits technologiques",G33="soutes")," des "," du "))&amp;LOWER(G33)</f>
        <v>Consommation finale énergétique d'electricité du transport</v>
      </c>
      <c r="Q33" s="91" t="e">
        <f t="shared" si="0"/>
        <v>#NAME?</v>
      </c>
      <c r="R33" s="91" t="s">
        <v>95</v>
      </c>
      <c r="S33" s="91"/>
      <c r="T33" s="91" t="s">
        <v>9</v>
      </c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</row>
    <row r="34" spans="3:73" ht="42.75">
      <c r="C34" s="91">
        <f t="shared" si="4"/>
        <v>33</v>
      </c>
      <c r="D34" s="91" t="s">
        <v>16</v>
      </c>
      <c r="E34" s="91" t="str">
        <f t="shared" ca="1" si="1"/>
        <v>gbicftra</v>
      </c>
      <c r="F34" s="91" t="str">
        <f ca="1">VLOOKUP(G34,#REF!,2,FALSE)</f>
        <v>tra</v>
      </c>
      <c r="G34" s="91" t="s">
        <v>3</v>
      </c>
      <c r="H34" s="91" t="str">
        <f ca="1">VLOOKUP(I34,#REF!,2,FALSE)</f>
        <v>cf</v>
      </c>
      <c r="I34" s="91" t="s">
        <v>22</v>
      </c>
      <c r="J34" s="91" t="str">
        <f ca="1">VLOOKUP(K34,#REF!,2,FALSE)</f>
        <v/>
      </c>
      <c r="K34" s="91" t="s">
        <v>60</v>
      </c>
      <c r="L34" s="91" t="str">
        <f ca="1">VLOOKUP(M34,#REF!,2,FALSE)</f>
        <v>framet</v>
      </c>
      <c r="M34" s="91" t="s">
        <v>7</v>
      </c>
      <c r="N34" s="91" t="str">
        <f ca="1">VLOOKUP(O34,#REF!,2,FALSE)</f>
        <v>gbi</v>
      </c>
      <c r="O34" s="91" t="s">
        <v>82</v>
      </c>
      <c r="P34" s="92" t="str">
        <f ca="1">_xlfn.CONCAT($I34,IF(OR($O34=#REF!,$O34=#REF!,$O34=#REF!,$O34="electricité joule", $O34="electricité PAC")," d'", " de "), LOWER($O34))&amp;IF(OR(G34="agriculture","industrie")," l'",IF(OR(G34="puits technologiques",G34="soutes")," des "," du "))&amp;LOWER(G34)</f>
        <v>Consommation finale énergétique de gaz renouvelable du transport</v>
      </c>
      <c r="Q34" s="91" t="e">
        <f t="shared" si="0"/>
        <v>#NAME?</v>
      </c>
      <c r="R34" s="91" t="s">
        <v>95</v>
      </c>
      <c r="S34" s="91"/>
      <c r="T34" s="91" t="s">
        <v>9</v>
      </c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</row>
    <row r="35" spans="3:73" ht="42.75">
      <c r="C35" s="91">
        <f t="shared" si="4"/>
        <v>34</v>
      </c>
      <c r="D35" s="91" t="s">
        <v>16</v>
      </c>
      <c r="E35" s="91" t="str">
        <f t="shared" ca="1" si="1"/>
        <v>biopptrcftra</v>
      </c>
      <c r="F35" s="91" t="str">
        <f ca="1">VLOOKUP(G35,#REF!,2,FALSE)</f>
        <v>tra</v>
      </c>
      <c r="G35" s="91" t="s">
        <v>3</v>
      </c>
      <c r="H35" s="91" t="str">
        <f ca="1">VLOOKUP(I35,#REF!,2,FALSE)</f>
        <v>cf</v>
      </c>
      <c r="I35" s="91" t="s">
        <v>22</v>
      </c>
      <c r="J35" s="91" t="str">
        <f ca="1">VLOOKUP(K35,#REF!,2,FALSE)</f>
        <v/>
      </c>
      <c r="K35" s="91" t="s">
        <v>60</v>
      </c>
      <c r="L35" s="91" t="str">
        <f ca="1">VLOOKUP(M35,#REF!,2,FALSE)</f>
        <v>framet</v>
      </c>
      <c r="M35" s="91" t="s">
        <v>7</v>
      </c>
      <c r="N35" s="91" t="str">
        <f ca="1">VLOOKUP(O35,#REF!,2,FALSE)</f>
        <v>biopptr</v>
      </c>
      <c r="O35" s="91" t="s">
        <v>80</v>
      </c>
      <c r="P35" s="92" t="str">
        <f ca="1">_xlfn.CONCAT($I35,IF(OR($O35=#REF!,$O35=#REF!,$O35=#REF!,$O35="electricité joule", $O35="electricité PAC")," d'", " de "), LOWER($O35))&amp;IF(OR(G35="agriculture","industrie")," l'",IF(OR(G35="puits technologiques",G35="soutes")," des "," du "))&amp;LOWER(G35)</f>
        <v>Consommation finale énergétique de biocarburants du transport</v>
      </c>
      <c r="Q35" s="91" t="e">
        <f t="shared" si="0"/>
        <v>#NAME?</v>
      </c>
      <c r="R35" s="91" t="s">
        <v>95</v>
      </c>
      <c r="S35" s="91"/>
      <c r="T35" s="91" t="s">
        <v>9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</row>
    <row r="36" spans="3:73" s="3" customFormat="1" ht="42.75">
      <c r="C36" s="91">
        <f t="shared" si="4"/>
        <v>35</v>
      </c>
      <c r="D36" s="91" t="s">
        <v>16</v>
      </c>
      <c r="E36" s="94" t="str">
        <f t="shared" ca="1" si="1"/>
        <v>totcftra</v>
      </c>
      <c r="F36" s="94" t="str">
        <f ca="1">VLOOKUP(G36,#REF!,2,FALSE)</f>
        <v>tra</v>
      </c>
      <c r="G36" s="94" t="s">
        <v>3</v>
      </c>
      <c r="H36" s="94" t="str">
        <f ca="1">VLOOKUP(I36,#REF!,2,FALSE)</f>
        <v>cf</v>
      </c>
      <c r="I36" s="94" t="s">
        <v>22</v>
      </c>
      <c r="J36" s="91" t="str">
        <f ca="1">VLOOKUP(K36,#REF!,2,FALSE)</f>
        <v/>
      </c>
      <c r="K36" s="94" t="s">
        <v>60</v>
      </c>
      <c r="L36" s="94" t="str">
        <f ca="1">VLOOKUP(M36,#REF!,2,FALSE)</f>
        <v>framet</v>
      </c>
      <c r="M36" s="94" t="s">
        <v>7</v>
      </c>
      <c r="N36" s="94" t="str">
        <f ca="1">VLOOKUP(O36,#REF!,2,FALSE)</f>
        <v>tot</v>
      </c>
      <c r="O36" s="94" t="s">
        <v>93</v>
      </c>
      <c r="P36" s="95" t="str">
        <f ca="1">_xlfn.CONCAT($I36,IF(OR($O36=#REF!,$O36=#REF!,$O36=#REF!,$O36="electricité joule", $O36="electricité PAC")," d'", " de "), LOWER($O36))&amp;IF(OR(G36="agriculture","industrie")," l'",IF(OR(G36="puits technologiques",G36="soutes")," des "," du "))&amp;LOWER(G36)</f>
        <v>Consommation finale énergétique de toutes énergies du transport</v>
      </c>
      <c r="Q36" s="94" t="e">
        <f t="shared" si="0"/>
        <v>#NAME?</v>
      </c>
      <c r="R36" s="94" t="s">
        <v>95</v>
      </c>
      <c r="S36" s="94"/>
      <c r="T36" s="94" t="s">
        <v>9</v>
      </c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</row>
    <row r="37" spans="3:73" ht="42.75">
      <c r="C37" s="91">
        <f t="shared" si="4"/>
        <v>36</v>
      </c>
      <c r="D37" s="91" t="s">
        <v>19</v>
      </c>
      <c r="E37" s="91" t="str">
        <f t="shared" ca="1" si="1"/>
        <v>kercf</v>
      </c>
      <c r="F37" s="91" t="str">
        <f ca="1">VLOOKUP(G37,#REF!,2,FALSE)</f>
        <v/>
      </c>
      <c r="G37" s="91" t="s">
        <v>21</v>
      </c>
      <c r="H37" s="91" t="str">
        <f ca="1">VLOOKUP(I37,#REF!,2,FALSE)</f>
        <v>cf</v>
      </c>
      <c r="I37" s="91" t="s">
        <v>22</v>
      </c>
      <c r="J37" s="91" t="str">
        <f ca="1">VLOOKUP(K37,#REF!,2,FALSE)</f>
        <v/>
      </c>
      <c r="K37" s="91" t="s">
        <v>60</v>
      </c>
      <c r="L37" s="91" t="str">
        <f ca="1">VLOOKUP(M37,#REF!,2,FALSE)</f>
        <v>framet</v>
      </c>
      <c r="M37" s="91" t="s">
        <v>7</v>
      </c>
      <c r="N37" s="91" t="str">
        <f ca="1">VLOOKUP(O37,#REF!,2,FALSE)</f>
        <v>ker</v>
      </c>
      <c r="O37" s="91" t="s">
        <v>70</v>
      </c>
      <c r="P37" s="92" t="str">
        <f ca="1">_xlfn.CONCAT($I37,IF(OR($O37=#REF!,$O37=#REF!,$O37=#REF!,$O37="electricité joule", $O37="electricité PAC")," d'", " de "), LOWER($O37))&amp;IF(OR(G37="agriculture","industrie")," l'",IF(OR(G37="puits technologiques",G37="soutes")," des "," du "))&amp;LOWER(G37)</f>
        <v>Consommation finale énergétique de kérosène des soutes</v>
      </c>
      <c r="Q37" s="91" t="e">
        <f t="shared" si="0"/>
        <v>#NAME?</v>
      </c>
      <c r="R37" s="91" t="s">
        <v>95</v>
      </c>
      <c r="S37" s="91"/>
      <c r="T37" s="91" t="s">
        <v>9</v>
      </c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</row>
    <row r="38" spans="3:73" ht="42.75">
      <c r="C38" s="91">
        <f t="shared" si="4"/>
        <v>37</v>
      </c>
      <c r="D38" s="91" t="s">
        <v>19</v>
      </c>
      <c r="E38" s="91" t="str">
        <f t="shared" ca="1" si="1"/>
        <v>folcf</v>
      </c>
      <c r="F38" s="91" t="str">
        <f ca="1">VLOOKUP(G38,#REF!,2,FALSE)</f>
        <v/>
      </c>
      <c r="G38" s="91" t="s">
        <v>21</v>
      </c>
      <c r="H38" s="91" t="str">
        <f ca="1">VLOOKUP(I38,#REF!,2,FALSE)</f>
        <v>cf</v>
      </c>
      <c r="I38" s="91" t="s">
        <v>22</v>
      </c>
      <c r="J38" s="91" t="str">
        <f ca="1">VLOOKUP(K38,#REF!,2,FALSE)</f>
        <v/>
      </c>
      <c r="K38" s="91" t="s">
        <v>60</v>
      </c>
      <c r="L38" s="91" t="str">
        <f ca="1">VLOOKUP(M38,#REF!,2,FALSE)</f>
        <v>framet</v>
      </c>
      <c r="M38" s="91" t="s">
        <v>7</v>
      </c>
      <c r="N38" s="91" t="str">
        <f ca="1">VLOOKUP(O38,#REF!,2,FALSE)</f>
        <v>fol</v>
      </c>
      <c r="O38" s="91" t="s">
        <v>72</v>
      </c>
      <c r="P38" s="92" t="str">
        <f ca="1">_xlfn.CONCAT($I38,IF(OR($O38=#REF!,$O38=#REF!,$O38=#REF!,$O38="electricité joule", $O38="electricité PAC")," d'", " de "), LOWER($O38))&amp;IF(OR(G38="agriculture","industrie")," l'",IF(OR(G38="puits technologiques",G38="soutes")," des "," du "))&amp;LOWER(G38)</f>
        <v>Consommation finale énergétique de fioul lourd des soutes</v>
      </c>
      <c r="Q38" s="91" t="e">
        <f t="shared" si="0"/>
        <v>#NAME?</v>
      </c>
      <c r="R38" s="91" t="s">
        <v>95</v>
      </c>
      <c r="S38" s="91"/>
      <c r="T38" s="91" t="s">
        <v>9</v>
      </c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</row>
    <row r="39" spans="3:73" ht="42.75">
      <c r="C39" s="91">
        <f t="shared" si="4"/>
        <v>38</v>
      </c>
      <c r="D39" s="91" t="s">
        <v>19</v>
      </c>
      <c r="E39" s="91" t="str">
        <f t="shared" ca="1" si="1"/>
        <v>fodcf</v>
      </c>
      <c r="F39" s="91" t="str">
        <f ca="1">VLOOKUP(G39,#REF!,2,FALSE)</f>
        <v/>
      </c>
      <c r="G39" s="91" t="s">
        <v>21</v>
      </c>
      <c r="H39" s="91" t="str">
        <f ca="1">VLOOKUP(I39,#REF!,2,FALSE)</f>
        <v>cf</v>
      </c>
      <c r="I39" s="91" t="s">
        <v>22</v>
      </c>
      <c r="J39" s="91" t="str">
        <f ca="1">VLOOKUP(K39,#REF!,2,FALSE)</f>
        <v/>
      </c>
      <c r="K39" s="91" t="s">
        <v>60</v>
      </c>
      <c r="L39" s="91" t="str">
        <f ca="1">VLOOKUP(M39,#REF!,2,FALSE)</f>
        <v>framet</v>
      </c>
      <c r="M39" s="91" t="s">
        <v>7</v>
      </c>
      <c r="N39" s="91" t="str">
        <f ca="1">VLOOKUP(O39,#REF!,2,FALSE)</f>
        <v>fod</v>
      </c>
      <c r="O39" s="91" t="s">
        <v>73</v>
      </c>
      <c r="P39" s="92" t="str">
        <f ca="1">_xlfn.CONCAT($I39,IF(OR($O39=#REF!,$O39=#REF!,$O39=#REF!,$O39="electricité joule", $O39="electricité PAC")," d'", " de "), LOWER($O39))&amp;IF(OR(G39="agriculture","industrie")," l'",IF(OR(G39="puits technologiques",G39="soutes")," des "," du "))&amp;LOWER(G39)</f>
        <v>Consommation finale énergétique de fioul autres des soutes</v>
      </c>
      <c r="Q39" s="91" t="e">
        <f t="shared" si="0"/>
        <v>#NAME?</v>
      </c>
      <c r="R39" s="91" t="s">
        <v>95</v>
      </c>
      <c r="S39" s="91"/>
      <c r="T39" s="91" t="s">
        <v>9</v>
      </c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</row>
    <row r="40" spans="3:73" ht="42.75">
      <c r="C40" s="91">
        <f t="shared" si="4"/>
        <v>39</v>
      </c>
      <c r="D40" s="91" t="s">
        <v>19</v>
      </c>
      <c r="E40" s="91" t="str">
        <f t="shared" ca="1" si="1"/>
        <v>gnacf</v>
      </c>
      <c r="F40" s="91" t="str">
        <f ca="1">VLOOKUP(G40,#REF!,2,FALSE)</f>
        <v/>
      </c>
      <c r="G40" s="91" t="s">
        <v>21</v>
      </c>
      <c r="H40" s="91" t="str">
        <f ca="1">VLOOKUP(I40,#REF!,2,FALSE)</f>
        <v>cf</v>
      </c>
      <c r="I40" s="91" t="s">
        <v>22</v>
      </c>
      <c r="J40" s="91" t="str">
        <f ca="1">VLOOKUP(K40,#REF!,2,FALSE)</f>
        <v/>
      </c>
      <c r="K40" s="91" t="s">
        <v>60</v>
      </c>
      <c r="L40" s="91" t="str">
        <f ca="1">VLOOKUP(M40,#REF!,2,FALSE)</f>
        <v>framet</v>
      </c>
      <c r="M40" s="91" t="s">
        <v>7</v>
      </c>
      <c r="N40" s="91" t="str">
        <f ca="1">VLOOKUP(O40,#REF!,2,FALSE)</f>
        <v>gna</v>
      </c>
      <c r="O40" s="91" t="s">
        <v>74</v>
      </c>
      <c r="P40" s="92" t="str">
        <f ca="1">_xlfn.CONCAT($I40,IF(OR($O40=#REF!,$O40=#REF!,$O40=#REF!,$O40="electricité joule", $O40="electricité PAC")," d'", " de "), LOWER($O40))&amp;IF(OR(G40="agriculture","industrie")," l'",IF(OR(G40="puits technologiques",G40="soutes")," des "," du "))&amp;LOWER(G40)</f>
        <v>Consommation finale énergétique de gaz naturel des soutes</v>
      </c>
      <c r="Q40" s="91" t="e">
        <f t="shared" si="0"/>
        <v>#NAME?</v>
      </c>
      <c r="R40" s="91" t="s">
        <v>95</v>
      </c>
      <c r="S40" s="91"/>
      <c r="T40" s="91" t="s">
        <v>9</v>
      </c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</row>
    <row r="41" spans="3:73" ht="42.75">
      <c r="C41" s="91">
        <f t="shared" si="4"/>
        <v>40</v>
      </c>
      <c r="D41" s="91" t="s">
        <v>19</v>
      </c>
      <c r="E41" s="91" t="str">
        <f t="shared" ca="1" si="1"/>
        <v>biopptrcf</v>
      </c>
      <c r="F41" s="91" t="str">
        <f ca="1">VLOOKUP(G41,#REF!,2,FALSE)</f>
        <v/>
      </c>
      <c r="G41" s="91" t="s">
        <v>21</v>
      </c>
      <c r="H41" s="91" t="str">
        <f ca="1">VLOOKUP(I41,#REF!,2,FALSE)</f>
        <v>cf</v>
      </c>
      <c r="I41" s="91" t="s">
        <v>22</v>
      </c>
      <c r="J41" s="91" t="str">
        <f ca="1">VLOOKUP(K41,#REF!,2,FALSE)</f>
        <v/>
      </c>
      <c r="K41" s="91" t="s">
        <v>60</v>
      </c>
      <c r="L41" s="91" t="str">
        <f ca="1">VLOOKUP(M41,#REF!,2,FALSE)</f>
        <v>framet</v>
      </c>
      <c r="M41" s="91" t="s">
        <v>7</v>
      </c>
      <c r="N41" s="91" t="str">
        <f ca="1">VLOOKUP(O41,#REF!,2,FALSE)</f>
        <v>biopptr</v>
      </c>
      <c r="O41" s="91" t="s">
        <v>80</v>
      </c>
      <c r="P41" s="92" t="str">
        <f ca="1">_xlfn.CONCAT($I41,IF(OR($O41=#REF!,$O41=#REF!,$O41=#REF!,$O41="electricité joule", $O41="electricité PAC")," d'", " de "), LOWER($O41))&amp;IF(OR(G41="agriculture","industrie")," l'",IF(OR(G41="puits technologiques",G41="soutes")," des "," du "))&amp;LOWER(G41)</f>
        <v>Consommation finale énergétique de biocarburants des soutes</v>
      </c>
      <c r="Q41" s="91" t="e">
        <f t="shared" si="0"/>
        <v>#NAME?</v>
      </c>
      <c r="R41" s="91" t="s">
        <v>95</v>
      </c>
      <c r="S41" s="91"/>
      <c r="T41" s="91" t="s">
        <v>9</v>
      </c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</row>
    <row r="42" spans="3:73" ht="42.75">
      <c r="C42" s="91">
        <f t="shared" si="4"/>
        <v>41</v>
      </c>
      <c r="D42" s="91" t="s">
        <v>19</v>
      </c>
      <c r="E42" s="91" t="str">
        <f t="shared" ca="1" si="1"/>
        <v>totcf</v>
      </c>
      <c r="F42" s="91" t="str">
        <f ca="1">VLOOKUP(G42,#REF!,2,FALSE)</f>
        <v/>
      </c>
      <c r="G42" s="91" t="s">
        <v>21</v>
      </c>
      <c r="H42" s="91" t="str">
        <f ca="1">VLOOKUP(I42,#REF!,2,FALSE)</f>
        <v>cf</v>
      </c>
      <c r="I42" s="91" t="s">
        <v>22</v>
      </c>
      <c r="J42" s="91" t="str">
        <f ca="1">VLOOKUP(K42,#REF!,2,FALSE)</f>
        <v/>
      </c>
      <c r="K42" s="91" t="s">
        <v>60</v>
      </c>
      <c r="L42" s="91" t="str">
        <f ca="1">VLOOKUP(M42,#REF!,2,FALSE)</f>
        <v>framet</v>
      </c>
      <c r="M42" s="91" t="s">
        <v>7</v>
      </c>
      <c r="N42" s="91" t="str">
        <f ca="1">VLOOKUP(O42,#REF!,2,FALSE)</f>
        <v>tot</v>
      </c>
      <c r="O42" s="91" t="s">
        <v>93</v>
      </c>
      <c r="P42" s="92" t="str">
        <f ca="1">_xlfn.CONCAT($I42,IF(OR($O42=#REF!,$O42=#REF!,$O42=#REF!,$O42="electricité joule", $O42="electricité PAC")," d'", " de "), LOWER($O42))&amp;IF(OR(G42="agriculture","industrie")," l'",IF(OR(G42="puits technologiques",G42="soutes")," des "," du "))&amp;LOWER(G42)</f>
        <v>Consommation finale énergétique de toutes énergies des soutes</v>
      </c>
      <c r="Q42" s="91" t="e">
        <f t="shared" si="0"/>
        <v>#NAME?</v>
      </c>
      <c r="R42" s="91" t="s">
        <v>95</v>
      </c>
      <c r="S42" s="91"/>
      <c r="T42" s="91" t="s">
        <v>9</v>
      </c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</row>
    <row r="43" spans="3:73">
      <c r="C43" s="91">
        <f t="shared" si="4"/>
        <v>42</v>
      </c>
      <c r="D43" s="91"/>
      <c r="E43" s="91" t="e">
        <f t="shared" ca="1" si="1"/>
        <v>#N/A</v>
      </c>
      <c r="F43" s="91" t="e">
        <f ca="1">VLOOKUP(G43,#REF!,2,FALSE)</f>
        <v>#N/A</v>
      </c>
      <c r="G43" s="91"/>
      <c r="H43" s="91" t="e">
        <f ca="1">VLOOKUP(I43,#REF!,2,FALSE)</f>
        <v>#N/A</v>
      </c>
      <c r="I43" s="91"/>
      <c r="J43" s="91" t="e">
        <f ca="1">VLOOKUP(K43,#REF!,2,FALSE)</f>
        <v>#N/A</v>
      </c>
      <c r="K43" s="91"/>
      <c r="L43" s="91" t="e">
        <f ca="1">VLOOKUP(M43,#REF!,2,FALSE)</f>
        <v>#N/A</v>
      </c>
      <c r="M43" s="91"/>
      <c r="N43" s="91" t="e">
        <f ca="1">VLOOKUP(O43,#REF!,2,FALSE)</f>
        <v>#N/A</v>
      </c>
      <c r="O43" s="91"/>
      <c r="P43" s="92" t="str">
        <f ca="1">_xlfn.CONCAT($I43,IF(OR($O43=#REF!,$O43=#REF!,$O43=#REF!,$O43="electricité joule", $O43="electricité PAC")," d'", " de "), LOWER($O43))&amp;IF(OR(G43="agriculture","industrie")," l'",IF(OR(G43="puits technologiques",G43="soutes")," des "," du "))&amp;LOWER(G43)</f>
        <v xml:space="preserve"> de  du </v>
      </c>
      <c r="Q43" s="91" t="e">
        <f t="shared" si="0"/>
        <v>#NAME?</v>
      </c>
      <c r="R43" s="91" t="s">
        <v>95</v>
      </c>
      <c r="S43" s="91"/>
      <c r="T43" s="91" t="s">
        <v>9</v>
      </c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</row>
    <row r="44" spans="3:73">
      <c r="C44" s="91">
        <f t="shared" si="4"/>
        <v>43</v>
      </c>
      <c r="D44" s="91"/>
      <c r="E44" s="91" t="e">
        <f t="shared" ca="1" si="1"/>
        <v>#N/A</v>
      </c>
      <c r="F44" s="91" t="e">
        <f ca="1">VLOOKUP(G44,#REF!,2,FALSE)</f>
        <v>#N/A</v>
      </c>
      <c r="G44" s="91"/>
      <c r="H44" s="91" t="e">
        <f ca="1">VLOOKUP(I44,#REF!,2,FALSE)</f>
        <v>#N/A</v>
      </c>
      <c r="I44" s="91"/>
      <c r="J44" s="91" t="e">
        <f ca="1">VLOOKUP(K44,#REF!,2,FALSE)</f>
        <v>#N/A</v>
      </c>
      <c r="K44" s="91"/>
      <c r="L44" s="91" t="e">
        <f ca="1">VLOOKUP(M44,#REF!,2,FALSE)</f>
        <v>#N/A</v>
      </c>
      <c r="M44" s="91"/>
      <c r="N44" s="91" t="e">
        <f ca="1">VLOOKUP(O44,#REF!,2,FALSE)</f>
        <v>#N/A</v>
      </c>
      <c r="O44" s="91"/>
      <c r="P44" s="92" t="str">
        <f ca="1">_xlfn.CONCAT($I44,IF(OR($O44=#REF!,$O44=#REF!,$O44=#REF!,$O44="electricité joule", $O44="electricité PAC")," d'", " de "), LOWER($O44))&amp;IF(OR(G44="agriculture","industrie")," l'",IF(OR(G44="puits technologiques",G44="soutes")," des "," du "))&amp;LOWER(G44)</f>
        <v xml:space="preserve"> de  du </v>
      </c>
      <c r="Q44" s="91" t="e">
        <f t="shared" si="0"/>
        <v>#NAME?</v>
      </c>
      <c r="R44" s="91" t="s">
        <v>95</v>
      </c>
      <c r="S44" s="91"/>
      <c r="T44" s="91" t="s">
        <v>9</v>
      </c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</row>
    <row r="45" spans="3:73">
      <c r="C45" s="91">
        <f t="shared" si="4"/>
        <v>44</v>
      </c>
      <c r="D45" s="91"/>
      <c r="E45" s="91" t="e">
        <f t="shared" ca="1" si="1"/>
        <v>#N/A</v>
      </c>
      <c r="F45" s="91" t="e">
        <f ca="1">VLOOKUP(G45,#REF!,2,FALSE)</f>
        <v>#N/A</v>
      </c>
      <c r="G45" s="91"/>
      <c r="H45" s="91" t="e">
        <f ca="1">VLOOKUP(I45,#REF!,2,FALSE)</f>
        <v>#N/A</v>
      </c>
      <c r="I45" s="91"/>
      <c r="J45" s="91" t="e">
        <f ca="1">VLOOKUP(K45,#REF!,2,FALSE)</f>
        <v>#N/A</v>
      </c>
      <c r="K45" s="91"/>
      <c r="L45" s="91" t="e">
        <f ca="1">VLOOKUP(M45,#REF!,2,FALSE)</f>
        <v>#N/A</v>
      </c>
      <c r="M45" s="91"/>
      <c r="N45" s="91" t="e">
        <f ca="1">VLOOKUP(O45,#REF!,2,FALSE)</f>
        <v>#N/A</v>
      </c>
      <c r="O45" s="91"/>
      <c r="P45" s="92" t="str">
        <f ca="1">_xlfn.CONCAT($I45,IF(OR($O45=#REF!,$O45=#REF!,$O45=#REF!,$O45="electricité joule", $O45="electricité PAC")," d'", " de "), LOWER($O45))&amp;IF(OR(G45="agriculture","industrie")," l'",IF(OR(G45="puits technologiques",G45="soutes")," des "," du "))&amp;LOWER(G45)</f>
        <v xml:space="preserve"> de  du </v>
      </c>
      <c r="Q45" s="91" t="e">
        <f t="shared" si="0"/>
        <v>#NAME?</v>
      </c>
      <c r="R45" s="91" t="s">
        <v>95</v>
      </c>
      <c r="S45" s="91"/>
      <c r="T45" s="91" t="s">
        <v>9</v>
      </c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</row>
    <row r="46" spans="3:73">
      <c r="C46" s="91">
        <f t="shared" si="4"/>
        <v>45</v>
      </c>
      <c r="D46" s="91"/>
      <c r="E46" s="91" t="e">
        <f t="shared" ca="1" si="1"/>
        <v>#N/A</v>
      </c>
      <c r="F46" s="91" t="e">
        <f ca="1">VLOOKUP(G46,#REF!,2,FALSE)</f>
        <v>#N/A</v>
      </c>
      <c r="G46" s="91"/>
      <c r="H46" s="91" t="e">
        <f ca="1">VLOOKUP(I46,#REF!,2,FALSE)</f>
        <v>#N/A</v>
      </c>
      <c r="I46" s="91"/>
      <c r="J46" s="91" t="e">
        <f ca="1">VLOOKUP(K46,#REF!,2,FALSE)</f>
        <v>#N/A</v>
      </c>
      <c r="K46" s="91"/>
      <c r="L46" s="91" t="e">
        <f ca="1">VLOOKUP(M46,#REF!,2,FALSE)</f>
        <v>#N/A</v>
      </c>
      <c r="M46" s="91"/>
      <c r="N46" s="91" t="e">
        <f ca="1">VLOOKUP(O46,#REF!,2,FALSE)</f>
        <v>#N/A</v>
      </c>
      <c r="O46" s="91"/>
      <c r="P46" s="92" t="str">
        <f ca="1">_xlfn.CONCAT($I46,IF(OR($O46=#REF!,$O46=#REF!,$O46=#REF!,$O46="electricité joule", $O46="electricité PAC")," d'", " de "), LOWER($O46))&amp;IF(OR(G46="agriculture","industrie")," l'",IF(OR(G46="puits technologiques",G46="soutes")," des "," du "))&amp;LOWER(G46)</f>
        <v xml:space="preserve"> de  du </v>
      </c>
      <c r="Q46" s="91" t="e">
        <f t="shared" si="0"/>
        <v>#NAME?</v>
      </c>
      <c r="R46" s="91" t="s">
        <v>95</v>
      </c>
      <c r="S46" s="91"/>
      <c r="T46" s="91" t="s">
        <v>9</v>
      </c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</row>
    <row r="47" spans="3:73">
      <c r="C47" s="91">
        <f t="shared" si="4"/>
        <v>46</v>
      </c>
      <c r="D47" s="91"/>
      <c r="E47" s="91" t="e">
        <f t="shared" ca="1" si="1"/>
        <v>#N/A</v>
      </c>
      <c r="F47" s="91" t="e">
        <f ca="1">VLOOKUP(G47,#REF!,2,FALSE)</f>
        <v>#N/A</v>
      </c>
      <c r="G47" s="91"/>
      <c r="H47" s="91" t="e">
        <f ca="1">VLOOKUP(I47,#REF!,2,FALSE)</f>
        <v>#N/A</v>
      </c>
      <c r="I47" s="91"/>
      <c r="J47" s="91" t="e">
        <f ca="1">VLOOKUP(K47,#REF!,2,FALSE)</f>
        <v>#N/A</v>
      </c>
      <c r="K47" s="91"/>
      <c r="L47" s="91" t="e">
        <f ca="1">VLOOKUP(M47,#REF!,2,FALSE)</f>
        <v>#N/A</v>
      </c>
      <c r="M47" s="91"/>
      <c r="N47" s="91" t="e">
        <f ca="1">VLOOKUP(O47,#REF!,2,FALSE)</f>
        <v>#N/A</v>
      </c>
      <c r="O47" s="91"/>
      <c r="P47" s="92" t="str">
        <f ca="1">_xlfn.CONCAT($I47,IF(OR($O47=#REF!,$O47=#REF!,$O47=#REF!,$O47="electricité joule", $O47="electricité PAC")," d'", " de "), LOWER($O47))&amp;IF(OR(G47="agriculture","industrie")," l'",IF(OR(G47="puits technologiques",G47="soutes")," des "," du "))&amp;LOWER(G47)</f>
        <v xml:space="preserve"> de  du </v>
      </c>
      <c r="Q47" s="91" t="e">
        <f t="shared" si="0"/>
        <v>#NAME?</v>
      </c>
      <c r="R47" s="91" t="s">
        <v>95</v>
      </c>
      <c r="S47" s="91"/>
      <c r="T47" s="91" t="s">
        <v>9</v>
      </c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</row>
    <row r="48" spans="3:73">
      <c r="C48" s="91">
        <f t="shared" si="4"/>
        <v>47</v>
      </c>
      <c r="D48" s="91"/>
      <c r="E48" s="91" t="e">
        <f t="shared" ca="1" si="1"/>
        <v>#N/A</v>
      </c>
      <c r="F48" s="91" t="e">
        <f ca="1">VLOOKUP(G48,#REF!,2,FALSE)</f>
        <v>#N/A</v>
      </c>
      <c r="G48" s="91"/>
      <c r="H48" s="91" t="e">
        <f ca="1">VLOOKUP(I48,#REF!,2,FALSE)</f>
        <v>#N/A</v>
      </c>
      <c r="I48" s="91"/>
      <c r="J48" s="91" t="e">
        <f ca="1">VLOOKUP(K48,#REF!,2,FALSE)</f>
        <v>#N/A</v>
      </c>
      <c r="K48" s="91"/>
      <c r="L48" s="91" t="e">
        <f ca="1">VLOOKUP(M48,#REF!,2,FALSE)</f>
        <v>#N/A</v>
      </c>
      <c r="M48" s="91"/>
      <c r="N48" s="91" t="e">
        <f ca="1">VLOOKUP(O48,#REF!,2,FALSE)</f>
        <v>#N/A</v>
      </c>
      <c r="O48" s="91"/>
      <c r="P48" s="92" t="str">
        <f ca="1">_xlfn.CONCAT($I48,IF(OR($O48=#REF!,$O48=#REF!,$O48=#REF!,$O48="electricité joule", $O48="electricité PAC")," d'", " de "), LOWER($O48))&amp;IF(OR(G48="agriculture","industrie")," l'",IF(OR(G48="puits technologiques",G48="soutes")," des "," du "))&amp;LOWER(G48)</f>
        <v xml:space="preserve"> de  du </v>
      </c>
      <c r="Q48" s="91" t="e">
        <f t="shared" si="0"/>
        <v>#NAME?</v>
      </c>
      <c r="R48" s="91" t="s">
        <v>95</v>
      </c>
      <c r="S48" s="91"/>
      <c r="T48" s="91" t="s">
        <v>9</v>
      </c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</row>
    <row r="49" spans="3:73">
      <c r="C49" s="91">
        <f t="shared" si="4"/>
        <v>48</v>
      </c>
      <c r="D49" s="91"/>
      <c r="E49" s="91" t="e">
        <f t="shared" ca="1" si="1"/>
        <v>#N/A</v>
      </c>
      <c r="F49" s="91" t="e">
        <f ca="1">VLOOKUP(G49,#REF!,2,FALSE)</f>
        <v>#N/A</v>
      </c>
      <c r="G49" s="91"/>
      <c r="H49" s="91" t="e">
        <f ca="1">VLOOKUP(I49,#REF!,2,FALSE)</f>
        <v>#N/A</v>
      </c>
      <c r="I49" s="91"/>
      <c r="J49" s="91" t="e">
        <f ca="1">VLOOKUP(K49,#REF!,2,FALSE)</f>
        <v>#N/A</v>
      </c>
      <c r="K49" s="91"/>
      <c r="L49" s="91" t="e">
        <f ca="1">VLOOKUP(M49,#REF!,2,FALSE)</f>
        <v>#N/A</v>
      </c>
      <c r="M49" s="91"/>
      <c r="N49" s="91" t="e">
        <f ca="1">VLOOKUP(O49,#REF!,2,FALSE)</f>
        <v>#N/A</v>
      </c>
      <c r="O49" s="91"/>
      <c r="P49" s="92" t="str">
        <f ca="1">_xlfn.CONCAT($I49,IF(OR($O49=#REF!,$O49=#REF!,$O49=#REF!,$O49="electricité joule", $O49="electricité PAC")," d'", " de "), LOWER($O49))&amp;IF(OR(G49="agriculture","industrie")," l'",IF(OR(G49="puits technologiques",G49="soutes")," des "," du "))&amp;LOWER(G49)</f>
        <v xml:space="preserve"> de  du </v>
      </c>
      <c r="Q49" s="91" t="e">
        <f t="shared" si="0"/>
        <v>#NAME?</v>
      </c>
      <c r="R49" s="91" t="s">
        <v>95</v>
      </c>
      <c r="S49" s="91"/>
      <c r="T49" s="91" t="s">
        <v>9</v>
      </c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</row>
    <row r="50" spans="3:73">
      <c r="C50" s="91">
        <f t="shared" si="4"/>
        <v>49</v>
      </c>
      <c r="D50" s="91"/>
      <c r="E50" s="91" t="e">
        <f t="shared" ca="1" si="1"/>
        <v>#N/A</v>
      </c>
      <c r="F50" s="91" t="e">
        <f ca="1">VLOOKUP(G50,#REF!,2,FALSE)</f>
        <v>#N/A</v>
      </c>
      <c r="G50" s="91"/>
      <c r="H50" s="91" t="e">
        <f ca="1">VLOOKUP(I50,#REF!,2,FALSE)</f>
        <v>#N/A</v>
      </c>
      <c r="I50" s="91"/>
      <c r="J50" s="91" t="e">
        <f ca="1">VLOOKUP(K50,#REF!,2,FALSE)</f>
        <v>#N/A</v>
      </c>
      <c r="K50" s="91"/>
      <c r="L50" s="91" t="e">
        <f ca="1">VLOOKUP(M50,#REF!,2,FALSE)</f>
        <v>#N/A</v>
      </c>
      <c r="M50" s="91"/>
      <c r="N50" s="91" t="e">
        <f ca="1">VLOOKUP(O50,#REF!,2,FALSE)</f>
        <v>#N/A</v>
      </c>
      <c r="O50" s="91"/>
      <c r="P50" s="92" t="str">
        <f ca="1">_xlfn.CONCAT($I50,IF(OR($O50=#REF!,$O50=#REF!,$O50=#REF!,$O50="electricité joule", $O50="electricité PAC")," d'", " de "), LOWER($O50))&amp;IF(OR(G50="agriculture","industrie")," l'",IF(OR(G50="puits technologiques",G50="soutes")," des "," du "))&amp;LOWER(G50)</f>
        <v xml:space="preserve"> de  du </v>
      </c>
      <c r="Q50" s="91" t="e">
        <f t="shared" si="0"/>
        <v>#NAME?</v>
      </c>
      <c r="R50" s="91" t="s">
        <v>95</v>
      </c>
      <c r="S50" s="91"/>
      <c r="T50" s="91" t="s">
        <v>9</v>
      </c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</row>
    <row r="51" spans="3:73">
      <c r="C51" s="91">
        <f t="shared" si="4"/>
        <v>50</v>
      </c>
      <c r="D51" s="91"/>
      <c r="E51" s="91" t="e">
        <f t="shared" ca="1" si="1"/>
        <v>#N/A</v>
      </c>
      <c r="F51" s="91" t="e">
        <f ca="1">VLOOKUP(G51,#REF!,2,FALSE)</f>
        <v>#N/A</v>
      </c>
      <c r="G51" s="91"/>
      <c r="H51" s="91" t="e">
        <f ca="1">VLOOKUP(I51,#REF!,2,FALSE)</f>
        <v>#N/A</v>
      </c>
      <c r="I51" s="91"/>
      <c r="J51" s="91" t="e">
        <f ca="1">VLOOKUP(K51,#REF!,2,FALSE)</f>
        <v>#N/A</v>
      </c>
      <c r="K51" s="91"/>
      <c r="L51" s="91" t="e">
        <f ca="1">VLOOKUP(M51,#REF!,2,FALSE)</f>
        <v>#N/A</v>
      </c>
      <c r="M51" s="91"/>
      <c r="N51" s="91" t="e">
        <f ca="1">VLOOKUP(O51,#REF!,2,FALSE)</f>
        <v>#N/A</v>
      </c>
      <c r="O51" s="91"/>
      <c r="P51" s="92" t="str">
        <f ca="1">_xlfn.CONCAT($I51,IF(OR($O51=#REF!,$O51=#REF!,$O51=#REF!,$O51="electricité joule", $O51="electricité PAC")," d'", " de "), LOWER($O51))&amp;IF(OR(G51="agriculture","industrie")," l'",IF(OR(G51="puits technologiques",G51="soutes")," des "," du "))&amp;LOWER(G51)</f>
        <v xml:space="preserve"> de  du </v>
      </c>
      <c r="Q51" s="91" t="e">
        <f t="shared" si="0"/>
        <v>#NAME?</v>
      </c>
      <c r="R51" s="91" t="s">
        <v>95</v>
      </c>
      <c r="S51" s="91"/>
      <c r="T51" s="91" t="s">
        <v>9</v>
      </c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</row>
    <row r="52" spans="3:73">
      <c r="C52" s="91">
        <f t="shared" si="4"/>
        <v>51</v>
      </c>
      <c r="D52" s="91"/>
      <c r="E52" s="91" t="e">
        <f t="shared" ca="1" si="1"/>
        <v>#N/A</v>
      </c>
      <c r="F52" s="91" t="e">
        <f ca="1">VLOOKUP(G52,#REF!,2,FALSE)</f>
        <v>#N/A</v>
      </c>
      <c r="G52" s="91"/>
      <c r="H52" s="91" t="e">
        <f ca="1">VLOOKUP(I52,#REF!,2,FALSE)</f>
        <v>#N/A</v>
      </c>
      <c r="I52" s="91"/>
      <c r="J52" s="91" t="e">
        <f ca="1">VLOOKUP(K52,#REF!,2,FALSE)</f>
        <v>#N/A</v>
      </c>
      <c r="K52" s="91"/>
      <c r="L52" s="91" t="e">
        <f ca="1">VLOOKUP(M52,#REF!,2,FALSE)</f>
        <v>#N/A</v>
      </c>
      <c r="M52" s="91"/>
      <c r="N52" s="91" t="e">
        <f ca="1">VLOOKUP(O52,#REF!,2,FALSE)</f>
        <v>#N/A</v>
      </c>
      <c r="O52" s="91"/>
      <c r="P52" s="92" t="str">
        <f ca="1">_xlfn.CONCAT($I52,IF(OR($O52=#REF!,$O52=#REF!,$O52=#REF!,$O52="electricité joule", $O52="electricité PAC")," d'", " de "), LOWER($O52))&amp;IF(OR(G52="agriculture","industrie")," l'",IF(OR(G52="puits technologiques",G52="soutes")," des "," du "))&amp;LOWER(G52)</f>
        <v xml:space="preserve"> de  du </v>
      </c>
      <c r="Q52" s="91" t="e">
        <f t="shared" si="0"/>
        <v>#NAME?</v>
      </c>
      <c r="R52" s="91" t="s">
        <v>95</v>
      </c>
      <c r="S52" s="91"/>
      <c r="T52" s="91" t="s">
        <v>9</v>
      </c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</row>
    <row r="53" spans="3:73">
      <c r="C53" s="91">
        <f t="shared" si="4"/>
        <v>52</v>
      </c>
      <c r="D53" s="91"/>
      <c r="E53" s="91" t="e">
        <f t="shared" ca="1" si="1"/>
        <v>#N/A</v>
      </c>
      <c r="F53" s="91" t="e">
        <f ca="1">VLOOKUP(G53,#REF!,2,FALSE)</f>
        <v>#N/A</v>
      </c>
      <c r="G53" s="91"/>
      <c r="H53" s="91" t="e">
        <f ca="1">VLOOKUP(I53,#REF!,2,FALSE)</f>
        <v>#N/A</v>
      </c>
      <c r="I53" s="91"/>
      <c r="J53" s="91" t="e">
        <f ca="1">VLOOKUP(K53,#REF!,2,FALSE)</f>
        <v>#N/A</v>
      </c>
      <c r="K53" s="91"/>
      <c r="L53" s="91" t="e">
        <f ca="1">VLOOKUP(M53,#REF!,2,FALSE)</f>
        <v>#N/A</v>
      </c>
      <c r="M53" s="91"/>
      <c r="N53" s="91" t="e">
        <f ca="1">VLOOKUP(O53,#REF!,2,FALSE)</f>
        <v>#N/A</v>
      </c>
      <c r="O53" s="91"/>
      <c r="P53" s="92" t="str">
        <f ca="1">_xlfn.CONCAT($I53,IF(OR($O53=#REF!,$O53=#REF!,$O53=#REF!,$O53="electricité joule", $O53="electricité PAC")," d'", " de "), LOWER($O53))&amp;IF(OR(G53="agriculture","industrie")," l'",IF(OR(G53="puits technologiques",G53="soutes")," des "," du "))&amp;LOWER(G53)</f>
        <v xml:space="preserve"> de  du </v>
      </c>
      <c r="Q53" s="91" t="e">
        <f t="shared" si="0"/>
        <v>#NAME?</v>
      </c>
      <c r="R53" s="91" t="s">
        <v>95</v>
      </c>
      <c r="S53" s="91"/>
      <c r="T53" s="91" t="s">
        <v>9</v>
      </c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</row>
    <row r="54" spans="3:73">
      <c r="C54" s="91">
        <f t="shared" si="4"/>
        <v>53</v>
      </c>
      <c r="D54" s="91"/>
      <c r="E54" s="91" t="e">
        <f t="shared" ca="1" si="1"/>
        <v>#N/A</v>
      </c>
      <c r="F54" s="91" t="e">
        <f ca="1">VLOOKUP(G54,#REF!,2,FALSE)</f>
        <v>#N/A</v>
      </c>
      <c r="G54" s="91"/>
      <c r="H54" s="91" t="e">
        <f ca="1">VLOOKUP(I54,#REF!,2,FALSE)</f>
        <v>#N/A</v>
      </c>
      <c r="I54" s="91"/>
      <c r="J54" s="91" t="e">
        <f ca="1">VLOOKUP(K54,#REF!,2,FALSE)</f>
        <v>#N/A</v>
      </c>
      <c r="K54" s="91"/>
      <c r="L54" s="91" t="e">
        <f ca="1">VLOOKUP(M54,#REF!,2,FALSE)</f>
        <v>#N/A</v>
      </c>
      <c r="M54" s="91"/>
      <c r="N54" s="91" t="e">
        <f ca="1">VLOOKUP(O54,#REF!,2,FALSE)</f>
        <v>#N/A</v>
      </c>
      <c r="O54" s="91"/>
      <c r="P54" s="92" t="str">
        <f ca="1">_xlfn.CONCAT($I54,IF(OR($O54=#REF!,$O54=#REF!,$O54=#REF!,$O54="electricité joule", $O54="electricité PAC")," d'", " de "), LOWER($O54))&amp;IF(OR(G54="agriculture","industrie")," l'",IF(OR(G54="puits technologiques",G54="soutes")," des "," du "))&amp;LOWER(G54)</f>
        <v xml:space="preserve"> de  du </v>
      </c>
      <c r="Q54" s="91" t="e">
        <f t="shared" si="0"/>
        <v>#NAME?</v>
      </c>
      <c r="R54" s="91" t="s">
        <v>95</v>
      </c>
      <c r="S54" s="91"/>
      <c r="T54" s="91" t="s">
        <v>9</v>
      </c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93"/>
      <c r="BO54" s="93"/>
      <c r="BP54" s="93"/>
      <c r="BQ54" s="93"/>
      <c r="BR54" s="93"/>
      <c r="BS54" s="93"/>
      <c r="BT54" s="93"/>
      <c r="BU54" s="93"/>
    </row>
    <row r="55" spans="3:73">
      <c r="C55" s="91">
        <f t="shared" si="4"/>
        <v>54</v>
      </c>
      <c r="D55" s="91"/>
      <c r="E55" s="91" t="e">
        <f t="shared" ca="1" si="1"/>
        <v>#N/A</v>
      </c>
      <c r="F55" s="91" t="e">
        <f ca="1">VLOOKUP(G55,#REF!,2,FALSE)</f>
        <v>#N/A</v>
      </c>
      <c r="G55" s="91"/>
      <c r="H55" s="91" t="e">
        <f ca="1">VLOOKUP(I55,#REF!,2,FALSE)</f>
        <v>#N/A</v>
      </c>
      <c r="I55" s="91"/>
      <c r="J55" s="91" t="e">
        <f ca="1">VLOOKUP(K55,#REF!,2,FALSE)</f>
        <v>#N/A</v>
      </c>
      <c r="K55" s="91"/>
      <c r="L55" s="91" t="e">
        <f ca="1">VLOOKUP(M55,#REF!,2,FALSE)</f>
        <v>#N/A</v>
      </c>
      <c r="M55" s="91"/>
      <c r="N55" s="91" t="e">
        <f ca="1">VLOOKUP(O55,#REF!,2,FALSE)</f>
        <v>#N/A</v>
      </c>
      <c r="O55" s="91"/>
      <c r="P55" s="92" t="str">
        <f ca="1">_xlfn.CONCAT($I55,IF(OR($O55=#REF!,$O55=#REF!,$O55=#REF!,$O55="electricité joule", $O55="electricité PAC")," d'", " de "), LOWER($O55))&amp;IF(OR(G55="agriculture","industrie")," l'",IF(OR(G55="puits technologiques",G55="soutes")," des "," du "))&amp;LOWER(G55)</f>
        <v xml:space="preserve"> de  du </v>
      </c>
      <c r="Q55" s="91" t="e">
        <f t="shared" si="0"/>
        <v>#NAME?</v>
      </c>
      <c r="R55" s="91" t="s">
        <v>95</v>
      </c>
      <c r="S55" s="91"/>
      <c r="T55" s="91" t="s">
        <v>9</v>
      </c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</row>
    <row r="56" spans="3:73">
      <c r="C56" s="91">
        <f t="shared" si="4"/>
        <v>55</v>
      </c>
      <c r="D56" s="91"/>
      <c r="E56" s="91" t="e">
        <f t="shared" ca="1" si="1"/>
        <v>#N/A</v>
      </c>
      <c r="F56" s="91" t="e">
        <f ca="1">VLOOKUP(G56,#REF!,2,FALSE)</f>
        <v>#N/A</v>
      </c>
      <c r="G56" s="91"/>
      <c r="H56" s="91" t="e">
        <f ca="1">VLOOKUP(I56,#REF!,2,FALSE)</f>
        <v>#N/A</v>
      </c>
      <c r="I56" s="91"/>
      <c r="J56" s="91" t="e">
        <f ca="1">VLOOKUP(K56,#REF!,2,FALSE)</f>
        <v>#N/A</v>
      </c>
      <c r="K56" s="91"/>
      <c r="L56" s="91" t="e">
        <f ca="1">VLOOKUP(M56,#REF!,2,FALSE)</f>
        <v>#N/A</v>
      </c>
      <c r="M56" s="91"/>
      <c r="N56" s="91" t="e">
        <f ca="1">VLOOKUP(O56,#REF!,2,FALSE)</f>
        <v>#N/A</v>
      </c>
      <c r="O56" s="91"/>
      <c r="P56" s="92" t="str">
        <f ca="1">_xlfn.CONCAT($I56,IF(OR($O56=#REF!,$O56=#REF!,$O56=#REF!,$O56="electricité joule", $O56="electricité PAC")," d'", " de "), LOWER($O56))&amp;IF(OR(G56="agriculture","industrie")," l'",IF(OR(G56="puits technologiques",G56="soutes")," des "," du "))&amp;LOWER(G56)</f>
        <v xml:space="preserve"> de  du </v>
      </c>
      <c r="Q56" s="91" t="e">
        <f t="shared" si="0"/>
        <v>#NAME?</v>
      </c>
      <c r="R56" s="91" t="s">
        <v>95</v>
      </c>
      <c r="S56" s="91"/>
      <c r="T56" s="91" t="s">
        <v>9</v>
      </c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</row>
    <row r="57" spans="3:73">
      <c r="C57" s="91">
        <f t="shared" si="4"/>
        <v>56</v>
      </c>
      <c r="D57" s="91"/>
      <c r="E57" s="91" t="e">
        <f t="shared" ca="1" si="1"/>
        <v>#N/A</v>
      </c>
      <c r="F57" s="91" t="e">
        <f ca="1">VLOOKUP(G57,#REF!,2,FALSE)</f>
        <v>#N/A</v>
      </c>
      <c r="G57" s="91"/>
      <c r="H57" s="91" t="e">
        <f ca="1">VLOOKUP(I57,#REF!,2,FALSE)</f>
        <v>#N/A</v>
      </c>
      <c r="I57" s="91"/>
      <c r="J57" s="91" t="e">
        <f ca="1">VLOOKUP(K57,#REF!,2,FALSE)</f>
        <v>#N/A</v>
      </c>
      <c r="K57" s="91"/>
      <c r="L57" s="91" t="e">
        <f ca="1">VLOOKUP(M57,#REF!,2,FALSE)</f>
        <v>#N/A</v>
      </c>
      <c r="M57" s="91"/>
      <c r="N57" s="91" t="e">
        <f ca="1">VLOOKUP(O57,#REF!,2,FALSE)</f>
        <v>#N/A</v>
      </c>
      <c r="O57" s="91"/>
      <c r="P57" s="92" t="str">
        <f ca="1">_xlfn.CONCAT($I57,IF(OR($O57=#REF!,$O57=#REF!,$O57=#REF!,$O57="electricité joule", $O57="electricité PAC")," d'", " de "), LOWER($O57))&amp;IF(OR(G57="agriculture","industrie")," l'",IF(OR(G57="puits technologiques",G57="soutes")," des "," du "))&amp;LOWER(G57)</f>
        <v xml:space="preserve"> de  du </v>
      </c>
      <c r="Q57" s="91" t="e">
        <f t="shared" si="0"/>
        <v>#NAME?</v>
      </c>
      <c r="R57" s="91" t="s">
        <v>95</v>
      </c>
      <c r="S57" s="91"/>
      <c r="T57" s="91" t="s">
        <v>9</v>
      </c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</row>
    <row r="58" spans="3:73">
      <c r="C58" s="91">
        <f t="shared" si="4"/>
        <v>57</v>
      </c>
      <c r="D58" s="91"/>
      <c r="E58" s="91" t="e">
        <f t="shared" ca="1" si="1"/>
        <v>#N/A</v>
      </c>
      <c r="F58" s="91" t="e">
        <f ca="1">VLOOKUP(G58,#REF!,2,FALSE)</f>
        <v>#N/A</v>
      </c>
      <c r="G58" s="91"/>
      <c r="H58" s="91" t="e">
        <f ca="1">VLOOKUP(I58,#REF!,2,FALSE)</f>
        <v>#N/A</v>
      </c>
      <c r="I58" s="91"/>
      <c r="J58" s="91" t="e">
        <f ca="1">VLOOKUP(K58,#REF!,2,FALSE)</f>
        <v>#N/A</v>
      </c>
      <c r="K58" s="91"/>
      <c r="L58" s="91" t="e">
        <f ca="1">VLOOKUP(M58,#REF!,2,FALSE)</f>
        <v>#N/A</v>
      </c>
      <c r="M58" s="91"/>
      <c r="N58" s="91" t="e">
        <f ca="1">VLOOKUP(O58,#REF!,2,FALSE)</f>
        <v>#N/A</v>
      </c>
      <c r="O58" s="91"/>
      <c r="P58" s="92" t="str">
        <f ca="1">_xlfn.CONCAT($I58,IF(OR($O58=#REF!,$O58=#REF!,$O58=#REF!,$O58="electricité joule", $O58="electricité PAC")," d'", " de "), LOWER($O58))&amp;IF(OR(G58="agriculture","industrie")," l'",IF(OR(G58="puits technologiques",G58="soutes")," des "," du "))&amp;LOWER(G58)</f>
        <v xml:space="preserve"> de  du </v>
      </c>
      <c r="Q58" s="91" t="e">
        <f t="shared" si="0"/>
        <v>#NAME?</v>
      </c>
      <c r="R58" s="91" t="s">
        <v>95</v>
      </c>
      <c r="S58" s="91"/>
      <c r="T58" s="91" t="s">
        <v>9</v>
      </c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</row>
    <row r="59" spans="3:73">
      <c r="C59" s="91">
        <f t="shared" si="4"/>
        <v>58</v>
      </c>
      <c r="D59" s="91"/>
      <c r="E59" s="91" t="e">
        <f t="shared" ca="1" si="1"/>
        <v>#N/A</v>
      </c>
      <c r="F59" s="91" t="e">
        <f ca="1">VLOOKUP(G59,#REF!,2,FALSE)</f>
        <v>#N/A</v>
      </c>
      <c r="G59" s="91"/>
      <c r="H59" s="91" t="e">
        <f ca="1">VLOOKUP(I59,#REF!,2,FALSE)</f>
        <v>#N/A</v>
      </c>
      <c r="I59" s="91"/>
      <c r="J59" s="91" t="e">
        <f ca="1">VLOOKUP(K59,#REF!,2,FALSE)</f>
        <v>#N/A</v>
      </c>
      <c r="K59" s="91"/>
      <c r="L59" s="91" t="e">
        <f ca="1">VLOOKUP(M59,#REF!,2,FALSE)</f>
        <v>#N/A</v>
      </c>
      <c r="M59" s="91"/>
      <c r="N59" s="91" t="e">
        <f ca="1">VLOOKUP(O59,#REF!,2,FALSE)</f>
        <v>#N/A</v>
      </c>
      <c r="O59" s="91"/>
      <c r="P59" s="92" t="str">
        <f ca="1">_xlfn.CONCAT($I59,IF(OR($O59=#REF!,$O59=#REF!,$O59=#REF!,$O59="electricité joule", $O59="electricité PAC")," d'", " de "), LOWER($O59))&amp;IF(OR(G59="agriculture","industrie")," l'",IF(OR(G59="puits technologiques",G59="soutes")," des "," du "))&amp;LOWER(G59)</f>
        <v xml:space="preserve"> de  du </v>
      </c>
      <c r="Q59" s="91" t="e">
        <f t="shared" si="0"/>
        <v>#NAME?</v>
      </c>
      <c r="R59" s="91" t="s">
        <v>95</v>
      </c>
      <c r="S59" s="91"/>
      <c r="T59" s="91" t="s">
        <v>9</v>
      </c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</row>
    <row r="60" spans="3:73">
      <c r="C60" s="91">
        <f t="shared" si="4"/>
        <v>59</v>
      </c>
      <c r="D60" s="91"/>
      <c r="E60" s="91" t="e">
        <f t="shared" ca="1" si="1"/>
        <v>#N/A</v>
      </c>
      <c r="F60" s="91" t="e">
        <f ca="1">VLOOKUP(G60,#REF!,2,FALSE)</f>
        <v>#N/A</v>
      </c>
      <c r="G60" s="91"/>
      <c r="H60" s="91" t="e">
        <f ca="1">VLOOKUP(I60,#REF!,2,FALSE)</f>
        <v>#N/A</v>
      </c>
      <c r="I60" s="91"/>
      <c r="J60" s="91" t="e">
        <f ca="1">VLOOKUP(K60,#REF!,2,FALSE)</f>
        <v>#N/A</v>
      </c>
      <c r="K60" s="91"/>
      <c r="L60" s="91" t="e">
        <f ca="1">VLOOKUP(M60,#REF!,2,FALSE)</f>
        <v>#N/A</v>
      </c>
      <c r="M60" s="91"/>
      <c r="N60" s="91" t="e">
        <f ca="1">VLOOKUP(O60,#REF!,2,FALSE)</f>
        <v>#N/A</v>
      </c>
      <c r="O60" s="91"/>
      <c r="P60" s="92" t="str">
        <f ca="1">_xlfn.CONCAT($I60,IF(OR($O60=#REF!,$O60=#REF!,$O60=#REF!,$O60="electricité joule", $O60="electricité PAC")," d'", " de "), LOWER($O60))&amp;IF(OR(G60="agriculture","industrie")," l'",IF(OR(G60="puits technologiques",G60="soutes")," des "," du "))&amp;LOWER(G60)</f>
        <v xml:space="preserve"> de  du </v>
      </c>
      <c r="Q60" s="91" t="e">
        <f t="shared" si="0"/>
        <v>#NAME?</v>
      </c>
      <c r="R60" s="91" t="s">
        <v>95</v>
      </c>
      <c r="S60" s="91"/>
      <c r="T60" s="91" t="s">
        <v>9</v>
      </c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93"/>
      <c r="BT60" s="93"/>
      <c r="BU60" s="93"/>
    </row>
    <row r="61" spans="3:73">
      <c r="C61" s="91">
        <f t="shared" si="4"/>
        <v>60</v>
      </c>
      <c r="D61" s="91"/>
      <c r="E61" s="91" t="e">
        <f t="shared" ca="1" si="1"/>
        <v>#N/A</v>
      </c>
      <c r="F61" s="91" t="e">
        <f ca="1">VLOOKUP(G61,#REF!,2,FALSE)</f>
        <v>#N/A</v>
      </c>
      <c r="G61" s="91"/>
      <c r="H61" s="91" t="e">
        <f ca="1">VLOOKUP(I61,#REF!,2,FALSE)</f>
        <v>#N/A</v>
      </c>
      <c r="I61" s="91"/>
      <c r="J61" s="91" t="e">
        <f ca="1">VLOOKUP(K61,#REF!,2,FALSE)</f>
        <v>#N/A</v>
      </c>
      <c r="K61" s="91"/>
      <c r="L61" s="91" t="e">
        <f ca="1">VLOOKUP(M61,#REF!,2,FALSE)</f>
        <v>#N/A</v>
      </c>
      <c r="M61" s="91"/>
      <c r="N61" s="91" t="e">
        <f ca="1">VLOOKUP(O61,#REF!,2,FALSE)</f>
        <v>#N/A</v>
      </c>
      <c r="O61" s="91"/>
      <c r="P61" s="92" t="str">
        <f ca="1">_xlfn.CONCAT($I61,IF(OR($O61=#REF!,$O61=#REF!,$O61=#REF!,$O61="electricité joule", $O61="electricité PAC")," d'", " de "), LOWER($O61))&amp;IF(OR(G61="agriculture","industrie")," l'",IF(OR(G61="puits technologiques",G61="soutes")," des "," du "))&amp;LOWER(G61)</f>
        <v xml:space="preserve"> de  du </v>
      </c>
      <c r="Q61" s="91" t="e">
        <f t="shared" si="0"/>
        <v>#NAME?</v>
      </c>
      <c r="R61" s="91" t="s">
        <v>95</v>
      </c>
      <c r="S61" s="91"/>
      <c r="T61" s="91" t="s">
        <v>9</v>
      </c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</row>
    <row r="62" spans="3:73">
      <c r="C62" s="91">
        <f t="shared" si="4"/>
        <v>61</v>
      </c>
      <c r="D62" s="91"/>
      <c r="E62" s="91" t="e">
        <f t="shared" ca="1" si="1"/>
        <v>#N/A</v>
      </c>
      <c r="F62" s="91" t="e">
        <f ca="1">VLOOKUP(G62,#REF!,2,FALSE)</f>
        <v>#N/A</v>
      </c>
      <c r="G62" s="91"/>
      <c r="H62" s="91" t="e">
        <f ca="1">VLOOKUP(I62,#REF!,2,FALSE)</f>
        <v>#N/A</v>
      </c>
      <c r="I62" s="91"/>
      <c r="J62" s="91" t="e">
        <f ca="1">VLOOKUP(K62,#REF!,2,FALSE)</f>
        <v>#N/A</v>
      </c>
      <c r="K62" s="91"/>
      <c r="L62" s="91" t="e">
        <f ca="1">VLOOKUP(M62,#REF!,2,FALSE)</f>
        <v>#N/A</v>
      </c>
      <c r="M62" s="91"/>
      <c r="N62" s="91" t="e">
        <f ca="1">VLOOKUP(O62,#REF!,2,FALSE)</f>
        <v>#N/A</v>
      </c>
      <c r="O62" s="91"/>
      <c r="P62" s="92" t="str">
        <f ca="1">_xlfn.CONCAT($I62,IF(OR($O62=#REF!,$O62=#REF!,$O62=#REF!,$O62="electricité joule", $O62="electricité PAC")," d'", " de "), LOWER($O62))&amp;IF(OR(G62="agriculture","industrie")," l'",IF(OR(G62="puits technologiques",G62="soutes")," des "," du "))&amp;LOWER(G62)</f>
        <v xml:space="preserve"> de  du </v>
      </c>
      <c r="Q62" s="91" t="e">
        <f t="shared" si="0"/>
        <v>#NAME?</v>
      </c>
      <c r="R62" s="91" t="s">
        <v>95</v>
      </c>
      <c r="S62" s="91"/>
      <c r="T62" s="91" t="s">
        <v>9</v>
      </c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</row>
    <row r="63" spans="3:73">
      <c r="C63" s="91">
        <f t="shared" si="4"/>
        <v>62</v>
      </c>
      <c r="D63" s="91"/>
      <c r="E63" s="91" t="e">
        <f t="shared" ca="1" si="1"/>
        <v>#N/A</v>
      </c>
      <c r="F63" s="91" t="e">
        <f ca="1">VLOOKUP(G63,#REF!,2,FALSE)</f>
        <v>#N/A</v>
      </c>
      <c r="G63" s="91"/>
      <c r="H63" s="91" t="e">
        <f ca="1">VLOOKUP(I63,#REF!,2,FALSE)</f>
        <v>#N/A</v>
      </c>
      <c r="I63" s="91"/>
      <c r="J63" s="91" t="e">
        <f ca="1">VLOOKUP(K63,#REF!,2,FALSE)</f>
        <v>#N/A</v>
      </c>
      <c r="K63" s="91"/>
      <c r="L63" s="91" t="e">
        <f ca="1">VLOOKUP(M63,#REF!,2,FALSE)</f>
        <v>#N/A</v>
      </c>
      <c r="M63" s="91"/>
      <c r="N63" s="91" t="e">
        <f ca="1">VLOOKUP(O63,#REF!,2,FALSE)</f>
        <v>#N/A</v>
      </c>
      <c r="O63" s="91"/>
      <c r="P63" s="92" t="str">
        <f ca="1">_xlfn.CONCAT($I63,IF(OR($O63=#REF!,$O63=#REF!,$O63=#REF!,$O63="electricité joule", $O63="electricité PAC")," d'", " de "), LOWER($O63))&amp;IF(OR(G63="agriculture","industrie")," l'",IF(OR(G63="puits technologiques",G63="soutes")," des "," du "))&amp;LOWER(G63)</f>
        <v xml:space="preserve"> de  du </v>
      </c>
      <c r="Q63" s="91" t="e">
        <f t="shared" si="0"/>
        <v>#NAME?</v>
      </c>
      <c r="R63" s="91" t="s">
        <v>95</v>
      </c>
      <c r="S63" s="91"/>
      <c r="T63" s="91" t="s">
        <v>9</v>
      </c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</row>
    <row r="64" spans="3:73">
      <c r="C64" s="91">
        <f t="shared" si="4"/>
        <v>63</v>
      </c>
      <c r="D64" s="91"/>
      <c r="E64" s="91" t="e">
        <f t="shared" ca="1" si="1"/>
        <v>#N/A</v>
      </c>
      <c r="F64" s="91" t="e">
        <f ca="1">VLOOKUP(G64,#REF!,2,FALSE)</f>
        <v>#N/A</v>
      </c>
      <c r="G64" s="91"/>
      <c r="H64" s="91" t="e">
        <f ca="1">VLOOKUP(I64,#REF!,2,FALSE)</f>
        <v>#N/A</v>
      </c>
      <c r="I64" s="91"/>
      <c r="J64" s="91" t="e">
        <f ca="1">VLOOKUP(K64,#REF!,2,FALSE)</f>
        <v>#N/A</v>
      </c>
      <c r="K64" s="91"/>
      <c r="L64" s="91" t="e">
        <f ca="1">VLOOKUP(M64,#REF!,2,FALSE)</f>
        <v>#N/A</v>
      </c>
      <c r="M64" s="91"/>
      <c r="N64" s="91" t="e">
        <f ca="1">VLOOKUP(O64,#REF!,2,FALSE)</f>
        <v>#N/A</v>
      </c>
      <c r="O64" s="91"/>
      <c r="P64" s="92" t="str">
        <f ca="1">_xlfn.CONCAT($I64,IF(OR($O64=#REF!,$O64=#REF!,$O64=#REF!,$O64="electricité joule", $O64="electricité PAC")," d'", " de "), LOWER($O64))&amp;IF(OR(G64="agriculture","industrie")," l'",IF(OR(G64="puits technologiques",G64="soutes")," des "," du "))&amp;LOWER(G64)</f>
        <v xml:space="preserve"> de  du </v>
      </c>
      <c r="Q64" s="91" t="e">
        <f t="shared" si="0"/>
        <v>#NAME?</v>
      </c>
      <c r="R64" s="91" t="s">
        <v>95</v>
      </c>
      <c r="S64" s="91"/>
      <c r="T64" s="91" t="s">
        <v>9</v>
      </c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</row>
    <row r="65" spans="3:73">
      <c r="C65" s="91">
        <f t="shared" si="4"/>
        <v>64</v>
      </c>
      <c r="D65" s="91"/>
      <c r="E65" s="91" t="e">
        <f t="shared" ca="1" si="1"/>
        <v>#N/A</v>
      </c>
      <c r="F65" s="91" t="e">
        <f ca="1">VLOOKUP(G65,#REF!,2,FALSE)</f>
        <v>#N/A</v>
      </c>
      <c r="G65" s="91"/>
      <c r="H65" s="91" t="e">
        <f ca="1">VLOOKUP(I65,#REF!,2,FALSE)</f>
        <v>#N/A</v>
      </c>
      <c r="I65" s="91"/>
      <c r="J65" s="91" t="e">
        <f ca="1">VLOOKUP(K65,#REF!,2,FALSE)</f>
        <v>#N/A</v>
      </c>
      <c r="K65" s="91"/>
      <c r="L65" s="91" t="e">
        <f ca="1">VLOOKUP(M65,#REF!,2,FALSE)</f>
        <v>#N/A</v>
      </c>
      <c r="M65" s="91"/>
      <c r="N65" s="91" t="e">
        <f ca="1">VLOOKUP(O65,#REF!,2,FALSE)</f>
        <v>#N/A</v>
      </c>
      <c r="O65" s="91"/>
      <c r="P65" s="92" t="str">
        <f ca="1">_xlfn.CONCAT($I65,IF(OR($O65=#REF!,$O65=#REF!,$O65=#REF!,$O65="electricité joule", $O65="electricité PAC")," d'", " de "), LOWER($O65))&amp;IF(OR(G65="agriculture","industrie")," l'",IF(OR(G65="puits technologiques",G65="soutes")," des "," du "))&amp;LOWER(G65)</f>
        <v xml:space="preserve"> de  du </v>
      </c>
      <c r="Q65" s="91" t="e">
        <f t="shared" si="0"/>
        <v>#NAME?</v>
      </c>
      <c r="R65" s="91" t="s">
        <v>95</v>
      </c>
      <c r="S65" s="91"/>
      <c r="T65" s="91" t="s">
        <v>9</v>
      </c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</row>
    <row r="66" spans="3:73">
      <c r="C66" s="91">
        <f t="shared" si="4"/>
        <v>65</v>
      </c>
      <c r="D66" s="91"/>
      <c r="E66" s="91" t="e">
        <f t="shared" ca="1" si="1"/>
        <v>#N/A</v>
      </c>
      <c r="F66" s="91" t="e">
        <f ca="1">VLOOKUP(G66,#REF!,2,FALSE)</f>
        <v>#N/A</v>
      </c>
      <c r="G66" s="91"/>
      <c r="H66" s="91" t="e">
        <f ca="1">VLOOKUP(I66,#REF!,2,FALSE)</f>
        <v>#N/A</v>
      </c>
      <c r="I66" s="91"/>
      <c r="J66" s="91" t="e">
        <f ca="1">VLOOKUP(K66,#REF!,2,FALSE)</f>
        <v>#N/A</v>
      </c>
      <c r="K66" s="91"/>
      <c r="L66" s="91" t="e">
        <f ca="1">VLOOKUP(M66,#REF!,2,FALSE)</f>
        <v>#N/A</v>
      </c>
      <c r="M66" s="91"/>
      <c r="N66" s="91" t="e">
        <f ca="1">VLOOKUP(O66,#REF!,2,FALSE)</f>
        <v>#N/A</v>
      </c>
      <c r="O66" s="91"/>
      <c r="P66" s="92" t="str">
        <f ca="1">_xlfn.CONCAT($I66,IF(OR($O66=#REF!,$O66=#REF!,$O66=#REF!,$O66="electricité joule", $O66="electricité PAC")," d'", " de "), LOWER($O66))&amp;IF(OR(G66="agriculture","industrie")," l'",IF(OR(G66="puits technologiques",G66="soutes")," des "," du "))&amp;LOWER(G66)</f>
        <v xml:space="preserve"> de  du </v>
      </c>
      <c r="Q66" s="91" t="e">
        <f t="shared" si="0"/>
        <v>#NAME?</v>
      </c>
      <c r="R66" s="91" t="s">
        <v>95</v>
      </c>
      <c r="S66" s="91"/>
      <c r="T66" s="91" t="s">
        <v>9</v>
      </c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</row>
    <row r="67" spans="3:73">
      <c r="C67" s="91">
        <f t="shared" si="4"/>
        <v>66</v>
      </c>
      <c r="D67" s="91"/>
      <c r="E67" s="91" t="e">
        <f t="shared" ca="1" si="1"/>
        <v>#N/A</v>
      </c>
      <c r="F67" s="91" t="e">
        <f ca="1">VLOOKUP(G67,#REF!,2,FALSE)</f>
        <v>#N/A</v>
      </c>
      <c r="G67" s="91"/>
      <c r="H67" s="91" t="e">
        <f ca="1">VLOOKUP(I67,#REF!,2,FALSE)</f>
        <v>#N/A</v>
      </c>
      <c r="I67" s="91"/>
      <c r="J67" s="91" t="e">
        <f ca="1">VLOOKUP(K67,#REF!,2,FALSE)</f>
        <v>#N/A</v>
      </c>
      <c r="K67" s="91"/>
      <c r="L67" s="91" t="e">
        <f ca="1">VLOOKUP(M67,#REF!,2,FALSE)</f>
        <v>#N/A</v>
      </c>
      <c r="M67" s="91"/>
      <c r="N67" s="91" t="e">
        <f ca="1">VLOOKUP(O67,#REF!,2,FALSE)</f>
        <v>#N/A</v>
      </c>
      <c r="O67" s="91"/>
      <c r="P67" s="92" t="str">
        <f ca="1">_xlfn.CONCAT($I67,IF(OR($O67=#REF!,$O67=#REF!,$O67=#REF!,$O67="electricité joule", $O67="electricité PAC")," d'", " de "), LOWER($O67))&amp;IF(OR(G67="agriculture","industrie")," l'",IF(OR(G67="puits technologiques",G67="soutes")," des "," du "))&amp;LOWER(G67)</f>
        <v xml:space="preserve"> de  du </v>
      </c>
      <c r="Q67" s="91" t="e">
        <f t="shared" si="0"/>
        <v>#NAME?</v>
      </c>
      <c r="R67" s="91" t="s">
        <v>95</v>
      </c>
      <c r="S67" s="91"/>
      <c r="T67" s="91" t="s">
        <v>9</v>
      </c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</row>
    <row r="68" spans="3:73">
      <c r="C68" s="91">
        <f t="shared" ref="C68:C131" si="8">C67+1</f>
        <v>67</v>
      </c>
      <c r="D68" s="91"/>
      <c r="E68" s="91" t="e">
        <f t="shared" ca="1" si="1"/>
        <v>#N/A</v>
      </c>
      <c r="F68" s="91" t="e">
        <f ca="1">VLOOKUP(G68,#REF!,2,FALSE)</f>
        <v>#N/A</v>
      </c>
      <c r="G68" s="91"/>
      <c r="H68" s="91" t="e">
        <f ca="1">VLOOKUP(I68,#REF!,2,FALSE)</f>
        <v>#N/A</v>
      </c>
      <c r="I68" s="91"/>
      <c r="J68" s="91" t="e">
        <f ca="1">VLOOKUP(K68,#REF!,2,FALSE)</f>
        <v>#N/A</v>
      </c>
      <c r="K68" s="91"/>
      <c r="L68" s="91" t="e">
        <f ca="1">VLOOKUP(M68,#REF!,2,FALSE)</f>
        <v>#N/A</v>
      </c>
      <c r="M68" s="91"/>
      <c r="N68" s="91" t="e">
        <f ca="1">VLOOKUP(O68,#REF!,2,FALSE)</f>
        <v>#N/A</v>
      </c>
      <c r="O68" s="91"/>
      <c r="P68" s="92" t="str">
        <f ca="1">_xlfn.CONCAT($I68,IF(OR($O68=#REF!,$O68=#REF!,$O68=#REF!,$O68="electricité joule", $O68="electricité PAC")," d'", " de "), LOWER($O68))&amp;IF(OR(G68="agriculture","industrie")," l'",IF(OR(G68="puits technologiques",G68="soutes")," des "," du "))&amp;LOWER(G68)</f>
        <v xml:space="preserve"> de  du </v>
      </c>
      <c r="Q68" s="91" t="e">
        <f t="shared" si="0"/>
        <v>#NAME?</v>
      </c>
      <c r="R68" s="91" t="s">
        <v>95</v>
      </c>
      <c r="S68" s="91"/>
      <c r="T68" s="91" t="s">
        <v>9</v>
      </c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</row>
    <row r="69" spans="3:73">
      <c r="C69" s="91">
        <f t="shared" si="8"/>
        <v>68</v>
      </c>
      <c r="D69" s="91"/>
      <c r="E69" s="91" t="e">
        <f t="shared" ca="1" si="1"/>
        <v>#N/A</v>
      </c>
      <c r="F69" s="91" t="e">
        <f ca="1">VLOOKUP(G69,#REF!,2,FALSE)</f>
        <v>#N/A</v>
      </c>
      <c r="G69" s="91"/>
      <c r="H69" s="91" t="e">
        <f ca="1">VLOOKUP(I69,#REF!,2,FALSE)</f>
        <v>#N/A</v>
      </c>
      <c r="I69" s="91"/>
      <c r="J69" s="91" t="e">
        <f ca="1">VLOOKUP(K69,#REF!,2,FALSE)</f>
        <v>#N/A</v>
      </c>
      <c r="K69" s="91"/>
      <c r="L69" s="91" t="e">
        <f ca="1">VLOOKUP(M69,#REF!,2,FALSE)</f>
        <v>#N/A</v>
      </c>
      <c r="M69" s="91"/>
      <c r="N69" s="91" t="e">
        <f ca="1">VLOOKUP(O69,#REF!,2,FALSE)</f>
        <v>#N/A</v>
      </c>
      <c r="O69" s="91"/>
      <c r="P69" s="92" t="str">
        <f ca="1">_xlfn.CONCAT($I69,IF(OR($O69=#REF!,$O69=#REF!,$O69=#REF!,$O69="electricité joule", $O69="electricité PAC")," d'", " de "), LOWER($O69))&amp;IF(OR(G69="agriculture","industrie")," l'",IF(OR(G69="puits technologiques",G69="soutes")," des "," du "))&amp;LOWER(G69)</f>
        <v xml:space="preserve"> de  du </v>
      </c>
      <c r="Q69" s="91" t="e">
        <f t="shared" si="0"/>
        <v>#NAME?</v>
      </c>
      <c r="R69" s="91" t="s">
        <v>95</v>
      </c>
      <c r="S69" s="91"/>
      <c r="T69" s="91" t="s">
        <v>9</v>
      </c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</row>
    <row r="70" spans="3:73">
      <c r="C70" s="91">
        <f t="shared" si="8"/>
        <v>69</v>
      </c>
      <c r="D70" s="91"/>
      <c r="E70" s="91" t="e">
        <f t="shared" ca="1" si="1"/>
        <v>#N/A</v>
      </c>
      <c r="F70" s="91" t="e">
        <f ca="1">VLOOKUP(G70,#REF!,2,FALSE)</f>
        <v>#N/A</v>
      </c>
      <c r="G70" s="91"/>
      <c r="H70" s="91" t="e">
        <f ca="1">VLOOKUP(I70,#REF!,2,FALSE)</f>
        <v>#N/A</v>
      </c>
      <c r="I70" s="91"/>
      <c r="J70" s="91" t="e">
        <f ca="1">VLOOKUP(K70,#REF!,2,FALSE)</f>
        <v>#N/A</v>
      </c>
      <c r="K70" s="91"/>
      <c r="L70" s="91" t="e">
        <f ca="1">VLOOKUP(M70,#REF!,2,FALSE)</f>
        <v>#N/A</v>
      </c>
      <c r="M70" s="91"/>
      <c r="N70" s="91" t="e">
        <f ca="1">VLOOKUP(O70,#REF!,2,FALSE)</f>
        <v>#N/A</v>
      </c>
      <c r="O70" s="91"/>
      <c r="P70" s="92" t="str">
        <f ca="1">_xlfn.CONCAT($I70,IF(OR($O70=#REF!,$O70=#REF!,$O70=#REF!,$O70="electricité joule", $O70="electricité PAC")," d'", " de "), LOWER($O70))&amp;IF(OR(G70="agriculture","industrie")," l'",IF(OR(G70="puits technologiques",G70="soutes")," des "," du "))&amp;LOWER(G70)</f>
        <v xml:space="preserve"> de  du </v>
      </c>
      <c r="Q70" s="91" t="e">
        <f t="shared" si="0"/>
        <v>#NAME?</v>
      </c>
      <c r="R70" s="91" t="s">
        <v>95</v>
      </c>
      <c r="S70" s="91"/>
      <c r="T70" s="91" t="s">
        <v>9</v>
      </c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</row>
    <row r="71" spans="3:73">
      <c r="C71" s="91">
        <f t="shared" si="8"/>
        <v>70</v>
      </c>
      <c r="D71" s="91"/>
      <c r="E71" s="91" t="e">
        <f t="shared" ca="1" si="1"/>
        <v>#N/A</v>
      </c>
      <c r="F71" s="91" t="e">
        <f ca="1">VLOOKUP(G71,#REF!,2,FALSE)</f>
        <v>#N/A</v>
      </c>
      <c r="G71" s="91"/>
      <c r="H71" s="91" t="e">
        <f ca="1">VLOOKUP(I71,#REF!,2,FALSE)</f>
        <v>#N/A</v>
      </c>
      <c r="I71" s="91"/>
      <c r="J71" s="91" t="e">
        <f ca="1">VLOOKUP(K71,#REF!,2,FALSE)</f>
        <v>#N/A</v>
      </c>
      <c r="K71" s="91"/>
      <c r="L71" s="91" t="e">
        <f ca="1">VLOOKUP(M71,#REF!,2,FALSE)</f>
        <v>#N/A</v>
      </c>
      <c r="M71" s="91"/>
      <c r="N71" s="91" t="e">
        <f ca="1">VLOOKUP(O71,#REF!,2,FALSE)</f>
        <v>#N/A</v>
      </c>
      <c r="O71" s="91"/>
      <c r="P71" s="92" t="str">
        <f ca="1">_xlfn.CONCAT($I71,IF(OR($O71=#REF!,$O71=#REF!,$O71=#REF!,$O71="electricité joule", $O71="electricité PAC")," d'", " de "), LOWER($O71))&amp;IF(OR(G71="agriculture","industrie")," l'",IF(OR(G71="puits technologiques",G71="soutes")," des "," du "))&amp;LOWER(G71)</f>
        <v xml:space="preserve"> de  du </v>
      </c>
      <c r="Q71" s="91" t="e">
        <f t="shared" si="0"/>
        <v>#NAME?</v>
      </c>
      <c r="R71" s="91" t="s">
        <v>95</v>
      </c>
      <c r="S71" s="91"/>
      <c r="T71" s="91" t="s">
        <v>9</v>
      </c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</row>
    <row r="72" spans="3:73">
      <c r="C72" s="91">
        <f t="shared" si="8"/>
        <v>71</v>
      </c>
      <c r="D72" s="91"/>
      <c r="E72" s="91" t="e">
        <f t="shared" ca="1" si="1"/>
        <v>#N/A</v>
      </c>
      <c r="F72" s="91" t="e">
        <f ca="1">VLOOKUP(G72,#REF!,2,FALSE)</f>
        <v>#N/A</v>
      </c>
      <c r="G72" s="91"/>
      <c r="H72" s="91" t="e">
        <f ca="1">VLOOKUP(I72,#REF!,2,FALSE)</f>
        <v>#N/A</v>
      </c>
      <c r="I72" s="91"/>
      <c r="J72" s="91" t="e">
        <f ca="1">VLOOKUP(K72,#REF!,2,FALSE)</f>
        <v>#N/A</v>
      </c>
      <c r="K72" s="91"/>
      <c r="L72" s="91" t="e">
        <f ca="1">VLOOKUP(M72,#REF!,2,FALSE)</f>
        <v>#N/A</v>
      </c>
      <c r="M72" s="91"/>
      <c r="N72" s="91" t="e">
        <f ca="1">VLOOKUP(O72,#REF!,2,FALSE)</f>
        <v>#N/A</v>
      </c>
      <c r="O72" s="91"/>
      <c r="P72" s="92" t="str">
        <f ca="1">_xlfn.CONCAT($I72,IF(OR($O72=#REF!,$O72=#REF!,$O72=#REF!,$O72="electricité joule", $O72="electricité PAC")," d'", " de "), LOWER($O72))&amp;IF(OR(G72="agriculture","industrie")," l'",IF(OR(G72="puits technologiques",G72="soutes")," des "," du "))&amp;LOWER(G72)</f>
        <v xml:space="preserve"> de  du </v>
      </c>
      <c r="Q72" s="91" t="e">
        <f t="shared" si="0"/>
        <v>#NAME?</v>
      </c>
      <c r="R72" s="91" t="s">
        <v>95</v>
      </c>
      <c r="S72" s="91"/>
      <c r="T72" s="91" t="s">
        <v>9</v>
      </c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</row>
    <row r="73" spans="3:73">
      <c r="C73" s="91">
        <f t="shared" si="8"/>
        <v>72</v>
      </c>
      <c r="D73" s="91"/>
      <c r="E73" s="91" t="e">
        <f t="shared" ca="1" si="1"/>
        <v>#N/A</v>
      </c>
      <c r="F73" s="91" t="e">
        <f ca="1">VLOOKUP(G73,#REF!,2,FALSE)</f>
        <v>#N/A</v>
      </c>
      <c r="G73" s="91"/>
      <c r="H73" s="91" t="e">
        <f ca="1">VLOOKUP(I73,#REF!,2,FALSE)</f>
        <v>#N/A</v>
      </c>
      <c r="I73" s="91"/>
      <c r="J73" s="91" t="e">
        <f ca="1">VLOOKUP(K73,#REF!,2,FALSE)</f>
        <v>#N/A</v>
      </c>
      <c r="K73" s="91"/>
      <c r="L73" s="91" t="e">
        <f ca="1">VLOOKUP(M73,#REF!,2,FALSE)</f>
        <v>#N/A</v>
      </c>
      <c r="M73" s="91"/>
      <c r="N73" s="91" t="e">
        <f ca="1">VLOOKUP(O73,#REF!,2,FALSE)</f>
        <v>#N/A</v>
      </c>
      <c r="O73" s="91"/>
      <c r="P73" s="92" t="str">
        <f ca="1">_xlfn.CONCAT($I73,IF(OR($O73=#REF!,$O73=#REF!,$O73=#REF!,$O73="electricité joule", $O73="electricité PAC")," d'", " de "), LOWER($O73))&amp;IF(OR(G73="agriculture","industrie")," l'",IF(OR(G73="puits technologiques",G73="soutes")," des "," du "))&amp;LOWER(G73)</f>
        <v xml:space="preserve"> de  du </v>
      </c>
      <c r="Q73" s="91" t="e">
        <f t="shared" si="0"/>
        <v>#NAME?</v>
      </c>
      <c r="R73" s="91" t="s">
        <v>95</v>
      </c>
      <c r="S73" s="91"/>
      <c r="T73" s="91" t="s">
        <v>9</v>
      </c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</row>
    <row r="74" spans="3:73">
      <c r="C74" s="91">
        <f t="shared" si="8"/>
        <v>73</v>
      </c>
      <c r="D74" s="91"/>
      <c r="E74" s="91" t="e">
        <f t="shared" ca="1" si="1"/>
        <v>#N/A</v>
      </c>
      <c r="F74" s="91" t="e">
        <f ca="1">VLOOKUP(G74,#REF!,2,FALSE)</f>
        <v>#N/A</v>
      </c>
      <c r="G74" s="91"/>
      <c r="H74" s="91" t="e">
        <f ca="1">VLOOKUP(I74,#REF!,2,FALSE)</f>
        <v>#N/A</v>
      </c>
      <c r="I74" s="91"/>
      <c r="J74" s="91" t="e">
        <f ca="1">VLOOKUP(K74,#REF!,2,FALSE)</f>
        <v>#N/A</v>
      </c>
      <c r="K74" s="91"/>
      <c r="L74" s="91" t="e">
        <f ca="1">VLOOKUP(M74,#REF!,2,FALSE)</f>
        <v>#N/A</v>
      </c>
      <c r="M74" s="91"/>
      <c r="N74" s="91" t="e">
        <f ca="1">VLOOKUP(O74,#REF!,2,FALSE)</f>
        <v>#N/A</v>
      </c>
      <c r="O74" s="91"/>
      <c r="P74" s="92" t="str">
        <f ca="1">_xlfn.CONCAT($I74,IF(OR($O74=#REF!,$O74=#REF!,$O74=#REF!,$O74="electricité joule", $O74="electricité PAC")," d'", " de "), LOWER($O74))&amp;IF(OR(G74="agriculture","industrie")," l'",IF(OR(G74="puits technologiques",G74="soutes")," des "," du "))&amp;LOWER(G74)</f>
        <v xml:space="preserve"> de  du </v>
      </c>
      <c r="Q74" s="91" t="e">
        <f t="shared" si="0"/>
        <v>#NAME?</v>
      </c>
      <c r="R74" s="91" t="s">
        <v>95</v>
      </c>
      <c r="S74" s="91"/>
      <c r="T74" s="91" t="s">
        <v>9</v>
      </c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</row>
    <row r="75" spans="3:73">
      <c r="C75" s="91">
        <f t="shared" si="8"/>
        <v>74</v>
      </c>
      <c r="D75" s="91"/>
      <c r="E75" s="91" t="e">
        <f t="shared" ca="1" si="1"/>
        <v>#N/A</v>
      </c>
      <c r="F75" s="91" t="e">
        <f ca="1">VLOOKUP(G75,#REF!,2,FALSE)</f>
        <v>#N/A</v>
      </c>
      <c r="G75" s="91"/>
      <c r="H75" s="91" t="e">
        <f ca="1">VLOOKUP(I75,#REF!,2,FALSE)</f>
        <v>#N/A</v>
      </c>
      <c r="I75" s="91"/>
      <c r="J75" s="91" t="e">
        <f ca="1">VLOOKUP(K75,#REF!,2,FALSE)</f>
        <v>#N/A</v>
      </c>
      <c r="K75" s="91"/>
      <c r="L75" s="91" t="e">
        <f ca="1">VLOOKUP(M75,#REF!,2,FALSE)</f>
        <v>#N/A</v>
      </c>
      <c r="M75" s="91"/>
      <c r="N75" s="91" t="e">
        <f ca="1">VLOOKUP(O75,#REF!,2,FALSE)</f>
        <v>#N/A</v>
      </c>
      <c r="O75" s="91"/>
      <c r="P75" s="92" t="str">
        <f ca="1">_xlfn.CONCAT($I75,IF(OR($O75=#REF!,$O75=#REF!,$O75=#REF!,$O75="electricité joule", $O75="electricité PAC")," d'", " de "), LOWER($O75))&amp;IF(OR(G75="agriculture","industrie")," l'",IF(OR(G75="puits technologiques",G75="soutes")," des "," du "))&amp;LOWER(G75)</f>
        <v xml:space="preserve"> de  du </v>
      </c>
      <c r="Q75" s="91" t="e">
        <f t="shared" si="0"/>
        <v>#NAME?</v>
      </c>
      <c r="R75" s="91" t="s">
        <v>95</v>
      </c>
      <c r="S75" s="91"/>
      <c r="T75" s="91" t="s">
        <v>9</v>
      </c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</row>
    <row r="76" spans="3:73">
      <c r="C76" s="91">
        <f t="shared" si="8"/>
        <v>75</v>
      </c>
      <c r="D76" s="91"/>
      <c r="E76" s="91" t="e">
        <f t="shared" ca="1" si="1"/>
        <v>#N/A</v>
      </c>
      <c r="F76" s="91" t="e">
        <f ca="1">VLOOKUP(G76,#REF!,2,FALSE)</f>
        <v>#N/A</v>
      </c>
      <c r="G76" s="91"/>
      <c r="H76" s="91" t="e">
        <f ca="1">VLOOKUP(I76,#REF!,2,FALSE)</f>
        <v>#N/A</v>
      </c>
      <c r="I76" s="91"/>
      <c r="J76" s="91" t="e">
        <f ca="1">VLOOKUP(K76,#REF!,2,FALSE)</f>
        <v>#N/A</v>
      </c>
      <c r="K76" s="91"/>
      <c r="L76" s="91" t="e">
        <f ca="1">VLOOKUP(M76,#REF!,2,FALSE)</f>
        <v>#N/A</v>
      </c>
      <c r="M76" s="91"/>
      <c r="N76" s="91" t="e">
        <f ca="1">VLOOKUP(O76,#REF!,2,FALSE)</f>
        <v>#N/A</v>
      </c>
      <c r="O76" s="91"/>
      <c r="P76" s="92" t="str">
        <f ca="1">_xlfn.CONCAT($I76,IF(OR($O76=#REF!,$O76=#REF!,$O76=#REF!,$O76="electricité joule", $O76="electricité PAC")," d'", " de "), LOWER($O76))&amp;IF(OR(G76="agriculture","industrie")," l'",IF(OR(G76="puits technologiques",G76="soutes")," des "," du "))&amp;LOWER(G76)</f>
        <v xml:space="preserve"> de  du </v>
      </c>
      <c r="Q76" s="91" t="e">
        <f t="shared" si="0"/>
        <v>#NAME?</v>
      </c>
      <c r="R76" s="91" t="s">
        <v>95</v>
      </c>
      <c r="S76" s="91"/>
      <c r="T76" s="91" t="s">
        <v>9</v>
      </c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</row>
    <row r="77" spans="3:73">
      <c r="C77" s="91">
        <f t="shared" si="8"/>
        <v>76</v>
      </c>
      <c r="D77" s="91"/>
      <c r="E77" s="91" t="e">
        <f t="shared" ca="1" si="1"/>
        <v>#N/A</v>
      </c>
      <c r="F77" s="91" t="e">
        <f ca="1">VLOOKUP(G77,#REF!,2,FALSE)</f>
        <v>#N/A</v>
      </c>
      <c r="G77" s="91"/>
      <c r="H77" s="91" t="e">
        <f ca="1">VLOOKUP(I77,#REF!,2,FALSE)</f>
        <v>#N/A</v>
      </c>
      <c r="I77" s="91"/>
      <c r="J77" s="91" t="e">
        <f ca="1">VLOOKUP(K77,#REF!,2,FALSE)</f>
        <v>#N/A</v>
      </c>
      <c r="K77" s="91"/>
      <c r="L77" s="91" t="e">
        <f ca="1">VLOOKUP(M77,#REF!,2,FALSE)</f>
        <v>#N/A</v>
      </c>
      <c r="M77" s="91"/>
      <c r="N77" s="91" t="e">
        <f ca="1">VLOOKUP(O77,#REF!,2,FALSE)</f>
        <v>#N/A</v>
      </c>
      <c r="O77" s="91"/>
      <c r="P77" s="92" t="str">
        <f ca="1">_xlfn.CONCAT($I77,IF(OR($O77=#REF!,$O77=#REF!,$O77=#REF!,$O77="electricité joule", $O77="electricité PAC")," d'", " de "), LOWER($O77))&amp;IF(OR(G77="agriculture","industrie")," l'",IF(OR(G77="puits technologiques",G77="soutes")," des "," du "))&amp;LOWER(G77)</f>
        <v xml:space="preserve"> de  du </v>
      </c>
      <c r="Q77" s="91" t="e">
        <f t="shared" ref="Q77:Q140" si="9">tag_twh</f>
        <v>#NAME?</v>
      </c>
      <c r="R77" s="91" t="s">
        <v>95</v>
      </c>
      <c r="S77" s="91"/>
      <c r="T77" s="91" t="s">
        <v>9</v>
      </c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</row>
    <row r="78" spans="3:73">
      <c r="C78" s="91">
        <f t="shared" si="8"/>
        <v>77</v>
      </c>
      <c r="D78" s="91"/>
      <c r="E78" s="91" t="e">
        <f t="shared" ref="E78:E141" ca="1" si="10">N78&amp;H78&amp;F78&amp;J78</f>
        <v>#N/A</v>
      </c>
      <c r="F78" s="91" t="e">
        <f ca="1">VLOOKUP(G78,#REF!,2,FALSE)</f>
        <v>#N/A</v>
      </c>
      <c r="G78" s="91"/>
      <c r="H78" s="91" t="e">
        <f ca="1">VLOOKUP(I78,#REF!,2,FALSE)</f>
        <v>#N/A</v>
      </c>
      <c r="I78" s="91"/>
      <c r="J78" s="91" t="e">
        <f ca="1">VLOOKUP(K78,#REF!,2,FALSE)</f>
        <v>#N/A</v>
      </c>
      <c r="K78" s="91"/>
      <c r="L78" s="91" t="e">
        <f ca="1">VLOOKUP(M78,#REF!,2,FALSE)</f>
        <v>#N/A</v>
      </c>
      <c r="M78" s="91"/>
      <c r="N78" s="91" t="e">
        <f ca="1">VLOOKUP(O78,#REF!,2,FALSE)</f>
        <v>#N/A</v>
      </c>
      <c r="O78" s="91"/>
      <c r="P78" s="92" t="str">
        <f ca="1">_xlfn.CONCAT($I78,IF(OR($O78=#REF!,$O78=#REF!,$O78=#REF!,$O78="electricité joule", $O78="electricité PAC")," d'", " de "), LOWER($O78))&amp;IF(OR(G78="agriculture","industrie")," l'",IF(OR(G78="puits technologiques",G78="soutes")," des "," du "))&amp;LOWER(G78)</f>
        <v xml:space="preserve"> de  du </v>
      </c>
      <c r="Q78" s="91" t="e">
        <f t="shared" si="9"/>
        <v>#NAME?</v>
      </c>
      <c r="R78" s="91" t="s">
        <v>95</v>
      </c>
      <c r="S78" s="91"/>
      <c r="T78" s="91" t="s">
        <v>9</v>
      </c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</row>
    <row r="79" spans="3:73">
      <c r="C79" s="91">
        <f t="shared" si="8"/>
        <v>78</v>
      </c>
      <c r="D79" s="91"/>
      <c r="E79" s="91" t="e">
        <f t="shared" ca="1" si="10"/>
        <v>#N/A</v>
      </c>
      <c r="F79" s="91" t="e">
        <f ca="1">VLOOKUP(G79,#REF!,2,FALSE)</f>
        <v>#N/A</v>
      </c>
      <c r="G79" s="91"/>
      <c r="H79" s="91" t="e">
        <f ca="1">VLOOKUP(I79,#REF!,2,FALSE)</f>
        <v>#N/A</v>
      </c>
      <c r="I79" s="91"/>
      <c r="J79" s="91" t="e">
        <f ca="1">VLOOKUP(K79,#REF!,2,FALSE)</f>
        <v>#N/A</v>
      </c>
      <c r="K79" s="91"/>
      <c r="L79" s="91" t="e">
        <f ca="1">VLOOKUP(M79,#REF!,2,FALSE)</f>
        <v>#N/A</v>
      </c>
      <c r="M79" s="91"/>
      <c r="N79" s="91" t="e">
        <f ca="1">VLOOKUP(O79,#REF!,2,FALSE)</f>
        <v>#N/A</v>
      </c>
      <c r="O79" s="91"/>
      <c r="P79" s="92" t="str">
        <f ca="1">_xlfn.CONCAT($I79,IF(OR($O79=#REF!,$O79=#REF!,$O79=#REF!,$O79="electricité joule", $O79="electricité PAC")," d'", " de "), LOWER($O79))&amp;IF(OR(G79="agriculture","industrie")," l'",IF(OR(G79="puits technologiques",G79="soutes")," des "," du "))&amp;LOWER(G79)</f>
        <v xml:space="preserve"> de  du </v>
      </c>
      <c r="Q79" s="91" t="e">
        <f t="shared" si="9"/>
        <v>#NAME?</v>
      </c>
      <c r="R79" s="91" t="s">
        <v>95</v>
      </c>
      <c r="S79" s="91"/>
      <c r="T79" s="91" t="s">
        <v>9</v>
      </c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</row>
    <row r="80" spans="3:73">
      <c r="C80" s="91">
        <f t="shared" si="8"/>
        <v>79</v>
      </c>
      <c r="D80" s="91"/>
      <c r="E80" s="91" t="e">
        <f t="shared" ca="1" si="10"/>
        <v>#N/A</v>
      </c>
      <c r="F80" s="91" t="e">
        <f ca="1">VLOOKUP(G80,#REF!,2,FALSE)</f>
        <v>#N/A</v>
      </c>
      <c r="G80" s="91"/>
      <c r="H80" s="91" t="e">
        <f ca="1">VLOOKUP(I80,#REF!,2,FALSE)</f>
        <v>#N/A</v>
      </c>
      <c r="I80" s="91"/>
      <c r="J80" s="91" t="e">
        <f ca="1">VLOOKUP(K80,#REF!,2,FALSE)</f>
        <v>#N/A</v>
      </c>
      <c r="K80" s="91"/>
      <c r="L80" s="91" t="e">
        <f ca="1">VLOOKUP(M80,#REF!,2,FALSE)</f>
        <v>#N/A</v>
      </c>
      <c r="M80" s="91"/>
      <c r="N80" s="91" t="e">
        <f ca="1">VLOOKUP(O80,#REF!,2,FALSE)</f>
        <v>#N/A</v>
      </c>
      <c r="O80" s="91"/>
      <c r="P80" s="92" t="str">
        <f ca="1">_xlfn.CONCAT($I80,IF(OR($O80=#REF!,$O80=#REF!,$O80=#REF!,$O80="electricité joule", $O80="electricité PAC")," d'", " de "), LOWER($O80))&amp;IF(OR(G80="agriculture","industrie")," l'",IF(OR(G80="puits technologiques",G80="soutes")," des "," du "))&amp;LOWER(G80)</f>
        <v xml:space="preserve"> de  du </v>
      </c>
      <c r="Q80" s="91" t="e">
        <f t="shared" si="9"/>
        <v>#NAME?</v>
      </c>
      <c r="R80" s="91" t="s">
        <v>95</v>
      </c>
      <c r="S80" s="91"/>
      <c r="T80" s="91" t="s">
        <v>9</v>
      </c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</row>
    <row r="81" spans="3:73">
      <c r="C81" s="91">
        <f t="shared" si="8"/>
        <v>80</v>
      </c>
      <c r="D81" s="91"/>
      <c r="E81" s="91" t="e">
        <f t="shared" ca="1" si="10"/>
        <v>#N/A</v>
      </c>
      <c r="F81" s="91" t="e">
        <f ca="1">VLOOKUP(G81,#REF!,2,FALSE)</f>
        <v>#N/A</v>
      </c>
      <c r="G81" s="91"/>
      <c r="H81" s="91" t="e">
        <f ca="1">VLOOKUP(I81,#REF!,2,FALSE)</f>
        <v>#N/A</v>
      </c>
      <c r="I81" s="91"/>
      <c r="J81" s="91" t="e">
        <f ca="1">VLOOKUP(K81,#REF!,2,FALSE)</f>
        <v>#N/A</v>
      </c>
      <c r="K81" s="91"/>
      <c r="L81" s="91" t="e">
        <f ca="1">VLOOKUP(M81,#REF!,2,FALSE)</f>
        <v>#N/A</v>
      </c>
      <c r="M81" s="91"/>
      <c r="N81" s="91" t="e">
        <f ca="1">VLOOKUP(O81,#REF!,2,FALSE)</f>
        <v>#N/A</v>
      </c>
      <c r="O81" s="91"/>
      <c r="P81" s="92" t="str">
        <f ca="1">_xlfn.CONCAT($I81,IF(OR($O81=#REF!,$O81=#REF!,$O81=#REF!,$O81="electricité joule", $O81="electricité PAC")," d'", " de "), LOWER($O81))&amp;IF(OR(G81="agriculture","industrie")," l'",IF(OR(G81="puits technologiques",G81="soutes")," des "," du "))&amp;LOWER(G81)</f>
        <v xml:space="preserve"> de  du </v>
      </c>
      <c r="Q81" s="91" t="e">
        <f t="shared" si="9"/>
        <v>#NAME?</v>
      </c>
      <c r="R81" s="91" t="s">
        <v>95</v>
      </c>
      <c r="S81" s="91"/>
      <c r="T81" s="91" t="s">
        <v>9</v>
      </c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</row>
    <row r="82" spans="3:73">
      <c r="C82" s="91">
        <f t="shared" si="8"/>
        <v>81</v>
      </c>
      <c r="D82" s="91"/>
      <c r="E82" s="91" t="e">
        <f t="shared" ca="1" si="10"/>
        <v>#N/A</v>
      </c>
      <c r="F82" s="91" t="e">
        <f ca="1">VLOOKUP(G82,#REF!,2,FALSE)</f>
        <v>#N/A</v>
      </c>
      <c r="G82" s="91"/>
      <c r="H82" s="91" t="e">
        <f ca="1">VLOOKUP(I82,#REF!,2,FALSE)</f>
        <v>#N/A</v>
      </c>
      <c r="I82" s="91"/>
      <c r="J82" s="91" t="e">
        <f ca="1">VLOOKUP(K82,#REF!,2,FALSE)</f>
        <v>#N/A</v>
      </c>
      <c r="K82" s="91"/>
      <c r="L82" s="91" t="e">
        <f ca="1">VLOOKUP(M82,#REF!,2,FALSE)</f>
        <v>#N/A</v>
      </c>
      <c r="M82" s="91"/>
      <c r="N82" s="91" t="e">
        <f ca="1">VLOOKUP(O82,#REF!,2,FALSE)</f>
        <v>#N/A</v>
      </c>
      <c r="O82" s="91"/>
      <c r="P82" s="92" t="str">
        <f ca="1">_xlfn.CONCAT($I82,IF(OR($O82=#REF!,$O82=#REF!,$O82=#REF!,$O82="electricité joule", $O82="electricité PAC")," d'", " de "), LOWER($O82))&amp;IF(OR(G82="agriculture","industrie")," l'",IF(OR(G82="puits technologiques",G82="soutes")," des "," du "))&amp;LOWER(G82)</f>
        <v xml:space="preserve"> de  du </v>
      </c>
      <c r="Q82" s="91" t="e">
        <f t="shared" si="9"/>
        <v>#NAME?</v>
      </c>
      <c r="R82" s="91" t="s">
        <v>95</v>
      </c>
      <c r="S82" s="91"/>
      <c r="T82" s="91" t="s">
        <v>9</v>
      </c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</row>
    <row r="83" spans="3:73">
      <c r="C83" s="91">
        <f t="shared" si="8"/>
        <v>82</v>
      </c>
      <c r="D83" s="91"/>
      <c r="E83" s="91" t="e">
        <f t="shared" ca="1" si="10"/>
        <v>#N/A</v>
      </c>
      <c r="F83" s="91" t="e">
        <f ca="1">VLOOKUP(G83,#REF!,2,FALSE)</f>
        <v>#N/A</v>
      </c>
      <c r="G83" s="91"/>
      <c r="H83" s="91" t="e">
        <f ca="1">VLOOKUP(I83,#REF!,2,FALSE)</f>
        <v>#N/A</v>
      </c>
      <c r="I83" s="91"/>
      <c r="J83" s="91" t="e">
        <f ca="1">VLOOKUP(K83,#REF!,2,FALSE)</f>
        <v>#N/A</v>
      </c>
      <c r="K83" s="91"/>
      <c r="L83" s="91" t="e">
        <f ca="1">VLOOKUP(M83,#REF!,2,FALSE)</f>
        <v>#N/A</v>
      </c>
      <c r="M83" s="91"/>
      <c r="N83" s="91" t="e">
        <f ca="1">VLOOKUP(O83,#REF!,2,FALSE)</f>
        <v>#N/A</v>
      </c>
      <c r="O83" s="91"/>
      <c r="P83" s="92" t="str">
        <f ca="1">_xlfn.CONCAT($I83,IF(OR($O83=#REF!,$O83=#REF!,$O83=#REF!,$O83="electricité joule", $O83="electricité PAC")," d'", " de "), LOWER($O83))&amp;IF(OR(G83="agriculture","industrie")," l'",IF(OR(G83="puits technologiques",G83="soutes")," des "," du "))&amp;LOWER(G83)</f>
        <v xml:space="preserve"> de  du </v>
      </c>
      <c r="Q83" s="91" t="e">
        <f t="shared" si="9"/>
        <v>#NAME?</v>
      </c>
      <c r="R83" s="91" t="s">
        <v>95</v>
      </c>
      <c r="S83" s="91"/>
      <c r="T83" s="91" t="s">
        <v>9</v>
      </c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</row>
    <row r="84" spans="3:73">
      <c r="C84" s="91">
        <f t="shared" si="8"/>
        <v>83</v>
      </c>
      <c r="D84" s="91"/>
      <c r="E84" s="91" t="e">
        <f t="shared" ca="1" si="10"/>
        <v>#N/A</v>
      </c>
      <c r="F84" s="91" t="e">
        <f ca="1">VLOOKUP(G84,#REF!,2,FALSE)</f>
        <v>#N/A</v>
      </c>
      <c r="G84" s="91"/>
      <c r="H84" s="91" t="e">
        <f ca="1">VLOOKUP(I84,#REF!,2,FALSE)</f>
        <v>#N/A</v>
      </c>
      <c r="I84" s="91"/>
      <c r="J84" s="91" t="e">
        <f ca="1">VLOOKUP(K84,#REF!,2,FALSE)</f>
        <v>#N/A</v>
      </c>
      <c r="K84" s="91"/>
      <c r="L84" s="91" t="e">
        <f ca="1">VLOOKUP(M84,#REF!,2,FALSE)</f>
        <v>#N/A</v>
      </c>
      <c r="M84" s="91"/>
      <c r="N84" s="91" t="e">
        <f ca="1">VLOOKUP(O84,#REF!,2,FALSE)</f>
        <v>#N/A</v>
      </c>
      <c r="O84" s="91"/>
      <c r="P84" s="92" t="str">
        <f ca="1">_xlfn.CONCAT($I84,IF(OR($O84=#REF!,$O84=#REF!,$O84=#REF!,$O84="electricité joule", $O84="electricité PAC")," d'", " de "), LOWER($O84))&amp;IF(OR(G84="agriculture","industrie")," l'",IF(OR(G84="puits technologiques",G84="soutes")," des "," du "))&amp;LOWER(G84)</f>
        <v xml:space="preserve"> de  du </v>
      </c>
      <c r="Q84" s="91" t="e">
        <f t="shared" si="9"/>
        <v>#NAME?</v>
      </c>
      <c r="R84" s="91" t="s">
        <v>95</v>
      </c>
      <c r="S84" s="91"/>
      <c r="T84" s="91" t="s">
        <v>9</v>
      </c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</row>
    <row r="85" spans="3:73">
      <c r="C85" s="91">
        <f t="shared" si="8"/>
        <v>84</v>
      </c>
      <c r="D85" s="91"/>
      <c r="E85" s="91" t="e">
        <f t="shared" ca="1" si="10"/>
        <v>#N/A</v>
      </c>
      <c r="F85" s="91" t="e">
        <f ca="1">VLOOKUP(G85,#REF!,2,FALSE)</f>
        <v>#N/A</v>
      </c>
      <c r="G85" s="91"/>
      <c r="H85" s="91" t="e">
        <f ca="1">VLOOKUP(I85,#REF!,2,FALSE)</f>
        <v>#N/A</v>
      </c>
      <c r="I85" s="91"/>
      <c r="J85" s="91" t="e">
        <f ca="1">VLOOKUP(K85,#REF!,2,FALSE)</f>
        <v>#N/A</v>
      </c>
      <c r="K85" s="91"/>
      <c r="L85" s="91" t="e">
        <f ca="1">VLOOKUP(M85,#REF!,2,FALSE)</f>
        <v>#N/A</v>
      </c>
      <c r="M85" s="91"/>
      <c r="N85" s="91" t="e">
        <f ca="1">VLOOKUP(O85,#REF!,2,FALSE)</f>
        <v>#N/A</v>
      </c>
      <c r="O85" s="91"/>
      <c r="P85" s="92" t="str">
        <f ca="1">_xlfn.CONCAT($I85,IF(OR($O85=#REF!,$O85=#REF!,$O85=#REF!,$O85="electricité joule", $O85="electricité PAC")," d'", " de "), LOWER($O85))&amp;IF(OR(G85="agriculture","industrie")," l'",IF(OR(G85="puits technologiques",G85="soutes")," des "," du "))&amp;LOWER(G85)</f>
        <v xml:space="preserve"> de  du </v>
      </c>
      <c r="Q85" s="91" t="e">
        <f t="shared" si="9"/>
        <v>#NAME?</v>
      </c>
      <c r="R85" s="91" t="s">
        <v>95</v>
      </c>
      <c r="S85" s="91"/>
      <c r="T85" s="91" t="s">
        <v>9</v>
      </c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</row>
    <row r="86" spans="3:73">
      <c r="C86" s="91">
        <f t="shared" si="8"/>
        <v>85</v>
      </c>
      <c r="D86" s="91"/>
      <c r="E86" s="91" t="e">
        <f t="shared" ca="1" si="10"/>
        <v>#N/A</v>
      </c>
      <c r="F86" s="91" t="e">
        <f ca="1">VLOOKUP(G86,#REF!,2,FALSE)</f>
        <v>#N/A</v>
      </c>
      <c r="G86" s="91"/>
      <c r="H86" s="91" t="e">
        <f ca="1">VLOOKUP(I86,#REF!,2,FALSE)</f>
        <v>#N/A</v>
      </c>
      <c r="I86" s="91"/>
      <c r="J86" s="91" t="e">
        <f ca="1">VLOOKUP(K86,#REF!,2,FALSE)</f>
        <v>#N/A</v>
      </c>
      <c r="K86" s="91"/>
      <c r="L86" s="91" t="e">
        <f ca="1">VLOOKUP(M86,#REF!,2,FALSE)</f>
        <v>#N/A</v>
      </c>
      <c r="M86" s="91"/>
      <c r="N86" s="91" t="e">
        <f ca="1">VLOOKUP(O86,#REF!,2,FALSE)</f>
        <v>#N/A</v>
      </c>
      <c r="O86" s="91"/>
      <c r="P86" s="92" t="str">
        <f ca="1">_xlfn.CONCAT($I86,IF(OR($O86=#REF!,$O86=#REF!,$O86=#REF!,$O86="electricité joule", $O86="electricité PAC")," d'", " de "), LOWER($O86))&amp;IF(OR(G86="agriculture","industrie")," l'",IF(OR(G86="puits technologiques",G86="soutes")," des "," du "))&amp;LOWER(G86)</f>
        <v xml:space="preserve"> de  du </v>
      </c>
      <c r="Q86" s="91" t="e">
        <f t="shared" si="9"/>
        <v>#NAME?</v>
      </c>
      <c r="R86" s="91" t="s">
        <v>95</v>
      </c>
      <c r="S86" s="91"/>
      <c r="T86" s="91" t="s">
        <v>9</v>
      </c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</row>
    <row r="87" spans="3:73">
      <c r="C87" s="91">
        <f t="shared" si="8"/>
        <v>86</v>
      </c>
      <c r="D87" s="91"/>
      <c r="E87" s="91" t="e">
        <f t="shared" ca="1" si="10"/>
        <v>#N/A</v>
      </c>
      <c r="F87" s="91" t="e">
        <f ca="1">VLOOKUP(G87,#REF!,2,FALSE)</f>
        <v>#N/A</v>
      </c>
      <c r="G87" s="91"/>
      <c r="H87" s="91" t="e">
        <f ca="1">VLOOKUP(I87,#REF!,2,FALSE)</f>
        <v>#N/A</v>
      </c>
      <c r="I87" s="91"/>
      <c r="J87" s="91" t="e">
        <f ca="1">VLOOKUP(K87,#REF!,2,FALSE)</f>
        <v>#N/A</v>
      </c>
      <c r="K87" s="91"/>
      <c r="L87" s="91" t="e">
        <f ca="1">VLOOKUP(M87,#REF!,2,FALSE)</f>
        <v>#N/A</v>
      </c>
      <c r="M87" s="91"/>
      <c r="N87" s="91" t="e">
        <f ca="1">VLOOKUP(O87,#REF!,2,FALSE)</f>
        <v>#N/A</v>
      </c>
      <c r="O87" s="91"/>
      <c r="P87" s="92" t="str">
        <f ca="1">_xlfn.CONCAT($I87,IF(OR($O87=#REF!,$O87=#REF!,$O87=#REF!,$O87="electricité joule", $O87="electricité PAC")," d'", " de "), LOWER($O87))&amp;IF(OR(G87="agriculture","industrie")," l'",IF(OR(G87="puits technologiques",G87="soutes")," des "," du "))&amp;LOWER(G87)</f>
        <v xml:space="preserve"> de  du </v>
      </c>
      <c r="Q87" s="91" t="e">
        <f t="shared" si="9"/>
        <v>#NAME?</v>
      </c>
      <c r="R87" s="91" t="s">
        <v>95</v>
      </c>
      <c r="S87" s="91"/>
      <c r="T87" s="91" t="s">
        <v>9</v>
      </c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</row>
    <row r="88" spans="3:73">
      <c r="C88" s="91">
        <f t="shared" si="8"/>
        <v>87</v>
      </c>
      <c r="D88" s="91"/>
      <c r="E88" s="91" t="e">
        <f t="shared" ca="1" si="10"/>
        <v>#N/A</v>
      </c>
      <c r="F88" s="91" t="e">
        <f ca="1">VLOOKUP(G88,#REF!,2,FALSE)</f>
        <v>#N/A</v>
      </c>
      <c r="G88" s="91"/>
      <c r="H88" s="91" t="e">
        <f ca="1">VLOOKUP(I88,#REF!,2,FALSE)</f>
        <v>#N/A</v>
      </c>
      <c r="I88" s="91"/>
      <c r="J88" s="91" t="e">
        <f ca="1">VLOOKUP(K88,#REF!,2,FALSE)</f>
        <v>#N/A</v>
      </c>
      <c r="K88" s="91"/>
      <c r="L88" s="91" t="e">
        <f ca="1">VLOOKUP(M88,#REF!,2,FALSE)</f>
        <v>#N/A</v>
      </c>
      <c r="M88" s="91"/>
      <c r="N88" s="91" t="e">
        <f ca="1">VLOOKUP(O88,#REF!,2,FALSE)</f>
        <v>#N/A</v>
      </c>
      <c r="O88" s="91"/>
      <c r="P88" s="92" t="str">
        <f ca="1">_xlfn.CONCAT($I88,IF(OR($O88=#REF!,$O88=#REF!,$O88=#REF!,$O88="electricité joule", $O88="electricité PAC")," d'", " de "), LOWER($O88))&amp;IF(OR(G88="agriculture","industrie")," l'",IF(OR(G88="puits technologiques",G88="soutes")," des "," du "))&amp;LOWER(G88)</f>
        <v xml:space="preserve"> de  du </v>
      </c>
      <c r="Q88" s="91" t="e">
        <f t="shared" si="9"/>
        <v>#NAME?</v>
      </c>
      <c r="R88" s="91" t="s">
        <v>95</v>
      </c>
      <c r="S88" s="91"/>
      <c r="T88" s="91" t="s">
        <v>9</v>
      </c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</row>
    <row r="89" spans="3:73">
      <c r="C89" s="91">
        <f t="shared" si="8"/>
        <v>88</v>
      </c>
      <c r="D89" s="91"/>
      <c r="E89" s="91" t="e">
        <f t="shared" ca="1" si="10"/>
        <v>#N/A</v>
      </c>
      <c r="F89" s="91" t="e">
        <f ca="1">VLOOKUP(G89,#REF!,2,FALSE)</f>
        <v>#N/A</v>
      </c>
      <c r="G89" s="91"/>
      <c r="H89" s="91" t="e">
        <f ca="1">VLOOKUP(I89,#REF!,2,FALSE)</f>
        <v>#N/A</v>
      </c>
      <c r="I89" s="91"/>
      <c r="J89" s="91" t="e">
        <f ca="1">VLOOKUP(K89,#REF!,2,FALSE)</f>
        <v>#N/A</v>
      </c>
      <c r="K89" s="91"/>
      <c r="L89" s="91" t="e">
        <f ca="1">VLOOKUP(M89,#REF!,2,FALSE)</f>
        <v>#N/A</v>
      </c>
      <c r="M89" s="91"/>
      <c r="N89" s="91" t="e">
        <f ca="1">VLOOKUP(O89,#REF!,2,FALSE)</f>
        <v>#N/A</v>
      </c>
      <c r="O89" s="91"/>
      <c r="P89" s="92" t="str">
        <f ca="1">_xlfn.CONCAT($I89,IF(OR($O89=#REF!,$O89=#REF!,$O89=#REF!,$O89="electricité joule", $O89="electricité PAC")," d'", " de "), LOWER($O89))&amp;IF(OR(G89="agriculture","industrie")," l'",IF(OR(G89="puits technologiques",G89="soutes")," des "," du "))&amp;LOWER(G89)</f>
        <v xml:space="preserve"> de  du </v>
      </c>
      <c r="Q89" s="91" t="e">
        <f t="shared" si="9"/>
        <v>#NAME?</v>
      </c>
      <c r="R89" s="91" t="s">
        <v>95</v>
      </c>
      <c r="S89" s="91"/>
      <c r="T89" s="91" t="s">
        <v>9</v>
      </c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</row>
    <row r="90" spans="3:73">
      <c r="C90" s="91">
        <f t="shared" si="8"/>
        <v>89</v>
      </c>
      <c r="D90" s="91"/>
      <c r="E90" s="91" t="e">
        <f t="shared" ca="1" si="10"/>
        <v>#N/A</v>
      </c>
      <c r="F90" s="91" t="e">
        <f ca="1">VLOOKUP(G90,#REF!,2,FALSE)</f>
        <v>#N/A</v>
      </c>
      <c r="G90" s="91"/>
      <c r="H90" s="91" t="e">
        <f ca="1">VLOOKUP(I90,#REF!,2,FALSE)</f>
        <v>#N/A</v>
      </c>
      <c r="I90" s="91"/>
      <c r="J90" s="91" t="e">
        <f ca="1">VLOOKUP(K90,#REF!,2,FALSE)</f>
        <v>#N/A</v>
      </c>
      <c r="K90" s="91"/>
      <c r="L90" s="91" t="e">
        <f ca="1">VLOOKUP(M90,#REF!,2,FALSE)</f>
        <v>#N/A</v>
      </c>
      <c r="M90" s="91"/>
      <c r="N90" s="91" t="e">
        <f ca="1">VLOOKUP(O90,#REF!,2,FALSE)</f>
        <v>#N/A</v>
      </c>
      <c r="O90" s="91"/>
      <c r="P90" s="92" t="str">
        <f ca="1">_xlfn.CONCAT($I90,IF(OR($O90=#REF!,$O90=#REF!,$O90=#REF!,$O90="electricité joule", $O90="electricité PAC")," d'", " de "), LOWER($O90))&amp;IF(OR(G90="agriculture","industrie")," l'",IF(OR(G90="puits technologiques",G90="soutes")," des "," du "))&amp;LOWER(G90)</f>
        <v xml:space="preserve"> de  du </v>
      </c>
      <c r="Q90" s="91" t="e">
        <f t="shared" si="9"/>
        <v>#NAME?</v>
      </c>
      <c r="R90" s="91" t="s">
        <v>95</v>
      </c>
      <c r="S90" s="91"/>
      <c r="T90" s="91" t="s">
        <v>9</v>
      </c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</row>
    <row r="91" spans="3:73">
      <c r="C91" s="91">
        <f t="shared" si="8"/>
        <v>90</v>
      </c>
      <c r="D91" s="91"/>
      <c r="E91" s="91" t="e">
        <f t="shared" ca="1" si="10"/>
        <v>#N/A</v>
      </c>
      <c r="F91" s="91" t="e">
        <f ca="1">VLOOKUP(G91,#REF!,2,FALSE)</f>
        <v>#N/A</v>
      </c>
      <c r="G91" s="91"/>
      <c r="H91" s="91" t="e">
        <f ca="1">VLOOKUP(I91,#REF!,2,FALSE)</f>
        <v>#N/A</v>
      </c>
      <c r="I91" s="91"/>
      <c r="J91" s="91" t="e">
        <f ca="1">VLOOKUP(K91,#REF!,2,FALSE)</f>
        <v>#N/A</v>
      </c>
      <c r="K91" s="91"/>
      <c r="L91" s="91" t="e">
        <f ca="1">VLOOKUP(M91,#REF!,2,FALSE)</f>
        <v>#N/A</v>
      </c>
      <c r="M91" s="91"/>
      <c r="N91" s="91" t="e">
        <f ca="1">VLOOKUP(O91,#REF!,2,FALSE)</f>
        <v>#N/A</v>
      </c>
      <c r="O91" s="91"/>
      <c r="P91" s="92" t="str">
        <f ca="1">_xlfn.CONCAT($I91,IF(OR($O91=#REF!,$O91=#REF!,$O91=#REF!,$O91="electricité joule", $O91="electricité PAC")," d'", " de "), LOWER($O91))&amp;IF(OR(G91="agriculture","industrie")," l'",IF(OR(G91="puits technologiques",G91="soutes")," des "," du "))&amp;LOWER(G91)</f>
        <v xml:space="preserve"> de  du </v>
      </c>
      <c r="Q91" s="91" t="e">
        <f t="shared" si="9"/>
        <v>#NAME?</v>
      </c>
      <c r="R91" s="91" t="s">
        <v>95</v>
      </c>
      <c r="S91" s="91"/>
      <c r="T91" s="91" t="s">
        <v>9</v>
      </c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</row>
    <row r="92" spans="3:73">
      <c r="C92" s="91">
        <f t="shared" si="8"/>
        <v>91</v>
      </c>
      <c r="D92" s="91"/>
      <c r="E92" s="91" t="e">
        <f t="shared" ca="1" si="10"/>
        <v>#N/A</v>
      </c>
      <c r="F92" s="91" t="e">
        <f ca="1">VLOOKUP(G92,#REF!,2,FALSE)</f>
        <v>#N/A</v>
      </c>
      <c r="G92" s="91"/>
      <c r="H92" s="91" t="e">
        <f ca="1">VLOOKUP(I92,#REF!,2,FALSE)</f>
        <v>#N/A</v>
      </c>
      <c r="I92" s="91"/>
      <c r="J92" s="91" t="e">
        <f ca="1">VLOOKUP(K92,#REF!,2,FALSE)</f>
        <v>#N/A</v>
      </c>
      <c r="K92" s="91"/>
      <c r="L92" s="91" t="e">
        <f ca="1">VLOOKUP(M92,#REF!,2,FALSE)</f>
        <v>#N/A</v>
      </c>
      <c r="M92" s="91"/>
      <c r="N92" s="91" t="e">
        <f ca="1">VLOOKUP(O92,#REF!,2,FALSE)</f>
        <v>#N/A</v>
      </c>
      <c r="O92" s="91"/>
      <c r="P92" s="92" t="str">
        <f ca="1">_xlfn.CONCAT($I92,IF(OR($O92=#REF!,$O92=#REF!,$O92=#REF!,$O92="electricité joule", $O92="electricité PAC")," d'", " de "), LOWER($O92))&amp;IF(OR(G92="agriculture","industrie")," l'",IF(OR(G92="puits technologiques",G92="soutes")," des "," du "))&amp;LOWER(G92)</f>
        <v xml:space="preserve"> de  du </v>
      </c>
      <c r="Q92" s="91" t="e">
        <f t="shared" si="9"/>
        <v>#NAME?</v>
      </c>
      <c r="R92" s="91" t="s">
        <v>95</v>
      </c>
      <c r="S92" s="91"/>
      <c r="T92" s="91" t="s">
        <v>9</v>
      </c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</row>
    <row r="93" spans="3:73">
      <c r="C93" s="91">
        <f t="shared" si="8"/>
        <v>92</v>
      </c>
      <c r="D93" s="91"/>
      <c r="E93" s="91" t="e">
        <f t="shared" ca="1" si="10"/>
        <v>#N/A</v>
      </c>
      <c r="F93" s="91" t="e">
        <f ca="1">VLOOKUP(G93,#REF!,2,FALSE)</f>
        <v>#N/A</v>
      </c>
      <c r="G93" s="91"/>
      <c r="H93" s="91" t="e">
        <f ca="1">VLOOKUP(I93,#REF!,2,FALSE)</f>
        <v>#N/A</v>
      </c>
      <c r="I93" s="91"/>
      <c r="J93" s="91" t="e">
        <f ca="1">VLOOKUP(K93,#REF!,2,FALSE)</f>
        <v>#N/A</v>
      </c>
      <c r="K93" s="91"/>
      <c r="L93" s="91" t="e">
        <f ca="1">VLOOKUP(M93,#REF!,2,FALSE)</f>
        <v>#N/A</v>
      </c>
      <c r="M93" s="91"/>
      <c r="N93" s="91" t="e">
        <f ca="1">VLOOKUP(O93,#REF!,2,FALSE)</f>
        <v>#N/A</v>
      </c>
      <c r="O93" s="91"/>
      <c r="P93" s="92" t="str">
        <f ca="1">_xlfn.CONCAT($I93,IF(OR($O93=#REF!,$O93=#REF!,$O93=#REF!,$O93="electricité joule", $O93="electricité PAC")," d'", " de "), LOWER($O93))&amp;IF(OR(G93="agriculture","industrie")," l'",IF(OR(G93="puits technologiques",G93="soutes")," des "," du "))&amp;LOWER(G93)</f>
        <v xml:space="preserve"> de  du </v>
      </c>
      <c r="Q93" s="91" t="e">
        <f t="shared" si="9"/>
        <v>#NAME?</v>
      </c>
      <c r="R93" s="91" t="s">
        <v>95</v>
      </c>
      <c r="S93" s="91"/>
      <c r="T93" s="91" t="s">
        <v>9</v>
      </c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</row>
    <row r="94" spans="3:73">
      <c r="C94" s="91">
        <f t="shared" si="8"/>
        <v>93</v>
      </c>
      <c r="D94" s="91"/>
      <c r="E94" s="91" t="e">
        <f t="shared" ca="1" si="10"/>
        <v>#N/A</v>
      </c>
      <c r="F94" s="91" t="e">
        <f ca="1">VLOOKUP(G94,#REF!,2,FALSE)</f>
        <v>#N/A</v>
      </c>
      <c r="G94" s="91"/>
      <c r="H94" s="91" t="e">
        <f ca="1">VLOOKUP(I94,#REF!,2,FALSE)</f>
        <v>#N/A</v>
      </c>
      <c r="I94" s="91"/>
      <c r="J94" s="91" t="e">
        <f ca="1">VLOOKUP(K94,#REF!,2,FALSE)</f>
        <v>#N/A</v>
      </c>
      <c r="K94" s="91"/>
      <c r="L94" s="91" t="e">
        <f ca="1">VLOOKUP(M94,#REF!,2,FALSE)</f>
        <v>#N/A</v>
      </c>
      <c r="M94" s="91"/>
      <c r="N94" s="91" t="e">
        <f ca="1">VLOOKUP(O94,#REF!,2,FALSE)</f>
        <v>#N/A</v>
      </c>
      <c r="O94" s="91"/>
      <c r="P94" s="92" t="str">
        <f ca="1">_xlfn.CONCAT($I94,IF(OR($O94=#REF!,$O94=#REF!,$O94=#REF!,$O94="electricité joule", $O94="electricité PAC")," d'", " de "), LOWER($O94))&amp;IF(OR(G94="agriculture","industrie")," l'",IF(OR(G94="puits technologiques",G94="soutes")," des "," du "))&amp;LOWER(G94)</f>
        <v xml:space="preserve"> de  du </v>
      </c>
      <c r="Q94" s="91" t="e">
        <f t="shared" si="9"/>
        <v>#NAME?</v>
      </c>
      <c r="R94" s="91" t="s">
        <v>95</v>
      </c>
      <c r="S94" s="91"/>
      <c r="T94" s="91" t="s">
        <v>9</v>
      </c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</row>
    <row r="95" spans="3:73">
      <c r="C95" s="91">
        <f t="shared" si="8"/>
        <v>94</v>
      </c>
      <c r="D95" s="91"/>
      <c r="E95" s="91" t="e">
        <f t="shared" ca="1" si="10"/>
        <v>#N/A</v>
      </c>
      <c r="F95" s="91" t="e">
        <f ca="1">VLOOKUP(G95,#REF!,2,FALSE)</f>
        <v>#N/A</v>
      </c>
      <c r="G95" s="91"/>
      <c r="H95" s="91" t="e">
        <f ca="1">VLOOKUP(I95,#REF!,2,FALSE)</f>
        <v>#N/A</v>
      </c>
      <c r="I95" s="91"/>
      <c r="J95" s="91" t="e">
        <f ca="1">VLOOKUP(K95,#REF!,2,FALSE)</f>
        <v>#N/A</v>
      </c>
      <c r="K95" s="91"/>
      <c r="L95" s="91" t="e">
        <f ca="1">VLOOKUP(M95,#REF!,2,FALSE)</f>
        <v>#N/A</v>
      </c>
      <c r="M95" s="91"/>
      <c r="N95" s="91" t="e">
        <f ca="1">VLOOKUP(O95,#REF!,2,FALSE)</f>
        <v>#N/A</v>
      </c>
      <c r="O95" s="91"/>
      <c r="P95" s="92" t="str">
        <f ca="1">_xlfn.CONCAT($I95,IF(OR($O95=#REF!,$O95=#REF!,$O95=#REF!,$O95="electricité joule", $O95="electricité PAC")," d'", " de "), LOWER($O95))&amp;IF(OR(G95="agriculture","industrie")," l'",IF(OR(G95="puits technologiques",G95="soutes")," des "," du "))&amp;LOWER(G95)</f>
        <v xml:space="preserve"> de  du </v>
      </c>
      <c r="Q95" s="91" t="e">
        <f t="shared" si="9"/>
        <v>#NAME?</v>
      </c>
      <c r="R95" s="91" t="s">
        <v>95</v>
      </c>
      <c r="S95" s="91"/>
      <c r="T95" s="91" t="s">
        <v>9</v>
      </c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</row>
    <row r="96" spans="3:73">
      <c r="C96" s="91">
        <f t="shared" si="8"/>
        <v>95</v>
      </c>
      <c r="D96" s="91"/>
      <c r="E96" s="91" t="e">
        <f t="shared" ca="1" si="10"/>
        <v>#N/A</v>
      </c>
      <c r="F96" s="91" t="e">
        <f ca="1">VLOOKUP(G96,#REF!,2,FALSE)</f>
        <v>#N/A</v>
      </c>
      <c r="G96" s="91"/>
      <c r="H96" s="91" t="e">
        <f ca="1">VLOOKUP(I96,#REF!,2,FALSE)</f>
        <v>#N/A</v>
      </c>
      <c r="I96" s="91"/>
      <c r="J96" s="91" t="e">
        <f ca="1">VLOOKUP(K96,#REF!,2,FALSE)</f>
        <v>#N/A</v>
      </c>
      <c r="K96" s="91"/>
      <c r="L96" s="91" t="e">
        <f ca="1">VLOOKUP(M96,#REF!,2,FALSE)</f>
        <v>#N/A</v>
      </c>
      <c r="M96" s="91"/>
      <c r="N96" s="91" t="e">
        <f ca="1">VLOOKUP(O96,#REF!,2,FALSE)</f>
        <v>#N/A</v>
      </c>
      <c r="O96" s="91"/>
      <c r="P96" s="92" t="str">
        <f ca="1">_xlfn.CONCAT($I96,IF(OR($O96=#REF!,$O96=#REF!,$O96=#REF!,$O96="electricité joule", $O96="electricité PAC")," d'", " de "), LOWER($O96))&amp;IF(OR(G96="agriculture","industrie")," l'",IF(OR(G96="puits technologiques",G96="soutes")," des "," du "))&amp;LOWER(G96)</f>
        <v xml:space="preserve"> de  du </v>
      </c>
      <c r="Q96" s="91" t="e">
        <f t="shared" si="9"/>
        <v>#NAME?</v>
      </c>
      <c r="R96" s="91" t="s">
        <v>95</v>
      </c>
      <c r="S96" s="91"/>
      <c r="T96" s="91" t="s">
        <v>9</v>
      </c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</row>
    <row r="97" spans="3:73">
      <c r="C97" s="91">
        <f t="shared" si="8"/>
        <v>96</v>
      </c>
      <c r="D97" s="91"/>
      <c r="E97" s="91" t="e">
        <f t="shared" ca="1" si="10"/>
        <v>#N/A</v>
      </c>
      <c r="F97" s="91" t="e">
        <f ca="1">VLOOKUP(G97,#REF!,2,FALSE)</f>
        <v>#N/A</v>
      </c>
      <c r="G97" s="91"/>
      <c r="H97" s="91" t="e">
        <f ca="1">VLOOKUP(I97,#REF!,2,FALSE)</f>
        <v>#N/A</v>
      </c>
      <c r="I97" s="91"/>
      <c r="J97" s="91" t="e">
        <f ca="1">VLOOKUP(K97,#REF!,2,FALSE)</f>
        <v>#N/A</v>
      </c>
      <c r="K97" s="91"/>
      <c r="L97" s="91" t="e">
        <f ca="1">VLOOKUP(M97,#REF!,2,FALSE)</f>
        <v>#N/A</v>
      </c>
      <c r="M97" s="91"/>
      <c r="N97" s="91" t="e">
        <f ca="1">VLOOKUP(O97,#REF!,2,FALSE)</f>
        <v>#N/A</v>
      </c>
      <c r="O97" s="91"/>
      <c r="P97" s="92" t="str">
        <f ca="1">_xlfn.CONCAT($I97,IF(OR($O97=#REF!,$O97=#REF!,$O97=#REF!,$O97="electricité joule", $O97="electricité PAC")," d'", " de "), LOWER($O97))&amp;IF(OR(G97="agriculture","industrie")," l'",IF(OR(G97="puits technologiques",G97="soutes")," des "," du "))&amp;LOWER(G97)</f>
        <v xml:space="preserve"> de  du </v>
      </c>
      <c r="Q97" s="91" t="e">
        <f t="shared" si="9"/>
        <v>#NAME?</v>
      </c>
      <c r="R97" s="91" t="s">
        <v>95</v>
      </c>
      <c r="S97" s="91"/>
      <c r="T97" s="91" t="s">
        <v>9</v>
      </c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</row>
    <row r="98" spans="3:73">
      <c r="C98" s="91">
        <f t="shared" si="8"/>
        <v>97</v>
      </c>
      <c r="D98" s="91"/>
      <c r="E98" s="91" t="e">
        <f t="shared" ca="1" si="10"/>
        <v>#N/A</v>
      </c>
      <c r="F98" s="91" t="e">
        <f ca="1">VLOOKUP(G98,#REF!,2,FALSE)</f>
        <v>#N/A</v>
      </c>
      <c r="G98" s="91"/>
      <c r="H98" s="91" t="e">
        <f ca="1">VLOOKUP(I98,#REF!,2,FALSE)</f>
        <v>#N/A</v>
      </c>
      <c r="I98" s="91"/>
      <c r="J98" s="91" t="e">
        <f ca="1">VLOOKUP(K98,#REF!,2,FALSE)</f>
        <v>#N/A</v>
      </c>
      <c r="K98" s="91"/>
      <c r="L98" s="91" t="e">
        <f ca="1">VLOOKUP(M98,#REF!,2,FALSE)</f>
        <v>#N/A</v>
      </c>
      <c r="M98" s="91"/>
      <c r="N98" s="91" t="e">
        <f ca="1">VLOOKUP(O98,#REF!,2,FALSE)</f>
        <v>#N/A</v>
      </c>
      <c r="O98" s="91"/>
      <c r="P98" s="92" t="str">
        <f ca="1">_xlfn.CONCAT($I98,IF(OR($O98=#REF!,$O98=#REF!,$O98=#REF!,$O98="electricité joule", $O98="electricité PAC")," d'", " de "), LOWER($O98))&amp;IF(OR(G98="agriculture","industrie")," l'",IF(OR(G98="puits technologiques",G98="soutes")," des "," du "))&amp;LOWER(G98)</f>
        <v xml:space="preserve"> de  du </v>
      </c>
      <c r="Q98" s="91" t="e">
        <f t="shared" si="9"/>
        <v>#NAME?</v>
      </c>
      <c r="R98" s="91" t="s">
        <v>95</v>
      </c>
      <c r="S98" s="91"/>
      <c r="T98" s="91" t="s">
        <v>9</v>
      </c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</row>
    <row r="99" spans="3:73">
      <c r="C99" s="91">
        <f t="shared" si="8"/>
        <v>98</v>
      </c>
      <c r="D99" s="91"/>
      <c r="E99" s="91" t="e">
        <f t="shared" ca="1" si="10"/>
        <v>#N/A</v>
      </c>
      <c r="F99" s="91" t="e">
        <f ca="1">VLOOKUP(G99,#REF!,2,FALSE)</f>
        <v>#N/A</v>
      </c>
      <c r="G99" s="91"/>
      <c r="H99" s="91" t="e">
        <f ca="1">VLOOKUP(I99,#REF!,2,FALSE)</f>
        <v>#N/A</v>
      </c>
      <c r="I99" s="91"/>
      <c r="J99" s="91" t="e">
        <f ca="1">VLOOKUP(K99,#REF!,2,FALSE)</f>
        <v>#N/A</v>
      </c>
      <c r="K99" s="91"/>
      <c r="L99" s="91" t="e">
        <f ca="1">VLOOKUP(M99,#REF!,2,FALSE)</f>
        <v>#N/A</v>
      </c>
      <c r="M99" s="91"/>
      <c r="N99" s="91" t="e">
        <f ca="1">VLOOKUP(O99,#REF!,2,FALSE)</f>
        <v>#N/A</v>
      </c>
      <c r="O99" s="91"/>
      <c r="P99" s="92" t="str">
        <f ca="1">_xlfn.CONCAT($I99,IF(OR($O99=#REF!,$O99=#REF!,$O99=#REF!,$O99="electricité joule", $O99="electricité PAC")," d'", " de "), LOWER($O99))&amp;IF(OR(G99="agriculture","industrie")," l'",IF(OR(G99="puits technologiques",G99="soutes")," des "," du "))&amp;LOWER(G99)</f>
        <v xml:space="preserve"> de  du </v>
      </c>
      <c r="Q99" s="91" t="e">
        <f t="shared" si="9"/>
        <v>#NAME?</v>
      </c>
      <c r="R99" s="91" t="s">
        <v>95</v>
      </c>
      <c r="S99" s="91"/>
      <c r="T99" s="91" t="s">
        <v>9</v>
      </c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</row>
    <row r="100" spans="3:73">
      <c r="C100" s="91">
        <f t="shared" si="8"/>
        <v>99</v>
      </c>
      <c r="D100" s="91"/>
      <c r="E100" s="91" t="e">
        <f t="shared" ca="1" si="10"/>
        <v>#N/A</v>
      </c>
      <c r="F100" s="91" t="e">
        <f ca="1">VLOOKUP(G100,#REF!,2,FALSE)</f>
        <v>#N/A</v>
      </c>
      <c r="G100" s="91"/>
      <c r="H100" s="91" t="e">
        <f ca="1">VLOOKUP(I100,#REF!,2,FALSE)</f>
        <v>#N/A</v>
      </c>
      <c r="I100" s="91"/>
      <c r="J100" s="91" t="e">
        <f ca="1">VLOOKUP(K100,#REF!,2,FALSE)</f>
        <v>#N/A</v>
      </c>
      <c r="K100" s="91"/>
      <c r="L100" s="91" t="e">
        <f ca="1">VLOOKUP(M100,#REF!,2,FALSE)</f>
        <v>#N/A</v>
      </c>
      <c r="M100" s="91"/>
      <c r="N100" s="91" t="e">
        <f ca="1">VLOOKUP(O100,#REF!,2,FALSE)</f>
        <v>#N/A</v>
      </c>
      <c r="O100" s="91"/>
      <c r="P100" s="92" t="str">
        <f ca="1">_xlfn.CONCAT($I100,IF(OR($O100=#REF!,$O100=#REF!,$O100=#REF!,$O100="electricité joule", $O100="electricité PAC")," d'", " de "), LOWER($O100))&amp;IF(OR(G100="agriculture","industrie")," l'",IF(OR(G100="puits technologiques",G100="soutes")," des "," du "))&amp;LOWER(G100)</f>
        <v xml:space="preserve"> de  du </v>
      </c>
      <c r="Q100" s="91" t="e">
        <f t="shared" si="9"/>
        <v>#NAME?</v>
      </c>
      <c r="R100" s="91" t="s">
        <v>95</v>
      </c>
      <c r="S100" s="91"/>
      <c r="T100" s="91" t="s">
        <v>9</v>
      </c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</row>
    <row r="101" spans="3:73">
      <c r="C101" s="91">
        <f t="shared" si="8"/>
        <v>100</v>
      </c>
      <c r="D101" s="91"/>
      <c r="E101" s="91" t="e">
        <f t="shared" ca="1" si="10"/>
        <v>#N/A</v>
      </c>
      <c r="F101" s="91" t="e">
        <f ca="1">VLOOKUP(G101,#REF!,2,FALSE)</f>
        <v>#N/A</v>
      </c>
      <c r="G101" s="91"/>
      <c r="H101" s="91" t="e">
        <f ca="1">VLOOKUP(I101,#REF!,2,FALSE)</f>
        <v>#N/A</v>
      </c>
      <c r="I101" s="91"/>
      <c r="J101" s="91" t="e">
        <f ca="1">VLOOKUP(K101,#REF!,2,FALSE)</f>
        <v>#N/A</v>
      </c>
      <c r="K101" s="91"/>
      <c r="L101" s="91" t="e">
        <f ca="1">VLOOKUP(M101,#REF!,2,FALSE)</f>
        <v>#N/A</v>
      </c>
      <c r="M101" s="91"/>
      <c r="N101" s="91" t="e">
        <f ca="1">VLOOKUP(O101,#REF!,2,FALSE)</f>
        <v>#N/A</v>
      </c>
      <c r="O101" s="91"/>
      <c r="P101" s="92" t="str">
        <f ca="1">_xlfn.CONCAT($I101,IF(OR($O101=#REF!,$O101=#REF!,$O101=#REF!,$O101="electricité joule", $O101="electricité PAC")," d'", " de "), LOWER($O101))&amp;IF(OR(G101="agriculture","industrie")," l'",IF(OR(G101="puits technologiques",G101="soutes")," des "," du "))&amp;LOWER(G101)</f>
        <v xml:space="preserve"> de  du </v>
      </c>
      <c r="Q101" s="91" t="e">
        <f t="shared" si="9"/>
        <v>#NAME?</v>
      </c>
      <c r="R101" s="91" t="s">
        <v>95</v>
      </c>
      <c r="S101" s="91"/>
      <c r="T101" s="91" t="s">
        <v>9</v>
      </c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</row>
    <row r="102" spans="3:73">
      <c r="C102" s="91">
        <f t="shared" si="8"/>
        <v>101</v>
      </c>
      <c r="D102" s="91"/>
      <c r="E102" s="91" t="e">
        <f t="shared" ca="1" si="10"/>
        <v>#N/A</v>
      </c>
      <c r="F102" s="91" t="e">
        <f ca="1">VLOOKUP(G102,#REF!,2,FALSE)</f>
        <v>#N/A</v>
      </c>
      <c r="G102" s="91"/>
      <c r="H102" s="91" t="e">
        <f ca="1">VLOOKUP(I102,#REF!,2,FALSE)</f>
        <v>#N/A</v>
      </c>
      <c r="I102" s="91"/>
      <c r="J102" s="91" t="e">
        <f ca="1">VLOOKUP(K102,#REF!,2,FALSE)</f>
        <v>#N/A</v>
      </c>
      <c r="K102" s="91"/>
      <c r="L102" s="91" t="e">
        <f ca="1">VLOOKUP(M102,#REF!,2,FALSE)</f>
        <v>#N/A</v>
      </c>
      <c r="M102" s="91"/>
      <c r="N102" s="91" t="e">
        <f ca="1">VLOOKUP(O102,#REF!,2,FALSE)</f>
        <v>#N/A</v>
      </c>
      <c r="O102" s="91"/>
      <c r="P102" s="92" t="str">
        <f ca="1">_xlfn.CONCAT($I102,IF(OR($O102=#REF!,$O102=#REF!,$O102=#REF!,$O102="electricité joule", $O102="electricité PAC")," d'", " de "), LOWER($O102))&amp;IF(OR(G102="agriculture","industrie")," l'",IF(OR(G102="puits technologiques",G102="soutes")," des "," du "))&amp;LOWER(G102)</f>
        <v xml:space="preserve"> de  du </v>
      </c>
      <c r="Q102" s="91" t="e">
        <f t="shared" si="9"/>
        <v>#NAME?</v>
      </c>
      <c r="R102" s="91" t="s">
        <v>95</v>
      </c>
      <c r="S102" s="91"/>
      <c r="T102" s="91" t="s">
        <v>9</v>
      </c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</row>
    <row r="103" spans="3:73">
      <c r="C103" s="91">
        <f t="shared" si="8"/>
        <v>102</v>
      </c>
      <c r="D103" s="91"/>
      <c r="E103" s="91" t="e">
        <f t="shared" ca="1" si="10"/>
        <v>#N/A</v>
      </c>
      <c r="F103" s="91" t="e">
        <f ca="1">VLOOKUP(G103,#REF!,2,FALSE)</f>
        <v>#N/A</v>
      </c>
      <c r="G103" s="91"/>
      <c r="H103" s="91" t="e">
        <f ca="1">VLOOKUP(I103,#REF!,2,FALSE)</f>
        <v>#N/A</v>
      </c>
      <c r="I103" s="91"/>
      <c r="J103" s="91" t="e">
        <f ca="1">VLOOKUP(K103,#REF!,2,FALSE)</f>
        <v>#N/A</v>
      </c>
      <c r="K103" s="91"/>
      <c r="L103" s="91" t="e">
        <f ca="1">VLOOKUP(M103,#REF!,2,FALSE)</f>
        <v>#N/A</v>
      </c>
      <c r="M103" s="91"/>
      <c r="N103" s="91" t="e">
        <f ca="1">VLOOKUP(O103,#REF!,2,FALSE)</f>
        <v>#N/A</v>
      </c>
      <c r="O103" s="91"/>
      <c r="P103" s="92" t="str">
        <f ca="1">_xlfn.CONCAT($I103,IF(OR($O103=#REF!,$O103=#REF!,$O103=#REF!,$O103="electricité joule", $O103="electricité PAC")," d'", " de "), LOWER($O103))&amp;IF(OR(G103="agriculture","industrie")," l'",IF(OR(G103="puits technologiques",G103="soutes")," des "," du "))&amp;LOWER(G103)</f>
        <v xml:space="preserve"> de  du </v>
      </c>
      <c r="Q103" s="91" t="e">
        <f t="shared" si="9"/>
        <v>#NAME?</v>
      </c>
      <c r="R103" s="91" t="s">
        <v>95</v>
      </c>
      <c r="S103" s="91"/>
      <c r="T103" s="91" t="s">
        <v>9</v>
      </c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</row>
    <row r="104" spans="3:73">
      <c r="C104" s="91">
        <f t="shared" si="8"/>
        <v>103</v>
      </c>
      <c r="D104" s="91"/>
      <c r="E104" s="91" t="e">
        <f t="shared" ca="1" si="10"/>
        <v>#N/A</v>
      </c>
      <c r="F104" s="91" t="e">
        <f ca="1">VLOOKUP(G104,#REF!,2,FALSE)</f>
        <v>#N/A</v>
      </c>
      <c r="G104" s="91"/>
      <c r="H104" s="91" t="e">
        <f ca="1">VLOOKUP(I104,#REF!,2,FALSE)</f>
        <v>#N/A</v>
      </c>
      <c r="I104" s="91"/>
      <c r="J104" s="91" t="e">
        <f ca="1">VLOOKUP(K104,#REF!,2,FALSE)</f>
        <v>#N/A</v>
      </c>
      <c r="K104" s="91"/>
      <c r="L104" s="91" t="e">
        <f ca="1">VLOOKUP(M104,#REF!,2,FALSE)</f>
        <v>#N/A</v>
      </c>
      <c r="M104" s="91"/>
      <c r="N104" s="91" t="e">
        <f ca="1">VLOOKUP(O104,#REF!,2,FALSE)</f>
        <v>#N/A</v>
      </c>
      <c r="O104" s="91"/>
      <c r="P104" s="92" t="str">
        <f ca="1">_xlfn.CONCAT($I104,IF(OR($O104=#REF!,$O104=#REF!,$O104=#REF!,$O104="electricité joule", $O104="electricité PAC")," d'", " de "), LOWER($O104))&amp;IF(OR(G104="agriculture","industrie")," l'",IF(OR(G104="puits technologiques",G104="soutes")," des "," du "))&amp;LOWER(G104)</f>
        <v xml:space="preserve"> de  du </v>
      </c>
      <c r="Q104" s="91" t="e">
        <f t="shared" si="9"/>
        <v>#NAME?</v>
      </c>
      <c r="R104" s="91" t="s">
        <v>95</v>
      </c>
      <c r="S104" s="91"/>
      <c r="T104" s="91" t="s">
        <v>9</v>
      </c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</row>
    <row r="105" spans="3:73">
      <c r="C105" s="91">
        <f t="shared" si="8"/>
        <v>104</v>
      </c>
      <c r="D105" s="91"/>
      <c r="E105" s="91" t="e">
        <f t="shared" ca="1" si="10"/>
        <v>#N/A</v>
      </c>
      <c r="F105" s="91" t="e">
        <f ca="1">VLOOKUP(G105,#REF!,2,FALSE)</f>
        <v>#N/A</v>
      </c>
      <c r="G105" s="91"/>
      <c r="H105" s="91" t="e">
        <f ca="1">VLOOKUP(I105,#REF!,2,FALSE)</f>
        <v>#N/A</v>
      </c>
      <c r="I105" s="91"/>
      <c r="J105" s="91" t="e">
        <f ca="1">VLOOKUP(K105,#REF!,2,FALSE)</f>
        <v>#N/A</v>
      </c>
      <c r="K105" s="91"/>
      <c r="L105" s="91" t="e">
        <f ca="1">VLOOKUP(M105,#REF!,2,FALSE)</f>
        <v>#N/A</v>
      </c>
      <c r="M105" s="91"/>
      <c r="N105" s="91" t="e">
        <f ca="1">VLOOKUP(O105,#REF!,2,FALSE)</f>
        <v>#N/A</v>
      </c>
      <c r="O105" s="91"/>
      <c r="P105" s="92" t="str">
        <f ca="1">_xlfn.CONCAT($I105,IF(OR($O105=#REF!,$O105=#REF!,$O105=#REF!,$O105="electricité joule", $O105="electricité PAC")," d'", " de "), LOWER($O105))&amp;IF(OR(G105="agriculture","industrie")," l'",IF(OR(G105="puits technologiques",G105="soutes")," des "," du "))&amp;LOWER(G105)</f>
        <v xml:space="preserve"> de  du </v>
      </c>
      <c r="Q105" s="91" t="e">
        <f t="shared" si="9"/>
        <v>#NAME?</v>
      </c>
      <c r="R105" s="91" t="s">
        <v>95</v>
      </c>
      <c r="S105" s="91"/>
      <c r="T105" s="91" t="s">
        <v>9</v>
      </c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</row>
    <row r="106" spans="3:73">
      <c r="C106" s="91">
        <f t="shared" si="8"/>
        <v>105</v>
      </c>
      <c r="D106" s="91"/>
      <c r="E106" s="91" t="e">
        <f t="shared" ca="1" si="10"/>
        <v>#N/A</v>
      </c>
      <c r="F106" s="91" t="e">
        <f ca="1">VLOOKUP(G106,#REF!,2,FALSE)</f>
        <v>#N/A</v>
      </c>
      <c r="G106" s="91"/>
      <c r="H106" s="91" t="e">
        <f ca="1">VLOOKUP(I106,#REF!,2,FALSE)</f>
        <v>#N/A</v>
      </c>
      <c r="I106" s="91"/>
      <c r="J106" s="91" t="e">
        <f ca="1">VLOOKUP(K106,#REF!,2,FALSE)</f>
        <v>#N/A</v>
      </c>
      <c r="K106" s="91"/>
      <c r="L106" s="91" t="e">
        <f ca="1">VLOOKUP(M106,#REF!,2,FALSE)</f>
        <v>#N/A</v>
      </c>
      <c r="M106" s="91"/>
      <c r="N106" s="91" t="e">
        <f ca="1">VLOOKUP(O106,#REF!,2,FALSE)</f>
        <v>#N/A</v>
      </c>
      <c r="O106" s="91"/>
      <c r="P106" s="92" t="str">
        <f ca="1">_xlfn.CONCAT($I106,IF(OR($O106=#REF!,$O106=#REF!,$O106=#REF!,$O106="electricité joule", $O106="electricité PAC")," d'", " de "), LOWER($O106))&amp;IF(OR(G106="agriculture","industrie")," l'",IF(OR(G106="puits technologiques",G106="soutes")," des "," du "))&amp;LOWER(G106)</f>
        <v xml:space="preserve"> de  du </v>
      </c>
      <c r="Q106" s="91" t="e">
        <f t="shared" si="9"/>
        <v>#NAME?</v>
      </c>
      <c r="R106" s="91" t="s">
        <v>95</v>
      </c>
      <c r="S106" s="91"/>
      <c r="T106" s="91" t="s">
        <v>9</v>
      </c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</row>
    <row r="107" spans="3:73">
      <c r="C107" s="91">
        <f t="shared" si="8"/>
        <v>106</v>
      </c>
      <c r="D107" s="91"/>
      <c r="E107" s="91" t="e">
        <f t="shared" ca="1" si="10"/>
        <v>#N/A</v>
      </c>
      <c r="F107" s="91" t="e">
        <f ca="1">VLOOKUP(G107,#REF!,2,FALSE)</f>
        <v>#N/A</v>
      </c>
      <c r="G107" s="91"/>
      <c r="H107" s="91" t="e">
        <f ca="1">VLOOKUP(I107,#REF!,2,FALSE)</f>
        <v>#N/A</v>
      </c>
      <c r="I107" s="91"/>
      <c r="J107" s="91" t="e">
        <f ca="1">VLOOKUP(K107,#REF!,2,FALSE)</f>
        <v>#N/A</v>
      </c>
      <c r="K107" s="91"/>
      <c r="L107" s="91" t="e">
        <f ca="1">VLOOKUP(M107,#REF!,2,FALSE)</f>
        <v>#N/A</v>
      </c>
      <c r="M107" s="91"/>
      <c r="N107" s="91" t="e">
        <f ca="1">VLOOKUP(O107,#REF!,2,FALSE)</f>
        <v>#N/A</v>
      </c>
      <c r="O107" s="91"/>
      <c r="P107" s="92" t="str">
        <f ca="1">_xlfn.CONCAT($I107,IF(OR($O107=#REF!,$O107=#REF!,$O107=#REF!,$O107="electricité joule", $O107="electricité PAC")," d'", " de "), LOWER($O107))&amp;IF(OR(G107="agriculture","industrie")," l'",IF(OR(G107="puits technologiques",G107="soutes")," des "," du "))&amp;LOWER(G107)</f>
        <v xml:space="preserve"> de  du </v>
      </c>
      <c r="Q107" s="91" t="e">
        <f t="shared" si="9"/>
        <v>#NAME?</v>
      </c>
      <c r="R107" s="91" t="s">
        <v>95</v>
      </c>
      <c r="S107" s="91"/>
      <c r="T107" s="91" t="s">
        <v>9</v>
      </c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</row>
    <row r="108" spans="3:73">
      <c r="C108" s="91">
        <f t="shared" si="8"/>
        <v>107</v>
      </c>
      <c r="D108" s="91"/>
      <c r="E108" s="91" t="e">
        <f t="shared" ca="1" si="10"/>
        <v>#N/A</v>
      </c>
      <c r="F108" s="91" t="e">
        <f ca="1">VLOOKUP(G108,#REF!,2,FALSE)</f>
        <v>#N/A</v>
      </c>
      <c r="G108" s="91"/>
      <c r="H108" s="91" t="e">
        <f ca="1">VLOOKUP(I108,#REF!,2,FALSE)</f>
        <v>#N/A</v>
      </c>
      <c r="I108" s="91"/>
      <c r="J108" s="91" t="e">
        <f ca="1">VLOOKUP(K108,#REF!,2,FALSE)</f>
        <v>#N/A</v>
      </c>
      <c r="K108" s="91"/>
      <c r="L108" s="91" t="e">
        <f ca="1">VLOOKUP(M108,#REF!,2,FALSE)</f>
        <v>#N/A</v>
      </c>
      <c r="M108" s="91"/>
      <c r="N108" s="91" t="e">
        <f ca="1">VLOOKUP(O108,#REF!,2,FALSE)</f>
        <v>#N/A</v>
      </c>
      <c r="O108" s="91"/>
      <c r="P108" s="92" t="str">
        <f ca="1">_xlfn.CONCAT($I108,IF(OR($O108=#REF!,$O108=#REF!,$O108=#REF!,$O108="electricité joule", $O108="electricité PAC")," d'", " de "), LOWER($O108))&amp;IF(OR(G108="agriculture","industrie")," l'",IF(OR(G108="puits technologiques",G108="soutes")," des "," du "))&amp;LOWER(G108)</f>
        <v xml:space="preserve"> de  du </v>
      </c>
      <c r="Q108" s="91" t="e">
        <f t="shared" si="9"/>
        <v>#NAME?</v>
      </c>
      <c r="R108" s="91" t="s">
        <v>95</v>
      </c>
      <c r="S108" s="91"/>
      <c r="T108" s="91" t="s">
        <v>9</v>
      </c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</row>
    <row r="109" spans="3:73">
      <c r="C109" s="91">
        <f t="shared" si="8"/>
        <v>108</v>
      </c>
      <c r="D109" s="91"/>
      <c r="E109" s="91" t="e">
        <f t="shared" ca="1" si="10"/>
        <v>#N/A</v>
      </c>
      <c r="F109" s="91" t="e">
        <f ca="1">VLOOKUP(G109,#REF!,2,FALSE)</f>
        <v>#N/A</v>
      </c>
      <c r="G109" s="91"/>
      <c r="H109" s="91" t="e">
        <f ca="1">VLOOKUP(I109,#REF!,2,FALSE)</f>
        <v>#N/A</v>
      </c>
      <c r="I109" s="91"/>
      <c r="J109" s="91" t="e">
        <f ca="1">VLOOKUP(K109,#REF!,2,FALSE)</f>
        <v>#N/A</v>
      </c>
      <c r="K109" s="91"/>
      <c r="L109" s="91" t="e">
        <f ca="1">VLOOKUP(M109,#REF!,2,FALSE)</f>
        <v>#N/A</v>
      </c>
      <c r="M109" s="91"/>
      <c r="N109" s="91" t="e">
        <f ca="1">VLOOKUP(O109,#REF!,2,FALSE)</f>
        <v>#N/A</v>
      </c>
      <c r="O109" s="91"/>
      <c r="P109" s="92" t="str">
        <f ca="1">_xlfn.CONCAT($I109,IF(OR($O109=#REF!,$O109=#REF!,$O109=#REF!,$O109="electricité joule", $O109="electricité PAC")," d'", " de "), LOWER($O109))&amp;IF(OR(G109="agriculture","industrie")," l'",IF(OR(G109="puits technologiques",G109="soutes")," des "," du "))&amp;LOWER(G109)</f>
        <v xml:space="preserve"> de  du </v>
      </c>
      <c r="Q109" s="91" t="e">
        <f t="shared" si="9"/>
        <v>#NAME?</v>
      </c>
      <c r="R109" s="91" t="s">
        <v>95</v>
      </c>
      <c r="S109" s="91"/>
      <c r="T109" s="91" t="s">
        <v>9</v>
      </c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</row>
    <row r="110" spans="3:73">
      <c r="C110" s="91">
        <f t="shared" si="8"/>
        <v>109</v>
      </c>
      <c r="D110" s="91"/>
      <c r="E110" s="91" t="e">
        <f t="shared" ca="1" si="10"/>
        <v>#N/A</v>
      </c>
      <c r="F110" s="91" t="e">
        <f ca="1">VLOOKUP(G110,#REF!,2,FALSE)</f>
        <v>#N/A</v>
      </c>
      <c r="G110" s="91"/>
      <c r="H110" s="91" t="e">
        <f ca="1">VLOOKUP(I110,#REF!,2,FALSE)</f>
        <v>#N/A</v>
      </c>
      <c r="I110" s="91"/>
      <c r="J110" s="91" t="e">
        <f ca="1">VLOOKUP(K110,#REF!,2,FALSE)</f>
        <v>#N/A</v>
      </c>
      <c r="K110" s="91"/>
      <c r="L110" s="91" t="e">
        <f ca="1">VLOOKUP(M110,#REF!,2,FALSE)</f>
        <v>#N/A</v>
      </c>
      <c r="M110" s="91"/>
      <c r="N110" s="91" t="e">
        <f ca="1">VLOOKUP(O110,#REF!,2,FALSE)</f>
        <v>#N/A</v>
      </c>
      <c r="O110" s="91"/>
      <c r="P110" s="92" t="str">
        <f ca="1">_xlfn.CONCAT($I110,IF(OR($O110=#REF!,$O110=#REF!,$O110=#REF!,$O110="electricité joule", $O110="electricité PAC")," d'", " de "), LOWER($O110))&amp;IF(OR(G110="agriculture","industrie")," l'",IF(OR(G110="puits technologiques",G110="soutes")," des "," du "))&amp;LOWER(G110)</f>
        <v xml:space="preserve"> de  du </v>
      </c>
      <c r="Q110" s="91" t="e">
        <f t="shared" si="9"/>
        <v>#NAME?</v>
      </c>
      <c r="R110" s="91" t="s">
        <v>95</v>
      </c>
      <c r="S110" s="91"/>
      <c r="T110" s="91" t="s">
        <v>9</v>
      </c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</row>
    <row r="111" spans="3:73">
      <c r="C111" s="91">
        <f t="shared" si="8"/>
        <v>110</v>
      </c>
      <c r="D111" s="91"/>
      <c r="E111" s="91" t="e">
        <f t="shared" ca="1" si="10"/>
        <v>#N/A</v>
      </c>
      <c r="F111" s="91" t="e">
        <f ca="1">VLOOKUP(G111,#REF!,2,FALSE)</f>
        <v>#N/A</v>
      </c>
      <c r="G111" s="91"/>
      <c r="H111" s="91" t="e">
        <f ca="1">VLOOKUP(I111,#REF!,2,FALSE)</f>
        <v>#N/A</v>
      </c>
      <c r="I111" s="91"/>
      <c r="J111" s="91" t="e">
        <f ca="1">VLOOKUP(K111,#REF!,2,FALSE)</f>
        <v>#N/A</v>
      </c>
      <c r="K111" s="91"/>
      <c r="L111" s="91" t="e">
        <f ca="1">VLOOKUP(M111,#REF!,2,FALSE)</f>
        <v>#N/A</v>
      </c>
      <c r="M111" s="91"/>
      <c r="N111" s="91" t="e">
        <f ca="1">VLOOKUP(O111,#REF!,2,FALSE)</f>
        <v>#N/A</v>
      </c>
      <c r="O111" s="91"/>
      <c r="P111" s="92" t="str">
        <f ca="1">_xlfn.CONCAT($I111,IF(OR($O111=#REF!,$O111=#REF!,$O111=#REF!,$O111="electricité joule", $O111="electricité PAC")," d'", " de "), LOWER($O111))&amp;IF(OR(G111="agriculture","industrie")," l'",IF(OR(G111="puits technologiques",G111="soutes")," des "," du "))&amp;LOWER(G111)</f>
        <v xml:space="preserve"> de  du </v>
      </c>
      <c r="Q111" s="91" t="e">
        <f t="shared" si="9"/>
        <v>#NAME?</v>
      </c>
      <c r="R111" s="91" t="s">
        <v>95</v>
      </c>
      <c r="S111" s="91"/>
      <c r="T111" s="91" t="s">
        <v>9</v>
      </c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</row>
    <row r="112" spans="3:73">
      <c r="C112" s="91">
        <f t="shared" si="8"/>
        <v>111</v>
      </c>
      <c r="D112" s="91"/>
      <c r="E112" s="91" t="e">
        <f t="shared" ca="1" si="10"/>
        <v>#N/A</v>
      </c>
      <c r="F112" s="91" t="e">
        <f ca="1">VLOOKUP(G112,#REF!,2,FALSE)</f>
        <v>#N/A</v>
      </c>
      <c r="G112" s="91"/>
      <c r="H112" s="91" t="e">
        <f ca="1">VLOOKUP(I112,#REF!,2,FALSE)</f>
        <v>#N/A</v>
      </c>
      <c r="I112" s="91"/>
      <c r="J112" s="91" t="e">
        <f ca="1">VLOOKUP(K112,#REF!,2,FALSE)</f>
        <v>#N/A</v>
      </c>
      <c r="K112" s="91"/>
      <c r="L112" s="91" t="e">
        <f ca="1">VLOOKUP(M112,#REF!,2,FALSE)</f>
        <v>#N/A</v>
      </c>
      <c r="M112" s="91"/>
      <c r="N112" s="91" t="e">
        <f ca="1">VLOOKUP(O112,#REF!,2,FALSE)</f>
        <v>#N/A</v>
      </c>
      <c r="O112" s="91"/>
      <c r="P112" s="92" t="str">
        <f ca="1">_xlfn.CONCAT($I112,IF(OR($O112=#REF!,$O112=#REF!,$O112=#REF!,$O112="electricité joule", $O112="electricité PAC")," d'", " de "), LOWER($O112))&amp;IF(OR(G112="agriculture","industrie")," l'",IF(OR(G112="puits technologiques",G112="soutes")," des "," du "))&amp;LOWER(G112)</f>
        <v xml:space="preserve"> de  du </v>
      </c>
      <c r="Q112" s="91" t="e">
        <f t="shared" si="9"/>
        <v>#NAME?</v>
      </c>
      <c r="R112" s="91" t="s">
        <v>95</v>
      </c>
      <c r="S112" s="91"/>
      <c r="T112" s="91" t="s">
        <v>9</v>
      </c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</row>
    <row r="113" spans="3:73">
      <c r="C113" s="91">
        <f t="shared" si="8"/>
        <v>112</v>
      </c>
      <c r="D113" s="91"/>
      <c r="E113" s="91" t="e">
        <f t="shared" ca="1" si="10"/>
        <v>#N/A</v>
      </c>
      <c r="F113" s="91" t="e">
        <f ca="1">VLOOKUP(G113,#REF!,2,FALSE)</f>
        <v>#N/A</v>
      </c>
      <c r="G113" s="91"/>
      <c r="H113" s="91" t="e">
        <f ca="1">VLOOKUP(I113,#REF!,2,FALSE)</f>
        <v>#N/A</v>
      </c>
      <c r="I113" s="91"/>
      <c r="J113" s="91" t="e">
        <f ca="1">VLOOKUP(K113,#REF!,2,FALSE)</f>
        <v>#N/A</v>
      </c>
      <c r="K113" s="91"/>
      <c r="L113" s="91" t="e">
        <f ca="1">VLOOKUP(M113,#REF!,2,FALSE)</f>
        <v>#N/A</v>
      </c>
      <c r="M113" s="91"/>
      <c r="N113" s="91" t="e">
        <f ca="1">VLOOKUP(O113,#REF!,2,FALSE)</f>
        <v>#N/A</v>
      </c>
      <c r="O113" s="91"/>
      <c r="P113" s="92" t="str">
        <f ca="1">_xlfn.CONCAT($I113,IF(OR($O113=#REF!,$O113=#REF!,$O113=#REF!,$O113="electricité joule", $O113="electricité PAC")," d'", " de "), LOWER($O113))&amp;IF(OR(G113="agriculture","industrie")," l'",IF(OR(G113="puits technologiques",G113="soutes")," des "," du "))&amp;LOWER(G113)</f>
        <v xml:space="preserve"> de  du </v>
      </c>
      <c r="Q113" s="91" t="e">
        <f t="shared" si="9"/>
        <v>#NAME?</v>
      </c>
      <c r="R113" s="91" t="s">
        <v>95</v>
      </c>
      <c r="S113" s="91"/>
      <c r="T113" s="91" t="s">
        <v>9</v>
      </c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</row>
    <row r="114" spans="3:73">
      <c r="C114" s="91">
        <f t="shared" si="8"/>
        <v>113</v>
      </c>
      <c r="D114" s="91"/>
      <c r="E114" s="91" t="e">
        <f t="shared" ca="1" si="10"/>
        <v>#N/A</v>
      </c>
      <c r="F114" s="91" t="e">
        <f ca="1">VLOOKUP(G114,#REF!,2,FALSE)</f>
        <v>#N/A</v>
      </c>
      <c r="G114" s="91"/>
      <c r="H114" s="91" t="e">
        <f ca="1">VLOOKUP(I114,#REF!,2,FALSE)</f>
        <v>#N/A</v>
      </c>
      <c r="I114" s="91"/>
      <c r="J114" s="91" t="e">
        <f ca="1">VLOOKUP(K114,#REF!,2,FALSE)</f>
        <v>#N/A</v>
      </c>
      <c r="K114" s="91"/>
      <c r="L114" s="91" t="e">
        <f ca="1">VLOOKUP(M114,#REF!,2,FALSE)</f>
        <v>#N/A</v>
      </c>
      <c r="M114" s="91"/>
      <c r="N114" s="91" t="e">
        <f ca="1">VLOOKUP(O114,#REF!,2,FALSE)</f>
        <v>#N/A</v>
      </c>
      <c r="O114" s="91"/>
      <c r="P114" s="92" t="str">
        <f ca="1">_xlfn.CONCAT($I114,IF(OR($O114=#REF!,$O114=#REF!,$O114=#REF!,$O114="electricité joule", $O114="electricité PAC")," d'", " de "), LOWER($O114))&amp;IF(OR(G114="agriculture","industrie")," l'",IF(OR(G114="puits technologiques",G114="soutes")," des "," du "))&amp;LOWER(G114)</f>
        <v xml:space="preserve"> de  du </v>
      </c>
      <c r="Q114" s="91" t="e">
        <f t="shared" si="9"/>
        <v>#NAME?</v>
      </c>
      <c r="R114" s="91" t="s">
        <v>95</v>
      </c>
      <c r="S114" s="91"/>
      <c r="T114" s="91" t="s">
        <v>9</v>
      </c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</row>
    <row r="115" spans="3:73">
      <c r="C115" s="91">
        <f t="shared" si="8"/>
        <v>114</v>
      </c>
      <c r="D115" s="91"/>
      <c r="E115" s="91" t="e">
        <f t="shared" ca="1" si="10"/>
        <v>#N/A</v>
      </c>
      <c r="F115" s="91" t="e">
        <f ca="1">VLOOKUP(G115,#REF!,2,FALSE)</f>
        <v>#N/A</v>
      </c>
      <c r="G115" s="91"/>
      <c r="H115" s="91" t="e">
        <f ca="1">VLOOKUP(I115,#REF!,2,FALSE)</f>
        <v>#N/A</v>
      </c>
      <c r="I115" s="91"/>
      <c r="J115" s="91" t="e">
        <f ca="1">VLOOKUP(K115,#REF!,2,FALSE)</f>
        <v>#N/A</v>
      </c>
      <c r="K115" s="91"/>
      <c r="L115" s="91" t="e">
        <f ca="1">VLOOKUP(M115,#REF!,2,FALSE)</f>
        <v>#N/A</v>
      </c>
      <c r="M115" s="91"/>
      <c r="N115" s="91" t="e">
        <f ca="1">VLOOKUP(O115,#REF!,2,FALSE)</f>
        <v>#N/A</v>
      </c>
      <c r="O115" s="91"/>
      <c r="P115" s="92" t="str">
        <f ca="1">_xlfn.CONCAT($I115,IF(OR($O115=#REF!,$O115=#REF!,$O115=#REF!,$O115="electricité joule", $O115="electricité PAC")," d'", " de "), LOWER($O115))&amp;IF(OR(G115="agriculture","industrie")," l'",IF(OR(G115="puits technologiques",G115="soutes")," des "," du "))&amp;LOWER(G115)</f>
        <v xml:space="preserve"> de  du </v>
      </c>
      <c r="Q115" s="91" t="e">
        <f t="shared" si="9"/>
        <v>#NAME?</v>
      </c>
      <c r="R115" s="91" t="s">
        <v>95</v>
      </c>
      <c r="S115" s="91"/>
      <c r="T115" s="91" t="s">
        <v>9</v>
      </c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</row>
    <row r="116" spans="3:73">
      <c r="C116" s="91">
        <f t="shared" si="8"/>
        <v>115</v>
      </c>
      <c r="D116" s="91"/>
      <c r="E116" s="91" t="e">
        <f t="shared" ca="1" si="10"/>
        <v>#N/A</v>
      </c>
      <c r="F116" s="91" t="e">
        <f ca="1">VLOOKUP(G116,#REF!,2,FALSE)</f>
        <v>#N/A</v>
      </c>
      <c r="G116" s="91"/>
      <c r="H116" s="91" t="e">
        <f ca="1">VLOOKUP(I116,#REF!,2,FALSE)</f>
        <v>#N/A</v>
      </c>
      <c r="I116" s="91"/>
      <c r="J116" s="91" t="e">
        <f ca="1">VLOOKUP(K116,#REF!,2,FALSE)</f>
        <v>#N/A</v>
      </c>
      <c r="K116" s="91"/>
      <c r="L116" s="91" t="e">
        <f ca="1">VLOOKUP(M116,#REF!,2,FALSE)</f>
        <v>#N/A</v>
      </c>
      <c r="M116" s="91"/>
      <c r="N116" s="91" t="e">
        <f ca="1">VLOOKUP(O116,#REF!,2,FALSE)</f>
        <v>#N/A</v>
      </c>
      <c r="O116" s="91"/>
      <c r="P116" s="92" t="str">
        <f ca="1">_xlfn.CONCAT($I116,IF(OR($O116=#REF!,$O116=#REF!,$O116=#REF!,$O116="electricité joule", $O116="electricité PAC")," d'", " de "), LOWER($O116))&amp;IF(OR(G116="agriculture","industrie")," l'",IF(OR(G116="puits technologiques",G116="soutes")," des "," du "))&amp;LOWER(G116)</f>
        <v xml:space="preserve"> de  du </v>
      </c>
      <c r="Q116" s="91" t="e">
        <f t="shared" si="9"/>
        <v>#NAME?</v>
      </c>
      <c r="R116" s="91" t="s">
        <v>95</v>
      </c>
      <c r="S116" s="91"/>
      <c r="T116" s="91" t="s">
        <v>9</v>
      </c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</row>
    <row r="117" spans="3:73">
      <c r="C117" s="91">
        <f t="shared" si="8"/>
        <v>116</v>
      </c>
      <c r="D117" s="91"/>
      <c r="E117" s="91" t="e">
        <f t="shared" ca="1" si="10"/>
        <v>#N/A</v>
      </c>
      <c r="F117" s="91" t="e">
        <f ca="1">VLOOKUP(G117,#REF!,2,FALSE)</f>
        <v>#N/A</v>
      </c>
      <c r="G117" s="91"/>
      <c r="H117" s="91" t="e">
        <f ca="1">VLOOKUP(I117,#REF!,2,FALSE)</f>
        <v>#N/A</v>
      </c>
      <c r="I117" s="91"/>
      <c r="J117" s="91" t="e">
        <f ca="1">VLOOKUP(K117,#REF!,2,FALSE)</f>
        <v>#N/A</v>
      </c>
      <c r="K117" s="91"/>
      <c r="L117" s="91" t="e">
        <f ca="1">VLOOKUP(M117,#REF!,2,FALSE)</f>
        <v>#N/A</v>
      </c>
      <c r="M117" s="91"/>
      <c r="N117" s="91" t="e">
        <f ca="1">VLOOKUP(O117,#REF!,2,FALSE)</f>
        <v>#N/A</v>
      </c>
      <c r="O117" s="91"/>
      <c r="P117" s="92" t="str">
        <f ca="1">_xlfn.CONCAT($I117,IF(OR($O117=#REF!,$O117=#REF!,$O117=#REF!,$O117="electricité joule", $O117="electricité PAC")," d'", " de "), LOWER($O117))&amp;IF(OR(G117="agriculture","industrie")," l'",IF(OR(G117="puits technologiques",G117="soutes")," des "," du "))&amp;LOWER(G117)</f>
        <v xml:space="preserve"> de  du </v>
      </c>
      <c r="Q117" s="91" t="e">
        <f t="shared" si="9"/>
        <v>#NAME?</v>
      </c>
      <c r="R117" s="91" t="s">
        <v>95</v>
      </c>
      <c r="S117" s="91"/>
      <c r="T117" s="91" t="s">
        <v>9</v>
      </c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</row>
    <row r="118" spans="3:73">
      <c r="C118" s="91">
        <f t="shared" si="8"/>
        <v>117</v>
      </c>
      <c r="D118" s="91"/>
      <c r="E118" s="91" t="e">
        <f t="shared" ca="1" si="10"/>
        <v>#N/A</v>
      </c>
      <c r="F118" s="91" t="e">
        <f ca="1">VLOOKUP(G118,#REF!,2,FALSE)</f>
        <v>#N/A</v>
      </c>
      <c r="G118" s="91"/>
      <c r="H118" s="91" t="e">
        <f ca="1">VLOOKUP(I118,#REF!,2,FALSE)</f>
        <v>#N/A</v>
      </c>
      <c r="I118" s="91"/>
      <c r="J118" s="91" t="e">
        <f ca="1">VLOOKUP(K118,#REF!,2,FALSE)</f>
        <v>#N/A</v>
      </c>
      <c r="K118" s="91"/>
      <c r="L118" s="91" t="e">
        <f ca="1">VLOOKUP(M118,#REF!,2,FALSE)</f>
        <v>#N/A</v>
      </c>
      <c r="M118" s="91"/>
      <c r="N118" s="91" t="e">
        <f ca="1">VLOOKUP(O118,#REF!,2,FALSE)</f>
        <v>#N/A</v>
      </c>
      <c r="O118" s="91"/>
      <c r="P118" s="92" t="str">
        <f ca="1">_xlfn.CONCAT($I118,IF(OR($O118=#REF!,$O118=#REF!,$O118=#REF!,$O118="electricité joule", $O118="electricité PAC")," d'", " de "), LOWER($O118))&amp;IF(OR(G118="agriculture","industrie")," l'",IF(OR(G118="puits technologiques",G118="soutes")," des "," du "))&amp;LOWER(G118)</f>
        <v xml:space="preserve"> de  du </v>
      </c>
      <c r="Q118" s="91" t="e">
        <f t="shared" si="9"/>
        <v>#NAME?</v>
      </c>
      <c r="R118" s="91" t="s">
        <v>95</v>
      </c>
      <c r="S118" s="91"/>
      <c r="T118" s="91" t="s">
        <v>9</v>
      </c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</row>
    <row r="119" spans="3:73">
      <c r="C119" s="91">
        <f t="shared" si="8"/>
        <v>118</v>
      </c>
      <c r="D119" s="91"/>
      <c r="E119" s="91" t="e">
        <f t="shared" ca="1" si="10"/>
        <v>#N/A</v>
      </c>
      <c r="F119" s="91" t="e">
        <f ca="1">VLOOKUP(G119,#REF!,2,FALSE)</f>
        <v>#N/A</v>
      </c>
      <c r="G119" s="91"/>
      <c r="H119" s="91" t="e">
        <f ca="1">VLOOKUP(I119,#REF!,2,FALSE)</f>
        <v>#N/A</v>
      </c>
      <c r="I119" s="91"/>
      <c r="J119" s="91" t="e">
        <f ca="1">VLOOKUP(K119,#REF!,2,FALSE)</f>
        <v>#N/A</v>
      </c>
      <c r="K119" s="91"/>
      <c r="L119" s="91" t="e">
        <f ca="1">VLOOKUP(M119,#REF!,2,FALSE)</f>
        <v>#N/A</v>
      </c>
      <c r="M119" s="91"/>
      <c r="N119" s="91" t="e">
        <f ca="1">VLOOKUP(O119,#REF!,2,FALSE)</f>
        <v>#N/A</v>
      </c>
      <c r="O119" s="91"/>
      <c r="P119" s="92" t="str">
        <f ca="1">_xlfn.CONCAT($I119,IF(OR($O119=#REF!,$O119=#REF!,$O119=#REF!,$O119="electricité joule", $O119="electricité PAC")," d'", " de "), LOWER($O119))&amp;IF(OR(G119="agriculture","industrie")," l'",IF(OR(G119="puits technologiques",G119="soutes")," des "," du "))&amp;LOWER(G119)</f>
        <v xml:space="preserve"> de  du </v>
      </c>
      <c r="Q119" s="91" t="e">
        <f t="shared" si="9"/>
        <v>#NAME?</v>
      </c>
      <c r="R119" s="91" t="s">
        <v>95</v>
      </c>
      <c r="S119" s="91"/>
      <c r="T119" s="91" t="s">
        <v>9</v>
      </c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</row>
    <row r="120" spans="3:73">
      <c r="C120" s="91">
        <f t="shared" si="8"/>
        <v>119</v>
      </c>
      <c r="D120" s="91"/>
      <c r="E120" s="91" t="e">
        <f t="shared" ca="1" si="10"/>
        <v>#N/A</v>
      </c>
      <c r="F120" s="91" t="e">
        <f ca="1">VLOOKUP(G120,#REF!,2,FALSE)</f>
        <v>#N/A</v>
      </c>
      <c r="G120" s="91"/>
      <c r="H120" s="91" t="e">
        <f ca="1">VLOOKUP(I120,#REF!,2,FALSE)</f>
        <v>#N/A</v>
      </c>
      <c r="I120" s="91"/>
      <c r="J120" s="91" t="e">
        <f ca="1">VLOOKUP(K120,#REF!,2,FALSE)</f>
        <v>#N/A</v>
      </c>
      <c r="K120" s="91"/>
      <c r="L120" s="91" t="e">
        <f ca="1">VLOOKUP(M120,#REF!,2,FALSE)</f>
        <v>#N/A</v>
      </c>
      <c r="M120" s="91"/>
      <c r="N120" s="91" t="e">
        <f ca="1">VLOOKUP(O120,#REF!,2,FALSE)</f>
        <v>#N/A</v>
      </c>
      <c r="O120" s="91"/>
      <c r="P120" s="92" t="str">
        <f ca="1">_xlfn.CONCAT($I120,IF(OR($O120=#REF!,$O120=#REF!,$O120=#REF!,$O120="electricité joule", $O120="electricité PAC")," d'", " de "), LOWER($O120))&amp;IF(OR(G120="agriculture","industrie")," l'",IF(OR(G120="puits technologiques",G120="soutes")," des "," du "))&amp;LOWER(G120)</f>
        <v xml:space="preserve"> de  du </v>
      </c>
      <c r="Q120" s="91" t="e">
        <f t="shared" si="9"/>
        <v>#NAME?</v>
      </c>
      <c r="R120" s="91" t="s">
        <v>95</v>
      </c>
      <c r="S120" s="91"/>
      <c r="T120" s="91" t="s">
        <v>9</v>
      </c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</row>
    <row r="121" spans="3:73">
      <c r="C121" s="91">
        <f t="shared" si="8"/>
        <v>120</v>
      </c>
      <c r="D121" s="91"/>
      <c r="E121" s="91" t="e">
        <f t="shared" ca="1" si="10"/>
        <v>#N/A</v>
      </c>
      <c r="F121" s="91" t="e">
        <f ca="1">VLOOKUP(G121,#REF!,2,FALSE)</f>
        <v>#N/A</v>
      </c>
      <c r="G121" s="91"/>
      <c r="H121" s="91" t="e">
        <f ca="1">VLOOKUP(I121,#REF!,2,FALSE)</f>
        <v>#N/A</v>
      </c>
      <c r="I121" s="91"/>
      <c r="J121" s="91" t="e">
        <f ca="1">VLOOKUP(K121,#REF!,2,FALSE)</f>
        <v>#N/A</v>
      </c>
      <c r="K121" s="91"/>
      <c r="L121" s="91" t="e">
        <f ca="1">VLOOKUP(M121,#REF!,2,FALSE)</f>
        <v>#N/A</v>
      </c>
      <c r="M121" s="91"/>
      <c r="N121" s="91" t="e">
        <f ca="1">VLOOKUP(O121,#REF!,2,FALSE)</f>
        <v>#N/A</v>
      </c>
      <c r="O121" s="91"/>
      <c r="P121" s="92" t="str">
        <f ca="1">_xlfn.CONCAT($I121,IF(OR($O121=#REF!,$O121=#REF!,$O121=#REF!,$O121="electricité joule", $O121="electricité PAC")," d'", " de "), LOWER($O121))&amp;IF(OR(G121="agriculture","industrie")," l'",IF(OR(G121="puits technologiques",G121="soutes")," des "," du "))&amp;LOWER(G121)</f>
        <v xml:space="preserve"> de  du </v>
      </c>
      <c r="Q121" s="91" t="e">
        <f t="shared" si="9"/>
        <v>#NAME?</v>
      </c>
      <c r="R121" s="91" t="s">
        <v>95</v>
      </c>
      <c r="S121" s="91"/>
      <c r="T121" s="91" t="s">
        <v>9</v>
      </c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</row>
    <row r="122" spans="3:73">
      <c r="C122" s="91">
        <f t="shared" si="8"/>
        <v>121</v>
      </c>
      <c r="D122" s="91"/>
      <c r="E122" s="91" t="e">
        <f t="shared" ca="1" si="10"/>
        <v>#N/A</v>
      </c>
      <c r="F122" s="91" t="e">
        <f ca="1">VLOOKUP(G122,#REF!,2,FALSE)</f>
        <v>#N/A</v>
      </c>
      <c r="G122" s="91"/>
      <c r="H122" s="91" t="e">
        <f ca="1">VLOOKUP(I122,#REF!,2,FALSE)</f>
        <v>#N/A</v>
      </c>
      <c r="I122" s="91"/>
      <c r="J122" s="91" t="e">
        <f ca="1">VLOOKUP(K122,#REF!,2,FALSE)</f>
        <v>#N/A</v>
      </c>
      <c r="K122" s="91"/>
      <c r="L122" s="91" t="e">
        <f ca="1">VLOOKUP(M122,#REF!,2,FALSE)</f>
        <v>#N/A</v>
      </c>
      <c r="M122" s="91"/>
      <c r="N122" s="91" t="e">
        <f ca="1">VLOOKUP(O122,#REF!,2,FALSE)</f>
        <v>#N/A</v>
      </c>
      <c r="O122" s="91"/>
      <c r="P122" s="92" t="str">
        <f ca="1">_xlfn.CONCAT($I122,IF(OR($O122=#REF!,$O122=#REF!,$O122=#REF!,$O122="electricité joule", $O122="electricité PAC")," d'", " de "), LOWER($O122))&amp;IF(OR(G122="agriculture","industrie")," l'",IF(OR(G122="puits technologiques",G122="soutes")," des "," du "))&amp;LOWER(G122)</f>
        <v xml:space="preserve"> de  du </v>
      </c>
      <c r="Q122" s="91" t="e">
        <f t="shared" si="9"/>
        <v>#NAME?</v>
      </c>
      <c r="R122" s="91" t="s">
        <v>95</v>
      </c>
      <c r="S122" s="91"/>
      <c r="T122" s="91" t="s">
        <v>9</v>
      </c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</row>
    <row r="123" spans="3:73">
      <c r="C123" s="91">
        <f t="shared" si="8"/>
        <v>122</v>
      </c>
      <c r="D123" s="91"/>
      <c r="E123" s="91" t="e">
        <f t="shared" ca="1" si="10"/>
        <v>#N/A</v>
      </c>
      <c r="F123" s="91" t="e">
        <f ca="1">VLOOKUP(G123,#REF!,2,FALSE)</f>
        <v>#N/A</v>
      </c>
      <c r="G123" s="91"/>
      <c r="H123" s="91" t="e">
        <f ca="1">VLOOKUP(I123,#REF!,2,FALSE)</f>
        <v>#N/A</v>
      </c>
      <c r="I123" s="91"/>
      <c r="J123" s="91" t="e">
        <f ca="1">VLOOKUP(K123,#REF!,2,FALSE)</f>
        <v>#N/A</v>
      </c>
      <c r="K123" s="91"/>
      <c r="L123" s="91" t="e">
        <f ca="1">VLOOKUP(M123,#REF!,2,FALSE)</f>
        <v>#N/A</v>
      </c>
      <c r="M123" s="91"/>
      <c r="N123" s="91" t="e">
        <f ca="1">VLOOKUP(O123,#REF!,2,FALSE)</f>
        <v>#N/A</v>
      </c>
      <c r="O123" s="91"/>
      <c r="P123" s="92" t="str">
        <f ca="1">_xlfn.CONCAT($I123,IF(OR($O123=#REF!,$O123=#REF!,$O123=#REF!,$O123="electricité joule", $O123="electricité PAC")," d'", " de "), LOWER($O123))&amp;IF(OR(G123="agriculture","industrie")," l'",IF(OR(G123="puits technologiques",G123="soutes")," des "," du "))&amp;LOWER(G123)</f>
        <v xml:space="preserve"> de  du </v>
      </c>
      <c r="Q123" s="91" t="e">
        <f t="shared" si="9"/>
        <v>#NAME?</v>
      </c>
      <c r="R123" s="91" t="s">
        <v>95</v>
      </c>
      <c r="S123" s="91"/>
      <c r="T123" s="91" t="s">
        <v>9</v>
      </c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</row>
    <row r="124" spans="3:73">
      <c r="C124" s="91">
        <f t="shared" si="8"/>
        <v>123</v>
      </c>
      <c r="D124" s="91"/>
      <c r="E124" s="91" t="e">
        <f t="shared" ca="1" si="10"/>
        <v>#N/A</v>
      </c>
      <c r="F124" s="91" t="e">
        <f ca="1">VLOOKUP(G124,#REF!,2,FALSE)</f>
        <v>#N/A</v>
      </c>
      <c r="G124" s="91"/>
      <c r="H124" s="91" t="e">
        <f ca="1">VLOOKUP(I124,#REF!,2,FALSE)</f>
        <v>#N/A</v>
      </c>
      <c r="I124" s="91"/>
      <c r="J124" s="91" t="e">
        <f ca="1">VLOOKUP(K124,#REF!,2,FALSE)</f>
        <v>#N/A</v>
      </c>
      <c r="K124" s="91"/>
      <c r="L124" s="91" t="e">
        <f ca="1">VLOOKUP(M124,#REF!,2,FALSE)</f>
        <v>#N/A</v>
      </c>
      <c r="M124" s="91"/>
      <c r="N124" s="91" t="e">
        <f ca="1">VLOOKUP(O124,#REF!,2,FALSE)</f>
        <v>#N/A</v>
      </c>
      <c r="O124" s="91"/>
      <c r="P124" s="92" t="str">
        <f ca="1">_xlfn.CONCAT($I124,IF(OR($O124=#REF!,$O124=#REF!,$O124=#REF!,$O124="electricité joule", $O124="electricité PAC")," d'", " de "), LOWER($O124))&amp;IF(OR(G124="agriculture","industrie")," l'",IF(OR(G124="puits technologiques",G124="soutes")," des "," du "))&amp;LOWER(G124)</f>
        <v xml:space="preserve"> de  du </v>
      </c>
      <c r="Q124" s="91" t="e">
        <f t="shared" si="9"/>
        <v>#NAME?</v>
      </c>
      <c r="R124" s="91" t="s">
        <v>95</v>
      </c>
      <c r="S124" s="91"/>
      <c r="T124" s="91" t="s">
        <v>9</v>
      </c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</row>
    <row r="125" spans="3:73">
      <c r="C125" s="91">
        <f t="shared" si="8"/>
        <v>124</v>
      </c>
      <c r="D125" s="91"/>
      <c r="E125" s="91" t="e">
        <f t="shared" ca="1" si="10"/>
        <v>#N/A</v>
      </c>
      <c r="F125" s="91" t="e">
        <f ca="1">VLOOKUP(G125,#REF!,2,FALSE)</f>
        <v>#N/A</v>
      </c>
      <c r="G125" s="91"/>
      <c r="H125" s="91" t="e">
        <f ca="1">VLOOKUP(I125,#REF!,2,FALSE)</f>
        <v>#N/A</v>
      </c>
      <c r="I125" s="91"/>
      <c r="J125" s="91" t="e">
        <f ca="1">VLOOKUP(K125,#REF!,2,FALSE)</f>
        <v>#N/A</v>
      </c>
      <c r="K125" s="91"/>
      <c r="L125" s="91" t="e">
        <f ca="1">VLOOKUP(M125,#REF!,2,FALSE)</f>
        <v>#N/A</v>
      </c>
      <c r="M125" s="91"/>
      <c r="N125" s="91" t="e">
        <f ca="1">VLOOKUP(O125,#REF!,2,FALSE)</f>
        <v>#N/A</v>
      </c>
      <c r="O125" s="91"/>
      <c r="P125" s="92" t="str">
        <f ca="1">_xlfn.CONCAT($I125,IF(OR($O125=#REF!,$O125=#REF!,$O125=#REF!,$O125="electricité joule", $O125="electricité PAC")," d'", " de "), LOWER($O125))&amp;IF(OR(G125="agriculture","industrie")," l'",IF(OR(G125="puits technologiques",G125="soutes")," des "," du "))&amp;LOWER(G125)</f>
        <v xml:space="preserve"> de  du </v>
      </c>
      <c r="Q125" s="91" t="e">
        <f t="shared" si="9"/>
        <v>#NAME?</v>
      </c>
      <c r="R125" s="91" t="s">
        <v>95</v>
      </c>
      <c r="S125" s="91"/>
      <c r="T125" s="91" t="s">
        <v>9</v>
      </c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</row>
    <row r="126" spans="3:73">
      <c r="C126" s="91">
        <f t="shared" si="8"/>
        <v>125</v>
      </c>
      <c r="D126" s="91"/>
      <c r="E126" s="91" t="e">
        <f t="shared" ca="1" si="10"/>
        <v>#N/A</v>
      </c>
      <c r="F126" s="91" t="e">
        <f ca="1">VLOOKUP(G126,#REF!,2,FALSE)</f>
        <v>#N/A</v>
      </c>
      <c r="G126" s="91"/>
      <c r="H126" s="91" t="e">
        <f ca="1">VLOOKUP(I126,#REF!,2,FALSE)</f>
        <v>#N/A</v>
      </c>
      <c r="I126" s="91"/>
      <c r="J126" s="91" t="e">
        <f ca="1">VLOOKUP(K126,#REF!,2,FALSE)</f>
        <v>#N/A</v>
      </c>
      <c r="K126" s="91"/>
      <c r="L126" s="91" t="e">
        <f ca="1">VLOOKUP(M126,#REF!,2,FALSE)</f>
        <v>#N/A</v>
      </c>
      <c r="M126" s="91"/>
      <c r="N126" s="91" t="e">
        <f ca="1">VLOOKUP(O126,#REF!,2,FALSE)</f>
        <v>#N/A</v>
      </c>
      <c r="O126" s="91"/>
      <c r="P126" s="92" t="str">
        <f ca="1">_xlfn.CONCAT($I126,IF(OR($O126=#REF!,$O126=#REF!,$O126=#REF!,$O126="electricité joule", $O126="electricité PAC")," d'", " de "), LOWER($O126))&amp;IF(OR(G126="agriculture","industrie")," l'",IF(OR(G126="puits technologiques",G126="soutes")," des "," du "))&amp;LOWER(G126)</f>
        <v xml:space="preserve"> de  du </v>
      </c>
      <c r="Q126" s="91" t="e">
        <f t="shared" si="9"/>
        <v>#NAME?</v>
      </c>
      <c r="R126" s="91" t="s">
        <v>95</v>
      </c>
      <c r="S126" s="91"/>
      <c r="T126" s="91" t="s">
        <v>9</v>
      </c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</row>
    <row r="127" spans="3:73">
      <c r="C127" s="91">
        <f t="shared" si="8"/>
        <v>126</v>
      </c>
      <c r="D127" s="91"/>
      <c r="E127" s="91" t="e">
        <f t="shared" ca="1" si="10"/>
        <v>#N/A</v>
      </c>
      <c r="F127" s="91" t="e">
        <f ca="1">VLOOKUP(G127,#REF!,2,FALSE)</f>
        <v>#N/A</v>
      </c>
      <c r="G127" s="91"/>
      <c r="H127" s="91" t="e">
        <f ca="1">VLOOKUP(I127,#REF!,2,FALSE)</f>
        <v>#N/A</v>
      </c>
      <c r="I127" s="91"/>
      <c r="J127" s="91" t="e">
        <f ca="1">VLOOKUP(K127,#REF!,2,FALSE)</f>
        <v>#N/A</v>
      </c>
      <c r="K127" s="91"/>
      <c r="L127" s="91" t="e">
        <f ca="1">VLOOKUP(M127,#REF!,2,FALSE)</f>
        <v>#N/A</v>
      </c>
      <c r="M127" s="91"/>
      <c r="N127" s="91" t="e">
        <f ca="1">VLOOKUP(O127,#REF!,2,FALSE)</f>
        <v>#N/A</v>
      </c>
      <c r="O127" s="91"/>
      <c r="P127" s="92" t="str">
        <f ca="1">_xlfn.CONCAT($I127,IF(OR($O127=#REF!,$O127=#REF!,$O127=#REF!,$O127="electricité joule", $O127="electricité PAC")," d'", " de "), LOWER($O127))&amp;IF(OR(G127="agriculture","industrie")," l'",IF(OR(G127="puits technologiques",G127="soutes")," des "," du "))&amp;LOWER(G127)</f>
        <v xml:space="preserve"> de  du </v>
      </c>
      <c r="Q127" s="91" t="e">
        <f t="shared" si="9"/>
        <v>#NAME?</v>
      </c>
      <c r="R127" s="91" t="s">
        <v>95</v>
      </c>
      <c r="S127" s="91"/>
      <c r="T127" s="91" t="s">
        <v>9</v>
      </c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</row>
    <row r="128" spans="3:73">
      <c r="C128" s="91">
        <f t="shared" si="8"/>
        <v>127</v>
      </c>
      <c r="D128" s="91"/>
      <c r="E128" s="91" t="e">
        <f t="shared" ca="1" si="10"/>
        <v>#N/A</v>
      </c>
      <c r="F128" s="91" t="e">
        <f ca="1">VLOOKUP(G128,#REF!,2,FALSE)</f>
        <v>#N/A</v>
      </c>
      <c r="G128" s="91"/>
      <c r="H128" s="91" t="e">
        <f ca="1">VLOOKUP(I128,#REF!,2,FALSE)</f>
        <v>#N/A</v>
      </c>
      <c r="I128" s="91"/>
      <c r="J128" s="91" t="e">
        <f ca="1">VLOOKUP(K128,#REF!,2,FALSE)</f>
        <v>#N/A</v>
      </c>
      <c r="K128" s="91"/>
      <c r="L128" s="91" t="e">
        <f ca="1">VLOOKUP(M128,#REF!,2,FALSE)</f>
        <v>#N/A</v>
      </c>
      <c r="M128" s="91"/>
      <c r="N128" s="91" t="e">
        <f ca="1">VLOOKUP(O128,#REF!,2,FALSE)</f>
        <v>#N/A</v>
      </c>
      <c r="O128" s="91"/>
      <c r="P128" s="92" t="str">
        <f ca="1">_xlfn.CONCAT($I128,IF(OR($O128=#REF!,$O128=#REF!,$O128=#REF!,$O128="electricité joule", $O128="electricité PAC")," d'", " de "), LOWER($O128))&amp;IF(OR(G128="agriculture","industrie")," l'",IF(OR(G128="puits technologiques",G128="soutes")," des "," du "))&amp;LOWER(G128)</f>
        <v xml:space="preserve"> de  du </v>
      </c>
      <c r="Q128" s="91" t="e">
        <f t="shared" si="9"/>
        <v>#NAME?</v>
      </c>
      <c r="R128" s="91" t="s">
        <v>95</v>
      </c>
      <c r="S128" s="91"/>
      <c r="T128" s="91" t="s">
        <v>9</v>
      </c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</row>
    <row r="129" spans="3:73">
      <c r="C129" s="91">
        <f t="shared" si="8"/>
        <v>128</v>
      </c>
      <c r="D129" s="91"/>
      <c r="E129" s="91" t="e">
        <f t="shared" ca="1" si="10"/>
        <v>#N/A</v>
      </c>
      <c r="F129" s="91" t="e">
        <f ca="1">VLOOKUP(G129,#REF!,2,FALSE)</f>
        <v>#N/A</v>
      </c>
      <c r="G129" s="91"/>
      <c r="H129" s="91" t="e">
        <f ca="1">VLOOKUP(I129,#REF!,2,FALSE)</f>
        <v>#N/A</v>
      </c>
      <c r="I129" s="91"/>
      <c r="J129" s="91" t="e">
        <f ca="1">VLOOKUP(K129,#REF!,2,FALSE)</f>
        <v>#N/A</v>
      </c>
      <c r="K129" s="91"/>
      <c r="L129" s="91" t="e">
        <f ca="1">VLOOKUP(M129,#REF!,2,FALSE)</f>
        <v>#N/A</v>
      </c>
      <c r="M129" s="91"/>
      <c r="N129" s="91" t="e">
        <f ca="1">VLOOKUP(O129,#REF!,2,FALSE)</f>
        <v>#N/A</v>
      </c>
      <c r="O129" s="91"/>
      <c r="P129" s="92" t="str">
        <f ca="1">_xlfn.CONCAT($I129,IF(OR($O129=#REF!,$O129=#REF!,$O129=#REF!,$O129="electricité joule", $O129="electricité PAC")," d'", " de "), LOWER($O129))&amp;IF(OR(G129="agriculture","industrie")," l'",IF(OR(G129="puits technologiques",G129="soutes")," des "," du "))&amp;LOWER(G129)</f>
        <v xml:space="preserve"> de  du </v>
      </c>
      <c r="Q129" s="91" t="e">
        <f t="shared" si="9"/>
        <v>#NAME?</v>
      </c>
      <c r="R129" s="91" t="s">
        <v>95</v>
      </c>
      <c r="S129" s="91"/>
      <c r="T129" s="91" t="s">
        <v>9</v>
      </c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</row>
    <row r="130" spans="3:73">
      <c r="C130" s="91">
        <f t="shared" si="8"/>
        <v>129</v>
      </c>
      <c r="D130" s="91"/>
      <c r="E130" s="91" t="e">
        <f t="shared" ca="1" si="10"/>
        <v>#N/A</v>
      </c>
      <c r="F130" s="91" t="e">
        <f ca="1">VLOOKUP(G130,#REF!,2,FALSE)</f>
        <v>#N/A</v>
      </c>
      <c r="G130" s="91"/>
      <c r="H130" s="91" t="e">
        <f ca="1">VLOOKUP(I130,#REF!,2,FALSE)</f>
        <v>#N/A</v>
      </c>
      <c r="I130" s="91"/>
      <c r="J130" s="91" t="e">
        <f ca="1">VLOOKUP(K130,#REF!,2,FALSE)</f>
        <v>#N/A</v>
      </c>
      <c r="K130" s="91"/>
      <c r="L130" s="91" t="e">
        <f ca="1">VLOOKUP(M130,#REF!,2,FALSE)</f>
        <v>#N/A</v>
      </c>
      <c r="M130" s="91"/>
      <c r="N130" s="91" t="e">
        <f ca="1">VLOOKUP(O130,#REF!,2,FALSE)</f>
        <v>#N/A</v>
      </c>
      <c r="O130" s="91"/>
      <c r="P130" s="92" t="str">
        <f ca="1">_xlfn.CONCAT($I130,IF(OR($O130=#REF!,$O130=#REF!,$O130=#REF!,$O130="electricité joule", $O130="electricité PAC")," d'", " de "), LOWER($O130))&amp;IF(OR(G130="agriculture","industrie")," l'",IF(OR(G130="puits technologiques",G130="soutes")," des "," du "))&amp;LOWER(G130)</f>
        <v xml:space="preserve"> de  du </v>
      </c>
      <c r="Q130" s="91" t="e">
        <f t="shared" si="9"/>
        <v>#NAME?</v>
      </c>
      <c r="R130" s="91" t="s">
        <v>95</v>
      </c>
      <c r="S130" s="91"/>
      <c r="T130" s="91" t="s">
        <v>9</v>
      </c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</row>
    <row r="131" spans="3:73">
      <c r="C131" s="91">
        <f t="shared" si="8"/>
        <v>130</v>
      </c>
      <c r="D131" s="91"/>
      <c r="E131" s="91" t="e">
        <f t="shared" ca="1" si="10"/>
        <v>#N/A</v>
      </c>
      <c r="F131" s="91" t="e">
        <f ca="1">VLOOKUP(G131,#REF!,2,FALSE)</f>
        <v>#N/A</v>
      </c>
      <c r="G131" s="91"/>
      <c r="H131" s="91" t="e">
        <f ca="1">VLOOKUP(I131,#REF!,2,FALSE)</f>
        <v>#N/A</v>
      </c>
      <c r="I131" s="91"/>
      <c r="J131" s="91" t="e">
        <f ca="1">VLOOKUP(K131,#REF!,2,FALSE)</f>
        <v>#N/A</v>
      </c>
      <c r="K131" s="91"/>
      <c r="L131" s="91" t="e">
        <f ca="1">VLOOKUP(M131,#REF!,2,FALSE)</f>
        <v>#N/A</v>
      </c>
      <c r="M131" s="91"/>
      <c r="N131" s="91" t="e">
        <f ca="1">VLOOKUP(O131,#REF!,2,FALSE)</f>
        <v>#N/A</v>
      </c>
      <c r="O131" s="91"/>
      <c r="P131" s="92" t="str">
        <f ca="1">_xlfn.CONCAT($I131,IF(OR($O131=#REF!,$O131=#REF!,$O131=#REF!,$O131="electricité joule", $O131="electricité PAC")," d'", " de "), LOWER($O131))&amp;IF(OR(G131="agriculture","industrie")," l'",IF(OR(G131="puits technologiques",G131="soutes")," des "," du "))&amp;LOWER(G131)</f>
        <v xml:space="preserve"> de  du </v>
      </c>
      <c r="Q131" s="91" t="e">
        <f t="shared" si="9"/>
        <v>#NAME?</v>
      </c>
      <c r="R131" s="91" t="s">
        <v>95</v>
      </c>
      <c r="S131" s="91"/>
      <c r="T131" s="91" t="s">
        <v>9</v>
      </c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</row>
    <row r="132" spans="3:73">
      <c r="C132" s="91">
        <f t="shared" ref="C132:C195" si="11">C131+1</f>
        <v>131</v>
      </c>
      <c r="D132" s="91"/>
      <c r="E132" s="91" t="e">
        <f t="shared" ca="1" si="10"/>
        <v>#N/A</v>
      </c>
      <c r="F132" s="91" t="e">
        <f ca="1">VLOOKUP(G132,#REF!,2,FALSE)</f>
        <v>#N/A</v>
      </c>
      <c r="G132" s="91"/>
      <c r="H132" s="91" t="e">
        <f ca="1">VLOOKUP(I132,#REF!,2,FALSE)</f>
        <v>#N/A</v>
      </c>
      <c r="I132" s="91"/>
      <c r="J132" s="91" t="e">
        <f ca="1">VLOOKUP(K132,#REF!,2,FALSE)</f>
        <v>#N/A</v>
      </c>
      <c r="K132" s="91"/>
      <c r="L132" s="91" t="e">
        <f ca="1">VLOOKUP(M132,#REF!,2,FALSE)</f>
        <v>#N/A</v>
      </c>
      <c r="M132" s="91"/>
      <c r="N132" s="91" t="e">
        <f ca="1">VLOOKUP(O132,#REF!,2,FALSE)</f>
        <v>#N/A</v>
      </c>
      <c r="O132" s="91"/>
      <c r="P132" s="92" t="str">
        <f ca="1">_xlfn.CONCAT($I132,IF(OR($O132=#REF!,$O132=#REF!,$O132=#REF!,$O132="electricité joule", $O132="electricité PAC")," d'", " de "), LOWER($O132))&amp;IF(OR(G132="agriculture","industrie")," l'",IF(OR(G132="puits technologiques",G132="soutes")," des "," du "))&amp;LOWER(G132)</f>
        <v xml:space="preserve"> de  du </v>
      </c>
      <c r="Q132" s="91" t="e">
        <f t="shared" si="9"/>
        <v>#NAME?</v>
      </c>
      <c r="R132" s="91" t="s">
        <v>95</v>
      </c>
      <c r="S132" s="91"/>
      <c r="T132" s="91" t="s">
        <v>9</v>
      </c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</row>
    <row r="133" spans="3:73">
      <c r="C133" s="91">
        <f t="shared" si="11"/>
        <v>132</v>
      </c>
      <c r="D133" s="91"/>
      <c r="E133" s="91" t="e">
        <f t="shared" ca="1" si="10"/>
        <v>#N/A</v>
      </c>
      <c r="F133" s="91" t="e">
        <f ca="1">VLOOKUP(G133,#REF!,2,FALSE)</f>
        <v>#N/A</v>
      </c>
      <c r="G133" s="91"/>
      <c r="H133" s="91" t="e">
        <f ca="1">VLOOKUP(I133,#REF!,2,FALSE)</f>
        <v>#N/A</v>
      </c>
      <c r="I133" s="91"/>
      <c r="J133" s="91" t="e">
        <f ca="1">VLOOKUP(K133,#REF!,2,FALSE)</f>
        <v>#N/A</v>
      </c>
      <c r="K133" s="91"/>
      <c r="L133" s="91" t="e">
        <f ca="1">VLOOKUP(M133,#REF!,2,FALSE)</f>
        <v>#N/A</v>
      </c>
      <c r="M133" s="91"/>
      <c r="N133" s="91" t="e">
        <f ca="1">VLOOKUP(O133,#REF!,2,FALSE)</f>
        <v>#N/A</v>
      </c>
      <c r="O133" s="91"/>
      <c r="P133" s="92" t="str">
        <f ca="1">_xlfn.CONCAT($I133,IF(OR($O133=#REF!,$O133=#REF!,$O133=#REF!,$O133="electricité joule", $O133="electricité PAC")," d'", " de "), LOWER($O133))&amp;IF(OR(G133="agriculture","industrie")," l'",IF(OR(G133="puits technologiques",G133="soutes")," des "," du "))&amp;LOWER(G133)</f>
        <v xml:space="preserve"> de  du </v>
      </c>
      <c r="Q133" s="91" t="e">
        <f t="shared" si="9"/>
        <v>#NAME?</v>
      </c>
      <c r="R133" s="91" t="s">
        <v>95</v>
      </c>
      <c r="S133" s="91"/>
      <c r="T133" s="91" t="s">
        <v>9</v>
      </c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</row>
    <row r="134" spans="3:73">
      <c r="C134" s="91">
        <f t="shared" si="11"/>
        <v>133</v>
      </c>
      <c r="D134" s="91"/>
      <c r="E134" s="91" t="e">
        <f t="shared" ca="1" si="10"/>
        <v>#N/A</v>
      </c>
      <c r="F134" s="91" t="e">
        <f ca="1">VLOOKUP(G134,#REF!,2,FALSE)</f>
        <v>#N/A</v>
      </c>
      <c r="G134" s="91"/>
      <c r="H134" s="91" t="e">
        <f ca="1">VLOOKUP(I134,#REF!,2,FALSE)</f>
        <v>#N/A</v>
      </c>
      <c r="I134" s="91"/>
      <c r="J134" s="91" t="e">
        <f ca="1">VLOOKUP(K134,#REF!,2,FALSE)</f>
        <v>#N/A</v>
      </c>
      <c r="K134" s="91"/>
      <c r="L134" s="91" t="e">
        <f ca="1">VLOOKUP(M134,#REF!,2,FALSE)</f>
        <v>#N/A</v>
      </c>
      <c r="M134" s="91"/>
      <c r="N134" s="91" t="e">
        <f ca="1">VLOOKUP(O134,#REF!,2,FALSE)</f>
        <v>#N/A</v>
      </c>
      <c r="O134" s="91"/>
      <c r="P134" s="92" t="str">
        <f ca="1">_xlfn.CONCAT($I134,IF(OR($O134=#REF!,$O134=#REF!,$O134=#REF!,$O134="electricité joule", $O134="electricité PAC")," d'", " de "), LOWER($O134))&amp;IF(OR(G134="agriculture","industrie")," l'",IF(OR(G134="puits technologiques",G134="soutes")," des "," du "))&amp;LOWER(G134)</f>
        <v xml:space="preserve"> de  du </v>
      </c>
      <c r="Q134" s="91" t="e">
        <f t="shared" si="9"/>
        <v>#NAME?</v>
      </c>
      <c r="R134" s="91" t="s">
        <v>95</v>
      </c>
      <c r="S134" s="91"/>
      <c r="T134" s="91" t="s">
        <v>9</v>
      </c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</row>
    <row r="135" spans="3:73">
      <c r="C135" s="91">
        <f t="shared" si="11"/>
        <v>134</v>
      </c>
      <c r="D135" s="91"/>
      <c r="E135" s="91" t="e">
        <f t="shared" ca="1" si="10"/>
        <v>#N/A</v>
      </c>
      <c r="F135" s="91" t="e">
        <f ca="1">VLOOKUP(G135,#REF!,2,FALSE)</f>
        <v>#N/A</v>
      </c>
      <c r="G135" s="91"/>
      <c r="H135" s="91" t="e">
        <f ca="1">VLOOKUP(I135,#REF!,2,FALSE)</f>
        <v>#N/A</v>
      </c>
      <c r="I135" s="91"/>
      <c r="J135" s="91" t="e">
        <f ca="1">VLOOKUP(K135,#REF!,2,FALSE)</f>
        <v>#N/A</v>
      </c>
      <c r="K135" s="91"/>
      <c r="L135" s="91" t="e">
        <f ca="1">VLOOKUP(M135,#REF!,2,FALSE)</f>
        <v>#N/A</v>
      </c>
      <c r="M135" s="91"/>
      <c r="N135" s="91" t="e">
        <f ca="1">VLOOKUP(O135,#REF!,2,FALSE)</f>
        <v>#N/A</v>
      </c>
      <c r="O135" s="91"/>
      <c r="P135" s="92" t="str">
        <f ca="1">_xlfn.CONCAT($I135,IF(OR($O135=#REF!,$O135=#REF!,$O135=#REF!,$O135="electricité joule", $O135="electricité PAC")," d'", " de "), LOWER($O135))&amp;IF(OR(G135="agriculture","industrie")," l'",IF(OR(G135="puits technologiques",G135="soutes")," des "," du "))&amp;LOWER(G135)</f>
        <v xml:space="preserve"> de  du </v>
      </c>
      <c r="Q135" s="91" t="e">
        <f t="shared" si="9"/>
        <v>#NAME?</v>
      </c>
      <c r="R135" s="91" t="s">
        <v>95</v>
      </c>
      <c r="S135" s="91"/>
      <c r="T135" s="91" t="s">
        <v>9</v>
      </c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</row>
    <row r="136" spans="3:73">
      <c r="C136" s="91">
        <f t="shared" si="11"/>
        <v>135</v>
      </c>
      <c r="D136" s="91"/>
      <c r="E136" s="91" t="e">
        <f t="shared" ca="1" si="10"/>
        <v>#N/A</v>
      </c>
      <c r="F136" s="91" t="e">
        <f ca="1">VLOOKUP(G136,#REF!,2,FALSE)</f>
        <v>#N/A</v>
      </c>
      <c r="G136" s="91"/>
      <c r="H136" s="91" t="e">
        <f ca="1">VLOOKUP(I136,#REF!,2,FALSE)</f>
        <v>#N/A</v>
      </c>
      <c r="I136" s="91"/>
      <c r="J136" s="91" t="e">
        <f ca="1">VLOOKUP(K136,#REF!,2,FALSE)</f>
        <v>#N/A</v>
      </c>
      <c r="K136" s="91"/>
      <c r="L136" s="91" t="e">
        <f ca="1">VLOOKUP(M136,#REF!,2,FALSE)</f>
        <v>#N/A</v>
      </c>
      <c r="M136" s="91"/>
      <c r="N136" s="91" t="e">
        <f ca="1">VLOOKUP(O136,#REF!,2,FALSE)</f>
        <v>#N/A</v>
      </c>
      <c r="O136" s="91"/>
      <c r="P136" s="92" t="str">
        <f ca="1">_xlfn.CONCAT($I136,IF(OR($O136=#REF!,$O136=#REF!,$O136=#REF!,$O136="electricité joule", $O136="electricité PAC")," d'", " de "), LOWER($O136))&amp;IF(OR(G136="agriculture","industrie")," l'",IF(OR(G136="puits technologiques",G136="soutes")," des "," du "))&amp;LOWER(G136)</f>
        <v xml:space="preserve"> de  du </v>
      </c>
      <c r="Q136" s="91" t="e">
        <f t="shared" si="9"/>
        <v>#NAME?</v>
      </c>
      <c r="R136" s="91" t="s">
        <v>95</v>
      </c>
      <c r="S136" s="91"/>
      <c r="T136" s="91" t="s">
        <v>9</v>
      </c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</row>
    <row r="137" spans="3:73">
      <c r="C137" s="91">
        <f t="shared" si="11"/>
        <v>136</v>
      </c>
      <c r="D137" s="91"/>
      <c r="E137" s="91" t="e">
        <f t="shared" ca="1" si="10"/>
        <v>#N/A</v>
      </c>
      <c r="F137" s="91" t="e">
        <f ca="1">VLOOKUP(G137,#REF!,2,FALSE)</f>
        <v>#N/A</v>
      </c>
      <c r="G137" s="91"/>
      <c r="H137" s="91" t="e">
        <f ca="1">VLOOKUP(I137,#REF!,2,FALSE)</f>
        <v>#N/A</v>
      </c>
      <c r="I137" s="91"/>
      <c r="J137" s="91" t="e">
        <f ca="1">VLOOKUP(K137,#REF!,2,FALSE)</f>
        <v>#N/A</v>
      </c>
      <c r="K137" s="91"/>
      <c r="L137" s="91" t="e">
        <f ca="1">VLOOKUP(M137,#REF!,2,FALSE)</f>
        <v>#N/A</v>
      </c>
      <c r="M137" s="91"/>
      <c r="N137" s="91" t="e">
        <f ca="1">VLOOKUP(O137,#REF!,2,FALSE)</f>
        <v>#N/A</v>
      </c>
      <c r="O137" s="91"/>
      <c r="P137" s="92" t="str">
        <f ca="1">_xlfn.CONCAT($I137,IF(OR($O137=#REF!,$O137=#REF!,$O137=#REF!,$O137="electricité joule", $O137="electricité PAC")," d'", " de "), LOWER($O137))&amp;IF(OR(G137="agriculture","industrie")," l'",IF(OR(G137="puits technologiques",G137="soutes")," des "," du "))&amp;LOWER(G137)</f>
        <v xml:space="preserve"> de  du </v>
      </c>
      <c r="Q137" s="91" t="e">
        <f t="shared" si="9"/>
        <v>#NAME?</v>
      </c>
      <c r="R137" s="91" t="s">
        <v>95</v>
      </c>
      <c r="S137" s="91"/>
      <c r="T137" s="91" t="s">
        <v>9</v>
      </c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</row>
    <row r="138" spans="3:73">
      <c r="C138" s="91">
        <f t="shared" si="11"/>
        <v>137</v>
      </c>
      <c r="D138" s="91"/>
      <c r="E138" s="91" t="e">
        <f t="shared" ca="1" si="10"/>
        <v>#N/A</v>
      </c>
      <c r="F138" s="91" t="e">
        <f ca="1">VLOOKUP(G138,#REF!,2,FALSE)</f>
        <v>#N/A</v>
      </c>
      <c r="G138" s="91"/>
      <c r="H138" s="91" t="e">
        <f ca="1">VLOOKUP(I138,#REF!,2,FALSE)</f>
        <v>#N/A</v>
      </c>
      <c r="I138" s="91"/>
      <c r="J138" s="91" t="e">
        <f ca="1">VLOOKUP(K138,#REF!,2,FALSE)</f>
        <v>#N/A</v>
      </c>
      <c r="K138" s="91"/>
      <c r="L138" s="91" t="e">
        <f ca="1">VLOOKUP(M138,#REF!,2,FALSE)</f>
        <v>#N/A</v>
      </c>
      <c r="M138" s="91"/>
      <c r="N138" s="91" t="e">
        <f ca="1">VLOOKUP(O138,#REF!,2,FALSE)</f>
        <v>#N/A</v>
      </c>
      <c r="O138" s="91"/>
      <c r="P138" s="92" t="str">
        <f ca="1">_xlfn.CONCAT($I138,IF(OR($O138=#REF!,$O138=#REF!,$O138=#REF!,$O138="electricité joule", $O138="electricité PAC")," d'", " de "), LOWER($O138))&amp;IF(OR(G138="agriculture","industrie")," l'",IF(OR(G138="puits technologiques",G138="soutes")," des "," du "))&amp;LOWER(G138)</f>
        <v xml:space="preserve"> de  du </v>
      </c>
      <c r="Q138" s="91" t="e">
        <f t="shared" si="9"/>
        <v>#NAME?</v>
      </c>
      <c r="R138" s="91" t="s">
        <v>95</v>
      </c>
      <c r="S138" s="91"/>
      <c r="T138" s="91" t="s">
        <v>9</v>
      </c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</row>
    <row r="139" spans="3:73">
      <c r="C139" s="91">
        <f t="shared" si="11"/>
        <v>138</v>
      </c>
      <c r="D139" s="91"/>
      <c r="E139" s="91" t="e">
        <f t="shared" ca="1" si="10"/>
        <v>#N/A</v>
      </c>
      <c r="F139" s="91" t="e">
        <f ca="1">VLOOKUP(G139,#REF!,2,FALSE)</f>
        <v>#N/A</v>
      </c>
      <c r="G139" s="91"/>
      <c r="H139" s="91" t="e">
        <f ca="1">VLOOKUP(I139,#REF!,2,FALSE)</f>
        <v>#N/A</v>
      </c>
      <c r="I139" s="91"/>
      <c r="J139" s="91" t="e">
        <f ca="1">VLOOKUP(K139,#REF!,2,FALSE)</f>
        <v>#N/A</v>
      </c>
      <c r="K139" s="91"/>
      <c r="L139" s="91" t="e">
        <f ca="1">VLOOKUP(M139,#REF!,2,FALSE)</f>
        <v>#N/A</v>
      </c>
      <c r="M139" s="91"/>
      <c r="N139" s="91" t="e">
        <f ca="1">VLOOKUP(O139,#REF!,2,FALSE)</f>
        <v>#N/A</v>
      </c>
      <c r="O139" s="91"/>
      <c r="P139" s="92" t="str">
        <f ca="1">_xlfn.CONCAT($I139,IF(OR($O139=#REF!,$O139=#REF!,$O139=#REF!,$O139="electricité joule", $O139="electricité PAC")," d'", " de "), LOWER($O139))&amp;IF(OR(G139="agriculture","industrie")," l'",IF(OR(G139="puits technologiques",G139="soutes")," des "," du "))&amp;LOWER(G139)</f>
        <v xml:space="preserve"> de  du </v>
      </c>
      <c r="Q139" s="91" t="e">
        <f t="shared" si="9"/>
        <v>#NAME?</v>
      </c>
      <c r="R139" s="91" t="s">
        <v>95</v>
      </c>
      <c r="S139" s="91"/>
      <c r="T139" s="91" t="s">
        <v>9</v>
      </c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</row>
    <row r="140" spans="3:73">
      <c r="C140" s="91">
        <f t="shared" si="11"/>
        <v>139</v>
      </c>
      <c r="D140" s="91"/>
      <c r="E140" s="91" t="e">
        <f t="shared" ca="1" si="10"/>
        <v>#N/A</v>
      </c>
      <c r="F140" s="91" t="e">
        <f ca="1">VLOOKUP(G140,#REF!,2,FALSE)</f>
        <v>#N/A</v>
      </c>
      <c r="G140" s="91"/>
      <c r="H140" s="91" t="e">
        <f ca="1">VLOOKUP(I140,#REF!,2,FALSE)</f>
        <v>#N/A</v>
      </c>
      <c r="I140" s="91"/>
      <c r="J140" s="91" t="e">
        <f ca="1">VLOOKUP(K140,#REF!,2,FALSE)</f>
        <v>#N/A</v>
      </c>
      <c r="K140" s="91"/>
      <c r="L140" s="91" t="e">
        <f ca="1">VLOOKUP(M140,#REF!,2,FALSE)</f>
        <v>#N/A</v>
      </c>
      <c r="M140" s="91"/>
      <c r="N140" s="91" t="e">
        <f ca="1">VLOOKUP(O140,#REF!,2,FALSE)</f>
        <v>#N/A</v>
      </c>
      <c r="O140" s="91"/>
      <c r="P140" s="92" t="str">
        <f ca="1">_xlfn.CONCAT($I140,IF(OR($O140=#REF!,$O140=#REF!,$O140=#REF!,$O140="electricité joule", $O140="electricité PAC")," d'", " de "), LOWER($O140))&amp;IF(OR(G140="agriculture","industrie")," l'",IF(OR(G140="puits technologiques",G140="soutes")," des "," du "))&amp;LOWER(G140)</f>
        <v xml:space="preserve"> de  du </v>
      </c>
      <c r="Q140" s="91" t="e">
        <f t="shared" si="9"/>
        <v>#NAME?</v>
      </c>
      <c r="R140" s="91" t="s">
        <v>95</v>
      </c>
      <c r="S140" s="91"/>
      <c r="T140" s="91" t="s">
        <v>9</v>
      </c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</row>
    <row r="141" spans="3:73">
      <c r="C141" s="91">
        <f t="shared" si="11"/>
        <v>140</v>
      </c>
      <c r="D141" s="91"/>
      <c r="E141" s="91" t="e">
        <f t="shared" ca="1" si="10"/>
        <v>#N/A</v>
      </c>
      <c r="F141" s="91" t="e">
        <f ca="1">VLOOKUP(G141,#REF!,2,FALSE)</f>
        <v>#N/A</v>
      </c>
      <c r="G141" s="91"/>
      <c r="H141" s="91" t="e">
        <f ca="1">VLOOKUP(I141,#REF!,2,FALSE)</f>
        <v>#N/A</v>
      </c>
      <c r="I141" s="91"/>
      <c r="J141" s="91" t="e">
        <f ca="1">VLOOKUP(K141,#REF!,2,FALSE)</f>
        <v>#N/A</v>
      </c>
      <c r="K141" s="91"/>
      <c r="L141" s="91" t="e">
        <f ca="1">VLOOKUP(M141,#REF!,2,FALSE)</f>
        <v>#N/A</v>
      </c>
      <c r="M141" s="91"/>
      <c r="N141" s="91" t="e">
        <f ca="1">VLOOKUP(O141,#REF!,2,FALSE)</f>
        <v>#N/A</v>
      </c>
      <c r="O141" s="91"/>
      <c r="P141" s="92" t="str">
        <f ca="1">_xlfn.CONCAT($I141,IF(OR($O141=#REF!,$O141=#REF!,$O141=#REF!,$O141="electricité joule", $O141="electricité PAC")," d'", " de "), LOWER($O141))&amp;IF(OR(G141="agriculture","industrie")," l'",IF(OR(G141="puits technologiques",G141="soutes")," des "," du "))&amp;LOWER(G141)</f>
        <v xml:space="preserve"> de  du </v>
      </c>
      <c r="Q141" s="91" t="e">
        <f t="shared" ref="Q141:Q204" si="12">tag_twh</f>
        <v>#NAME?</v>
      </c>
      <c r="R141" s="91" t="s">
        <v>95</v>
      </c>
      <c r="S141" s="91"/>
      <c r="T141" s="91" t="s">
        <v>9</v>
      </c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</row>
    <row r="142" spans="3:73">
      <c r="C142" s="91">
        <f t="shared" si="11"/>
        <v>141</v>
      </c>
      <c r="D142" s="91"/>
      <c r="E142" s="91" t="e">
        <f t="shared" ref="E142:E205" ca="1" si="13">N142&amp;H142&amp;F142&amp;J142</f>
        <v>#N/A</v>
      </c>
      <c r="F142" s="91" t="e">
        <f ca="1">VLOOKUP(G142,#REF!,2,FALSE)</f>
        <v>#N/A</v>
      </c>
      <c r="G142" s="91"/>
      <c r="H142" s="91" t="e">
        <f ca="1">VLOOKUP(I142,#REF!,2,FALSE)</f>
        <v>#N/A</v>
      </c>
      <c r="I142" s="91"/>
      <c r="J142" s="91" t="e">
        <f ca="1">VLOOKUP(K142,#REF!,2,FALSE)</f>
        <v>#N/A</v>
      </c>
      <c r="K142" s="91"/>
      <c r="L142" s="91" t="e">
        <f ca="1">VLOOKUP(M142,#REF!,2,FALSE)</f>
        <v>#N/A</v>
      </c>
      <c r="M142" s="91"/>
      <c r="N142" s="91" t="e">
        <f ca="1">VLOOKUP(O142,#REF!,2,FALSE)</f>
        <v>#N/A</v>
      </c>
      <c r="O142" s="91"/>
      <c r="P142" s="92" t="str">
        <f ca="1">_xlfn.CONCAT($I142,IF(OR($O142=#REF!,$O142=#REF!,$O142=#REF!,$O142="electricité joule", $O142="electricité PAC")," d'", " de "), LOWER($O142))&amp;IF(OR(G142="agriculture","industrie")," l'",IF(OR(G142="puits technologiques",G142="soutes")," des "," du "))&amp;LOWER(G142)</f>
        <v xml:space="preserve"> de  du </v>
      </c>
      <c r="Q142" s="91" t="e">
        <f t="shared" si="12"/>
        <v>#NAME?</v>
      </c>
      <c r="R142" s="91" t="s">
        <v>95</v>
      </c>
      <c r="S142" s="91"/>
      <c r="T142" s="91" t="s">
        <v>9</v>
      </c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</row>
    <row r="143" spans="3:73">
      <c r="C143" s="91">
        <f t="shared" si="11"/>
        <v>142</v>
      </c>
      <c r="D143" s="91"/>
      <c r="E143" s="91" t="e">
        <f t="shared" ca="1" si="13"/>
        <v>#N/A</v>
      </c>
      <c r="F143" s="91" t="e">
        <f ca="1">VLOOKUP(G143,#REF!,2,FALSE)</f>
        <v>#N/A</v>
      </c>
      <c r="G143" s="91"/>
      <c r="H143" s="91" t="e">
        <f ca="1">VLOOKUP(I143,#REF!,2,FALSE)</f>
        <v>#N/A</v>
      </c>
      <c r="I143" s="91"/>
      <c r="J143" s="91" t="e">
        <f ca="1">VLOOKUP(K143,#REF!,2,FALSE)</f>
        <v>#N/A</v>
      </c>
      <c r="K143" s="91"/>
      <c r="L143" s="91" t="e">
        <f ca="1">VLOOKUP(M143,#REF!,2,FALSE)</f>
        <v>#N/A</v>
      </c>
      <c r="M143" s="91"/>
      <c r="N143" s="91" t="e">
        <f ca="1">VLOOKUP(O143,#REF!,2,FALSE)</f>
        <v>#N/A</v>
      </c>
      <c r="O143" s="91"/>
      <c r="P143" s="92" t="str">
        <f ca="1">_xlfn.CONCAT($I143,IF(OR($O143=#REF!,$O143=#REF!,$O143=#REF!,$O143="electricité joule", $O143="electricité PAC")," d'", " de "), LOWER($O143))&amp;IF(OR(G143="agriculture","industrie")," l'",IF(OR(G143="puits technologiques",G143="soutes")," des "," du "))&amp;LOWER(G143)</f>
        <v xml:space="preserve"> de  du </v>
      </c>
      <c r="Q143" s="91" t="e">
        <f t="shared" si="12"/>
        <v>#NAME?</v>
      </c>
      <c r="R143" s="91" t="s">
        <v>95</v>
      </c>
      <c r="S143" s="91"/>
      <c r="T143" s="91" t="s">
        <v>9</v>
      </c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</row>
    <row r="144" spans="3:73">
      <c r="C144" s="91">
        <f t="shared" si="11"/>
        <v>143</v>
      </c>
      <c r="D144" s="91"/>
      <c r="E144" s="91" t="e">
        <f t="shared" ca="1" si="13"/>
        <v>#N/A</v>
      </c>
      <c r="F144" s="91" t="e">
        <f ca="1">VLOOKUP(G144,#REF!,2,FALSE)</f>
        <v>#N/A</v>
      </c>
      <c r="G144" s="91"/>
      <c r="H144" s="91" t="e">
        <f ca="1">VLOOKUP(I144,#REF!,2,FALSE)</f>
        <v>#N/A</v>
      </c>
      <c r="I144" s="91"/>
      <c r="J144" s="91" t="e">
        <f ca="1">VLOOKUP(K144,#REF!,2,FALSE)</f>
        <v>#N/A</v>
      </c>
      <c r="K144" s="91"/>
      <c r="L144" s="91" t="e">
        <f ca="1">VLOOKUP(M144,#REF!,2,FALSE)</f>
        <v>#N/A</v>
      </c>
      <c r="M144" s="91"/>
      <c r="N144" s="91" t="e">
        <f ca="1">VLOOKUP(O144,#REF!,2,FALSE)</f>
        <v>#N/A</v>
      </c>
      <c r="O144" s="91"/>
      <c r="P144" s="92" t="str">
        <f ca="1">_xlfn.CONCAT($I144,IF(OR($O144=#REF!,$O144=#REF!,$O144=#REF!,$O144="electricité joule", $O144="electricité PAC")," d'", " de "), LOWER($O144))&amp;IF(OR(G144="agriculture","industrie")," l'",IF(OR(G144="puits technologiques",G144="soutes")," des "," du "))&amp;LOWER(G144)</f>
        <v xml:space="preserve"> de  du </v>
      </c>
      <c r="Q144" s="91" t="e">
        <f t="shared" si="12"/>
        <v>#NAME?</v>
      </c>
      <c r="R144" s="91" t="s">
        <v>95</v>
      </c>
      <c r="S144" s="91"/>
      <c r="T144" s="91" t="s">
        <v>9</v>
      </c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</row>
    <row r="145" spans="3:73">
      <c r="C145" s="91">
        <f t="shared" si="11"/>
        <v>144</v>
      </c>
      <c r="D145" s="91"/>
      <c r="E145" s="91" t="e">
        <f t="shared" ca="1" si="13"/>
        <v>#N/A</v>
      </c>
      <c r="F145" s="91" t="e">
        <f ca="1">VLOOKUP(G145,#REF!,2,FALSE)</f>
        <v>#N/A</v>
      </c>
      <c r="G145" s="91"/>
      <c r="H145" s="91" t="e">
        <f ca="1">VLOOKUP(I145,#REF!,2,FALSE)</f>
        <v>#N/A</v>
      </c>
      <c r="I145" s="91"/>
      <c r="J145" s="91" t="e">
        <f ca="1">VLOOKUP(K145,#REF!,2,FALSE)</f>
        <v>#N/A</v>
      </c>
      <c r="K145" s="91"/>
      <c r="L145" s="91" t="e">
        <f ca="1">VLOOKUP(M145,#REF!,2,FALSE)</f>
        <v>#N/A</v>
      </c>
      <c r="M145" s="91"/>
      <c r="N145" s="91" t="e">
        <f ca="1">VLOOKUP(O145,#REF!,2,FALSE)</f>
        <v>#N/A</v>
      </c>
      <c r="O145" s="91"/>
      <c r="P145" s="92" t="str">
        <f ca="1">_xlfn.CONCAT($I145,IF(OR($O145=#REF!,$O145=#REF!,$O145=#REF!,$O145="electricité joule", $O145="electricité PAC")," d'", " de "), LOWER($O145))&amp;IF(OR(G145="agriculture","industrie")," l'",IF(OR(G145="puits technologiques",G145="soutes")," des "," du "))&amp;LOWER(G145)</f>
        <v xml:space="preserve"> de  du </v>
      </c>
      <c r="Q145" s="91" t="e">
        <f t="shared" si="12"/>
        <v>#NAME?</v>
      </c>
      <c r="R145" s="91" t="s">
        <v>95</v>
      </c>
      <c r="S145" s="91"/>
      <c r="T145" s="91" t="s">
        <v>9</v>
      </c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</row>
    <row r="146" spans="3:73">
      <c r="C146" s="91">
        <f t="shared" si="11"/>
        <v>145</v>
      </c>
      <c r="D146" s="91"/>
      <c r="E146" s="91" t="e">
        <f t="shared" ca="1" si="13"/>
        <v>#N/A</v>
      </c>
      <c r="F146" s="91" t="e">
        <f ca="1">VLOOKUP(G146,#REF!,2,FALSE)</f>
        <v>#N/A</v>
      </c>
      <c r="G146" s="91"/>
      <c r="H146" s="91" t="e">
        <f ca="1">VLOOKUP(I146,#REF!,2,FALSE)</f>
        <v>#N/A</v>
      </c>
      <c r="I146" s="91"/>
      <c r="J146" s="91" t="e">
        <f ca="1">VLOOKUP(K146,#REF!,2,FALSE)</f>
        <v>#N/A</v>
      </c>
      <c r="K146" s="91"/>
      <c r="L146" s="91" t="e">
        <f ca="1">VLOOKUP(M146,#REF!,2,FALSE)</f>
        <v>#N/A</v>
      </c>
      <c r="M146" s="91"/>
      <c r="N146" s="91" t="e">
        <f ca="1">VLOOKUP(O146,#REF!,2,FALSE)</f>
        <v>#N/A</v>
      </c>
      <c r="O146" s="91"/>
      <c r="P146" s="92" t="str">
        <f ca="1">_xlfn.CONCAT($I146,IF(OR($O146=#REF!,$O146=#REF!,$O146=#REF!,$O146="electricité joule", $O146="electricité PAC")," d'", " de "), LOWER($O146))&amp;IF(OR(G146="agriculture","industrie")," l'",IF(OR(G146="puits technologiques",G146="soutes")," des "," du "))&amp;LOWER(G146)</f>
        <v xml:space="preserve"> de  du </v>
      </c>
      <c r="Q146" s="91" t="e">
        <f t="shared" si="12"/>
        <v>#NAME?</v>
      </c>
      <c r="R146" s="91" t="s">
        <v>95</v>
      </c>
      <c r="S146" s="91"/>
      <c r="T146" s="91" t="s">
        <v>9</v>
      </c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</row>
    <row r="147" spans="3:73">
      <c r="C147" s="91">
        <f t="shared" si="11"/>
        <v>146</v>
      </c>
      <c r="D147" s="91"/>
      <c r="E147" s="91" t="e">
        <f t="shared" ca="1" si="13"/>
        <v>#N/A</v>
      </c>
      <c r="F147" s="91" t="e">
        <f ca="1">VLOOKUP(G147,#REF!,2,FALSE)</f>
        <v>#N/A</v>
      </c>
      <c r="G147" s="91"/>
      <c r="H147" s="91" t="e">
        <f ca="1">VLOOKUP(I147,#REF!,2,FALSE)</f>
        <v>#N/A</v>
      </c>
      <c r="I147" s="91"/>
      <c r="J147" s="91" t="e">
        <f ca="1">VLOOKUP(K147,#REF!,2,FALSE)</f>
        <v>#N/A</v>
      </c>
      <c r="K147" s="91"/>
      <c r="L147" s="91" t="e">
        <f ca="1">VLOOKUP(M147,#REF!,2,FALSE)</f>
        <v>#N/A</v>
      </c>
      <c r="M147" s="91"/>
      <c r="N147" s="91" t="e">
        <f ca="1">VLOOKUP(O147,#REF!,2,FALSE)</f>
        <v>#N/A</v>
      </c>
      <c r="O147" s="91"/>
      <c r="P147" s="92" t="str">
        <f ca="1">_xlfn.CONCAT($I147,IF(OR($O147=#REF!,$O147=#REF!,$O147=#REF!,$O147="electricité joule", $O147="electricité PAC")," d'", " de "), LOWER($O147))&amp;IF(OR(G147="agriculture","industrie")," l'",IF(OR(G147="puits technologiques",G147="soutes")," des "," du "))&amp;LOWER(G147)</f>
        <v xml:space="preserve"> de  du </v>
      </c>
      <c r="Q147" s="91" t="e">
        <f t="shared" si="12"/>
        <v>#NAME?</v>
      </c>
      <c r="R147" s="91" t="s">
        <v>95</v>
      </c>
      <c r="S147" s="91"/>
      <c r="T147" s="91" t="s">
        <v>9</v>
      </c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</row>
    <row r="148" spans="3:73">
      <c r="C148" s="91">
        <f t="shared" si="11"/>
        <v>147</v>
      </c>
      <c r="D148" s="91"/>
      <c r="E148" s="91" t="e">
        <f t="shared" ca="1" si="13"/>
        <v>#N/A</v>
      </c>
      <c r="F148" s="91" t="e">
        <f ca="1">VLOOKUP(G148,#REF!,2,FALSE)</f>
        <v>#N/A</v>
      </c>
      <c r="G148" s="91"/>
      <c r="H148" s="91" t="e">
        <f ca="1">VLOOKUP(I148,#REF!,2,FALSE)</f>
        <v>#N/A</v>
      </c>
      <c r="I148" s="91"/>
      <c r="J148" s="91" t="e">
        <f ca="1">VLOOKUP(K148,#REF!,2,FALSE)</f>
        <v>#N/A</v>
      </c>
      <c r="K148" s="91"/>
      <c r="L148" s="91" t="e">
        <f ca="1">VLOOKUP(M148,#REF!,2,FALSE)</f>
        <v>#N/A</v>
      </c>
      <c r="M148" s="91"/>
      <c r="N148" s="91" t="e">
        <f ca="1">VLOOKUP(O148,#REF!,2,FALSE)</f>
        <v>#N/A</v>
      </c>
      <c r="O148" s="91"/>
      <c r="P148" s="92" t="str">
        <f ca="1">_xlfn.CONCAT($I148,IF(OR($O148=#REF!,$O148=#REF!,$O148=#REF!,$O148="electricité joule", $O148="electricité PAC")," d'", " de "), LOWER($O148))&amp;IF(OR(G148="agriculture","industrie")," l'",IF(OR(G148="puits technologiques",G148="soutes")," des "," du "))&amp;LOWER(G148)</f>
        <v xml:space="preserve"> de  du </v>
      </c>
      <c r="Q148" s="91" t="e">
        <f t="shared" si="12"/>
        <v>#NAME?</v>
      </c>
      <c r="R148" s="91" t="s">
        <v>95</v>
      </c>
      <c r="S148" s="91"/>
      <c r="T148" s="91" t="s">
        <v>9</v>
      </c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</row>
    <row r="149" spans="3:73">
      <c r="C149" s="91">
        <f t="shared" si="11"/>
        <v>148</v>
      </c>
      <c r="D149" s="91"/>
      <c r="E149" s="91" t="e">
        <f t="shared" ca="1" si="13"/>
        <v>#N/A</v>
      </c>
      <c r="F149" s="91" t="e">
        <f ca="1">VLOOKUP(G149,#REF!,2,FALSE)</f>
        <v>#N/A</v>
      </c>
      <c r="G149" s="91"/>
      <c r="H149" s="91" t="e">
        <f ca="1">VLOOKUP(I149,#REF!,2,FALSE)</f>
        <v>#N/A</v>
      </c>
      <c r="I149" s="91"/>
      <c r="J149" s="91" t="e">
        <f ca="1">VLOOKUP(K149,#REF!,2,FALSE)</f>
        <v>#N/A</v>
      </c>
      <c r="K149" s="91"/>
      <c r="L149" s="91" t="e">
        <f ca="1">VLOOKUP(M149,#REF!,2,FALSE)</f>
        <v>#N/A</v>
      </c>
      <c r="M149" s="91"/>
      <c r="N149" s="91" t="e">
        <f ca="1">VLOOKUP(O149,#REF!,2,FALSE)</f>
        <v>#N/A</v>
      </c>
      <c r="O149" s="91"/>
      <c r="P149" s="92" t="str">
        <f ca="1">_xlfn.CONCAT($I149,IF(OR($O149=#REF!,$O149=#REF!,$O149=#REF!,$O149="electricité joule", $O149="electricité PAC")," d'", " de "), LOWER($O149))&amp;IF(OR(G149="agriculture","industrie")," l'",IF(OR(G149="puits technologiques",G149="soutes")," des "," du "))&amp;LOWER(G149)</f>
        <v xml:space="preserve"> de  du </v>
      </c>
      <c r="Q149" s="91" t="e">
        <f t="shared" si="12"/>
        <v>#NAME?</v>
      </c>
      <c r="R149" s="91" t="s">
        <v>95</v>
      </c>
      <c r="S149" s="91"/>
      <c r="T149" s="91" t="s">
        <v>9</v>
      </c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</row>
    <row r="150" spans="3:73">
      <c r="C150" s="91">
        <f t="shared" si="11"/>
        <v>149</v>
      </c>
      <c r="D150" s="91"/>
      <c r="E150" s="91" t="e">
        <f t="shared" ca="1" si="13"/>
        <v>#N/A</v>
      </c>
      <c r="F150" s="91" t="e">
        <f ca="1">VLOOKUP(G150,#REF!,2,FALSE)</f>
        <v>#N/A</v>
      </c>
      <c r="G150" s="91"/>
      <c r="H150" s="91" t="e">
        <f ca="1">VLOOKUP(I150,#REF!,2,FALSE)</f>
        <v>#N/A</v>
      </c>
      <c r="I150" s="91"/>
      <c r="J150" s="91" t="e">
        <f ca="1">VLOOKUP(K150,#REF!,2,FALSE)</f>
        <v>#N/A</v>
      </c>
      <c r="K150" s="91"/>
      <c r="L150" s="91" t="e">
        <f ca="1">VLOOKUP(M150,#REF!,2,FALSE)</f>
        <v>#N/A</v>
      </c>
      <c r="M150" s="91"/>
      <c r="N150" s="91" t="e">
        <f ca="1">VLOOKUP(O150,#REF!,2,FALSE)</f>
        <v>#N/A</v>
      </c>
      <c r="O150" s="91"/>
      <c r="P150" s="92" t="str">
        <f ca="1">_xlfn.CONCAT($I150,IF(OR($O150=#REF!,$O150=#REF!,$O150=#REF!,$O150="electricité joule", $O150="electricité PAC")," d'", " de "), LOWER($O150))&amp;IF(OR(G150="agriculture","industrie")," l'",IF(OR(G150="puits technologiques",G150="soutes")," des "," du "))&amp;LOWER(G150)</f>
        <v xml:space="preserve"> de  du </v>
      </c>
      <c r="Q150" s="91" t="e">
        <f t="shared" si="12"/>
        <v>#NAME?</v>
      </c>
      <c r="R150" s="91" t="s">
        <v>95</v>
      </c>
      <c r="S150" s="91"/>
      <c r="T150" s="91" t="s">
        <v>9</v>
      </c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</row>
    <row r="151" spans="3:73">
      <c r="C151" s="91">
        <f t="shared" si="11"/>
        <v>150</v>
      </c>
      <c r="D151" s="91"/>
      <c r="E151" s="91" t="e">
        <f t="shared" ca="1" si="13"/>
        <v>#N/A</v>
      </c>
      <c r="F151" s="91" t="e">
        <f ca="1">VLOOKUP(G151,#REF!,2,FALSE)</f>
        <v>#N/A</v>
      </c>
      <c r="G151" s="91"/>
      <c r="H151" s="91" t="e">
        <f ca="1">VLOOKUP(I151,#REF!,2,FALSE)</f>
        <v>#N/A</v>
      </c>
      <c r="I151" s="91"/>
      <c r="J151" s="91" t="e">
        <f ca="1">VLOOKUP(K151,#REF!,2,FALSE)</f>
        <v>#N/A</v>
      </c>
      <c r="K151" s="91"/>
      <c r="L151" s="91" t="e">
        <f ca="1">VLOOKUP(M151,#REF!,2,FALSE)</f>
        <v>#N/A</v>
      </c>
      <c r="M151" s="91"/>
      <c r="N151" s="91" t="e">
        <f ca="1">VLOOKUP(O151,#REF!,2,FALSE)</f>
        <v>#N/A</v>
      </c>
      <c r="O151" s="91"/>
      <c r="P151" s="92" t="str">
        <f ca="1">_xlfn.CONCAT($I151,IF(OR($O151=#REF!,$O151=#REF!,$O151=#REF!,$O151="electricité joule", $O151="electricité PAC")," d'", " de "), LOWER($O151))&amp;IF(OR(G151="agriculture","industrie")," l'",IF(OR(G151="puits technologiques",G151="soutes")," des "," du "))&amp;LOWER(G151)</f>
        <v xml:space="preserve"> de  du </v>
      </c>
      <c r="Q151" s="91" t="e">
        <f t="shared" si="12"/>
        <v>#NAME?</v>
      </c>
      <c r="R151" s="91" t="s">
        <v>95</v>
      </c>
      <c r="S151" s="91"/>
      <c r="T151" s="91" t="s">
        <v>9</v>
      </c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93"/>
      <c r="BK151" s="93"/>
      <c r="BL151" s="93"/>
      <c r="BM151" s="93"/>
      <c r="BN151" s="93"/>
      <c r="BO151" s="93"/>
      <c r="BP151" s="93"/>
      <c r="BQ151" s="93"/>
      <c r="BR151" s="93"/>
      <c r="BS151" s="93"/>
      <c r="BT151" s="93"/>
      <c r="BU151" s="93"/>
    </row>
    <row r="152" spans="3:73">
      <c r="C152" s="91">
        <f t="shared" si="11"/>
        <v>151</v>
      </c>
      <c r="D152" s="91"/>
      <c r="E152" s="91" t="e">
        <f t="shared" ca="1" si="13"/>
        <v>#N/A</v>
      </c>
      <c r="F152" s="91" t="e">
        <f ca="1">VLOOKUP(G152,#REF!,2,FALSE)</f>
        <v>#N/A</v>
      </c>
      <c r="G152" s="91"/>
      <c r="H152" s="91" t="e">
        <f ca="1">VLOOKUP(I152,#REF!,2,FALSE)</f>
        <v>#N/A</v>
      </c>
      <c r="I152" s="91"/>
      <c r="J152" s="91" t="e">
        <f ca="1">VLOOKUP(K152,#REF!,2,FALSE)</f>
        <v>#N/A</v>
      </c>
      <c r="K152" s="91"/>
      <c r="L152" s="91" t="e">
        <f ca="1">VLOOKUP(M152,#REF!,2,FALSE)</f>
        <v>#N/A</v>
      </c>
      <c r="M152" s="91"/>
      <c r="N152" s="91" t="e">
        <f ca="1">VLOOKUP(O152,#REF!,2,FALSE)</f>
        <v>#N/A</v>
      </c>
      <c r="O152" s="91"/>
      <c r="P152" s="92" t="str">
        <f ca="1">_xlfn.CONCAT($I152,IF(OR($O152=#REF!,$O152=#REF!,$O152=#REF!,$O152="electricité joule", $O152="electricité PAC")," d'", " de "), LOWER($O152))&amp;IF(OR(G152="agriculture","industrie")," l'",IF(OR(G152="puits technologiques",G152="soutes")," des "," du "))&amp;LOWER(G152)</f>
        <v xml:space="preserve"> de  du </v>
      </c>
      <c r="Q152" s="91" t="e">
        <f t="shared" si="12"/>
        <v>#NAME?</v>
      </c>
      <c r="R152" s="91" t="s">
        <v>95</v>
      </c>
      <c r="S152" s="91"/>
      <c r="T152" s="91" t="s">
        <v>9</v>
      </c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  <c r="BK152" s="93"/>
      <c r="BL152" s="93"/>
      <c r="BM152" s="93"/>
      <c r="BN152" s="93"/>
      <c r="BO152" s="93"/>
      <c r="BP152" s="93"/>
      <c r="BQ152" s="93"/>
      <c r="BR152" s="93"/>
      <c r="BS152" s="93"/>
      <c r="BT152" s="93"/>
      <c r="BU152" s="93"/>
    </row>
    <row r="153" spans="3:73">
      <c r="C153" s="91">
        <f t="shared" si="11"/>
        <v>152</v>
      </c>
      <c r="D153" s="91"/>
      <c r="E153" s="91" t="e">
        <f t="shared" ca="1" si="13"/>
        <v>#N/A</v>
      </c>
      <c r="F153" s="91" t="e">
        <f ca="1">VLOOKUP(G153,#REF!,2,FALSE)</f>
        <v>#N/A</v>
      </c>
      <c r="G153" s="91"/>
      <c r="H153" s="91" t="e">
        <f ca="1">VLOOKUP(I153,#REF!,2,FALSE)</f>
        <v>#N/A</v>
      </c>
      <c r="I153" s="91"/>
      <c r="J153" s="91" t="e">
        <f ca="1">VLOOKUP(K153,#REF!,2,FALSE)</f>
        <v>#N/A</v>
      </c>
      <c r="K153" s="91"/>
      <c r="L153" s="91" t="e">
        <f ca="1">VLOOKUP(M153,#REF!,2,FALSE)</f>
        <v>#N/A</v>
      </c>
      <c r="M153" s="91"/>
      <c r="N153" s="91" t="e">
        <f ca="1">VLOOKUP(O153,#REF!,2,FALSE)</f>
        <v>#N/A</v>
      </c>
      <c r="O153" s="91"/>
      <c r="P153" s="92" t="str">
        <f ca="1">_xlfn.CONCAT($I153,IF(OR($O153=#REF!,$O153=#REF!,$O153=#REF!,$O153="electricité joule", $O153="electricité PAC")," d'", " de "), LOWER($O153))&amp;IF(OR(G153="agriculture","industrie")," l'",IF(OR(G153="puits technologiques",G153="soutes")," des "," du "))&amp;LOWER(G153)</f>
        <v xml:space="preserve"> de  du </v>
      </c>
      <c r="Q153" s="91" t="e">
        <f t="shared" si="12"/>
        <v>#NAME?</v>
      </c>
      <c r="R153" s="91" t="s">
        <v>95</v>
      </c>
      <c r="S153" s="91"/>
      <c r="T153" s="91" t="s">
        <v>9</v>
      </c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93"/>
      <c r="BK153" s="93"/>
      <c r="BL153" s="93"/>
      <c r="BM153" s="93"/>
      <c r="BN153" s="93"/>
      <c r="BO153" s="93"/>
      <c r="BP153" s="93"/>
      <c r="BQ153" s="93"/>
      <c r="BR153" s="93"/>
      <c r="BS153" s="93"/>
      <c r="BT153" s="93"/>
      <c r="BU153" s="93"/>
    </row>
    <row r="154" spans="3:73">
      <c r="C154" s="91">
        <f t="shared" si="11"/>
        <v>153</v>
      </c>
      <c r="D154" s="91"/>
      <c r="E154" s="91" t="e">
        <f t="shared" ca="1" si="13"/>
        <v>#N/A</v>
      </c>
      <c r="F154" s="91" t="e">
        <f ca="1">VLOOKUP(G154,#REF!,2,FALSE)</f>
        <v>#N/A</v>
      </c>
      <c r="G154" s="91"/>
      <c r="H154" s="91" t="e">
        <f ca="1">VLOOKUP(I154,#REF!,2,FALSE)</f>
        <v>#N/A</v>
      </c>
      <c r="I154" s="91"/>
      <c r="J154" s="91" t="e">
        <f ca="1">VLOOKUP(K154,#REF!,2,FALSE)</f>
        <v>#N/A</v>
      </c>
      <c r="K154" s="91"/>
      <c r="L154" s="91" t="e">
        <f ca="1">VLOOKUP(M154,#REF!,2,FALSE)</f>
        <v>#N/A</v>
      </c>
      <c r="M154" s="91"/>
      <c r="N154" s="91" t="e">
        <f ca="1">VLOOKUP(O154,#REF!,2,FALSE)</f>
        <v>#N/A</v>
      </c>
      <c r="O154" s="91"/>
      <c r="P154" s="92" t="str">
        <f ca="1">_xlfn.CONCAT($I154,IF(OR($O154=#REF!,$O154=#REF!,$O154=#REF!,$O154="electricité joule", $O154="electricité PAC")," d'", " de "), LOWER($O154))&amp;IF(OR(G154="agriculture","industrie")," l'",IF(OR(G154="puits technologiques",G154="soutes")," des "," du "))&amp;LOWER(G154)</f>
        <v xml:space="preserve"> de  du </v>
      </c>
      <c r="Q154" s="91" t="e">
        <f t="shared" si="12"/>
        <v>#NAME?</v>
      </c>
      <c r="R154" s="91" t="s">
        <v>95</v>
      </c>
      <c r="S154" s="91"/>
      <c r="T154" s="91" t="s">
        <v>9</v>
      </c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  <c r="BF154" s="93"/>
      <c r="BG154" s="93"/>
      <c r="BH154" s="93"/>
      <c r="BI154" s="93"/>
      <c r="BJ154" s="93"/>
      <c r="BK154" s="93"/>
      <c r="BL154" s="93"/>
      <c r="BM154" s="93"/>
      <c r="BN154" s="93"/>
      <c r="BO154" s="93"/>
      <c r="BP154" s="93"/>
      <c r="BQ154" s="93"/>
      <c r="BR154" s="93"/>
      <c r="BS154" s="93"/>
      <c r="BT154" s="93"/>
      <c r="BU154" s="93"/>
    </row>
    <row r="155" spans="3:73">
      <c r="C155" s="91">
        <f t="shared" si="11"/>
        <v>154</v>
      </c>
      <c r="D155" s="91"/>
      <c r="E155" s="91" t="e">
        <f t="shared" ca="1" si="13"/>
        <v>#N/A</v>
      </c>
      <c r="F155" s="91" t="e">
        <f ca="1">VLOOKUP(G155,#REF!,2,FALSE)</f>
        <v>#N/A</v>
      </c>
      <c r="G155" s="91"/>
      <c r="H155" s="91" t="e">
        <f ca="1">VLOOKUP(I155,#REF!,2,FALSE)</f>
        <v>#N/A</v>
      </c>
      <c r="I155" s="91"/>
      <c r="J155" s="91" t="e">
        <f ca="1">VLOOKUP(K155,#REF!,2,FALSE)</f>
        <v>#N/A</v>
      </c>
      <c r="K155" s="91"/>
      <c r="L155" s="91" t="e">
        <f ca="1">VLOOKUP(M155,#REF!,2,FALSE)</f>
        <v>#N/A</v>
      </c>
      <c r="M155" s="91"/>
      <c r="N155" s="91" t="e">
        <f ca="1">VLOOKUP(O155,#REF!,2,FALSE)</f>
        <v>#N/A</v>
      </c>
      <c r="O155" s="91"/>
      <c r="P155" s="92" t="str">
        <f ca="1">_xlfn.CONCAT($I155,IF(OR($O155=#REF!,$O155=#REF!,$O155=#REF!,$O155="electricité joule", $O155="electricité PAC")," d'", " de "), LOWER($O155))&amp;IF(OR(G155="agriculture","industrie")," l'",IF(OR(G155="puits technologiques",G155="soutes")," des "," du "))&amp;LOWER(G155)</f>
        <v xml:space="preserve"> de  du </v>
      </c>
      <c r="Q155" s="91" t="e">
        <f t="shared" si="12"/>
        <v>#NAME?</v>
      </c>
      <c r="R155" s="91" t="s">
        <v>95</v>
      </c>
      <c r="S155" s="91"/>
      <c r="T155" s="91" t="s">
        <v>9</v>
      </c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93"/>
      <c r="BK155" s="93"/>
      <c r="BL155" s="93"/>
      <c r="BM155" s="93"/>
      <c r="BN155" s="93"/>
      <c r="BO155" s="93"/>
      <c r="BP155" s="93"/>
      <c r="BQ155" s="93"/>
      <c r="BR155" s="93"/>
      <c r="BS155" s="93"/>
      <c r="BT155" s="93"/>
      <c r="BU155" s="93"/>
    </row>
    <row r="156" spans="3:73">
      <c r="C156" s="91">
        <f t="shared" si="11"/>
        <v>155</v>
      </c>
      <c r="D156" s="91"/>
      <c r="E156" s="91" t="e">
        <f t="shared" ca="1" si="13"/>
        <v>#N/A</v>
      </c>
      <c r="F156" s="91" t="e">
        <f ca="1">VLOOKUP(G156,#REF!,2,FALSE)</f>
        <v>#N/A</v>
      </c>
      <c r="G156" s="91"/>
      <c r="H156" s="91" t="e">
        <f ca="1">VLOOKUP(I156,#REF!,2,FALSE)</f>
        <v>#N/A</v>
      </c>
      <c r="I156" s="91"/>
      <c r="J156" s="91" t="e">
        <f ca="1">VLOOKUP(K156,#REF!,2,FALSE)</f>
        <v>#N/A</v>
      </c>
      <c r="K156" s="91"/>
      <c r="L156" s="91" t="e">
        <f ca="1">VLOOKUP(M156,#REF!,2,FALSE)</f>
        <v>#N/A</v>
      </c>
      <c r="M156" s="91"/>
      <c r="N156" s="91" t="e">
        <f ca="1">VLOOKUP(O156,#REF!,2,FALSE)</f>
        <v>#N/A</v>
      </c>
      <c r="O156" s="91"/>
      <c r="P156" s="92" t="str">
        <f ca="1">_xlfn.CONCAT($I156,IF(OR($O156=#REF!,$O156=#REF!,$O156=#REF!,$O156="electricité joule", $O156="electricité PAC")," d'", " de "), LOWER($O156))&amp;IF(OR(G156="agriculture","industrie")," l'",IF(OR(G156="puits technologiques",G156="soutes")," des "," du "))&amp;LOWER(G156)</f>
        <v xml:space="preserve"> de  du </v>
      </c>
      <c r="Q156" s="91" t="e">
        <f t="shared" si="12"/>
        <v>#NAME?</v>
      </c>
      <c r="R156" s="91" t="s">
        <v>95</v>
      </c>
      <c r="S156" s="91"/>
      <c r="T156" s="91" t="s">
        <v>9</v>
      </c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93"/>
      <c r="BK156" s="93"/>
      <c r="BL156" s="93"/>
      <c r="BM156" s="93"/>
      <c r="BN156" s="93"/>
      <c r="BO156" s="93"/>
      <c r="BP156" s="93"/>
      <c r="BQ156" s="93"/>
      <c r="BR156" s="93"/>
      <c r="BS156" s="93"/>
      <c r="BT156" s="93"/>
      <c r="BU156" s="93"/>
    </row>
    <row r="157" spans="3:73">
      <c r="C157" s="91">
        <f t="shared" si="11"/>
        <v>156</v>
      </c>
      <c r="D157" s="91"/>
      <c r="E157" s="91" t="e">
        <f t="shared" ca="1" si="13"/>
        <v>#N/A</v>
      </c>
      <c r="F157" s="91" t="e">
        <f ca="1">VLOOKUP(G157,#REF!,2,FALSE)</f>
        <v>#N/A</v>
      </c>
      <c r="G157" s="91"/>
      <c r="H157" s="91" t="e">
        <f ca="1">VLOOKUP(I157,#REF!,2,FALSE)</f>
        <v>#N/A</v>
      </c>
      <c r="I157" s="91"/>
      <c r="J157" s="91" t="e">
        <f ca="1">VLOOKUP(K157,#REF!,2,FALSE)</f>
        <v>#N/A</v>
      </c>
      <c r="K157" s="91"/>
      <c r="L157" s="91" t="e">
        <f ca="1">VLOOKUP(M157,#REF!,2,FALSE)</f>
        <v>#N/A</v>
      </c>
      <c r="M157" s="91"/>
      <c r="N157" s="91" t="e">
        <f ca="1">VLOOKUP(O157,#REF!,2,FALSE)</f>
        <v>#N/A</v>
      </c>
      <c r="O157" s="91"/>
      <c r="P157" s="92" t="str">
        <f ca="1">_xlfn.CONCAT($I157,IF(OR($O157=#REF!,$O157=#REF!,$O157=#REF!,$O157="electricité joule", $O157="electricité PAC")," d'", " de "), LOWER($O157))&amp;IF(OR(G157="agriculture","industrie")," l'",IF(OR(G157="puits technologiques",G157="soutes")," des "," du "))&amp;LOWER(G157)</f>
        <v xml:space="preserve"> de  du </v>
      </c>
      <c r="Q157" s="91" t="e">
        <f t="shared" si="12"/>
        <v>#NAME?</v>
      </c>
      <c r="R157" s="91" t="s">
        <v>95</v>
      </c>
      <c r="S157" s="91"/>
      <c r="T157" s="91" t="s">
        <v>9</v>
      </c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/>
      <c r="BN157" s="93"/>
      <c r="BO157" s="93"/>
      <c r="BP157" s="93"/>
      <c r="BQ157" s="93"/>
      <c r="BR157" s="93"/>
      <c r="BS157" s="93"/>
      <c r="BT157" s="93"/>
      <c r="BU157" s="93"/>
    </row>
    <row r="158" spans="3:73">
      <c r="C158" s="91">
        <f t="shared" si="11"/>
        <v>157</v>
      </c>
      <c r="D158" s="91"/>
      <c r="E158" s="91" t="e">
        <f t="shared" ca="1" si="13"/>
        <v>#N/A</v>
      </c>
      <c r="F158" s="91" t="e">
        <f ca="1">VLOOKUP(G158,#REF!,2,FALSE)</f>
        <v>#N/A</v>
      </c>
      <c r="G158" s="91"/>
      <c r="H158" s="91" t="e">
        <f ca="1">VLOOKUP(I158,#REF!,2,FALSE)</f>
        <v>#N/A</v>
      </c>
      <c r="I158" s="91"/>
      <c r="J158" s="91" t="e">
        <f ca="1">VLOOKUP(K158,#REF!,2,FALSE)</f>
        <v>#N/A</v>
      </c>
      <c r="K158" s="91"/>
      <c r="L158" s="91" t="e">
        <f ca="1">VLOOKUP(M158,#REF!,2,FALSE)</f>
        <v>#N/A</v>
      </c>
      <c r="M158" s="91"/>
      <c r="N158" s="91" t="e">
        <f ca="1">VLOOKUP(O158,#REF!,2,FALSE)</f>
        <v>#N/A</v>
      </c>
      <c r="O158" s="91"/>
      <c r="P158" s="92" t="str">
        <f ca="1">_xlfn.CONCAT($I158,IF(OR($O158=#REF!,$O158=#REF!,$O158=#REF!,$O158="electricité joule", $O158="electricité PAC")," d'", " de "), LOWER($O158))&amp;IF(OR(G158="agriculture","industrie")," l'",IF(OR(G158="puits technologiques",G158="soutes")," des "," du "))&amp;LOWER(G158)</f>
        <v xml:space="preserve"> de  du </v>
      </c>
      <c r="Q158" s="91" t="e">
        <f t="shared" si="12"/>
        <v>#NAME?</v>
      </c>
      <c r="R158" s="91" t="s">
        <v>95</v>
      </c>
      <c r="S158" s="91"/>
      <c r="T158" s="91" t="s">
        <v>9</v>
      </c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  <c r="BK158" s="93"/>
      <c r="BL158" s="93"/>
      <c r="BM158" s="93"/>
      <c r="BN158" s="93"/>
      <c r="BO158" s="93"/>
      <c r="BP158" s="93"/>
      <c r="BQ158" s="93"/>
      <c r="BR158" s="93"/>
      <c r="BS158" s="93"/>
      <c r="BT158" s="93"/>
      <c r="BU158" s="93"/>
    </row>
    <row r="159" spans="3:73">
      <c r="C159" s="91">
        <f t="shared" si="11"/>
        <v>158</v>
      </c>
      <c r="D159" s="91"/>
      <c r="E159" s="91" t="e">
        <f t="shared" ca="1" si="13"/>
        <v>#N/A</v>
      </c>
      <c r="F159" s="91" t="e">
        <f ca="1">VLOOKUP(G159,#REF!,2,FALSE)</f>
        <v>#N/A</v>
      </c>
      <c r="G159" s="91"/>
      <c r="H159" s="91" t="e">
        <f ca="1">VLOOKUP(I159,#REF!,2,FALSE)</f>
        <v>#N/A</v>
      </c>
      <c r="I159" s="91"/>
      <c r="J159" s="91" t="e">
        <f ca="1">VLOOKUP(K159,#REF!,2,FALSE)</f>
        <v>#N/A</v>
      </c>
      <c r="K159" s="91"/>
      <c r="L159" s="91" t="e">
        <f ca="1">VLOOKUP(M159,#REF!,2,FALSE)</f>
        <v>#N/A</v>
      </c>
      <c r="M159" s="91"/>
      <c r="N159" s="91" t="e">
        <f ca="1">VLOOKUP(O159,#REF!,2,FALSE)</f>
        <v>#N/A</v>
      </c>
      <c r="O159" s="91"/>
      <c r="P159" s="92" t="str">
        <f ca="1">_xlfn.CONCAT($I159,IF(OR($O159=#REF!,$O159=#REF!,$O159=#REF!,$O159="electricité joule", $O159="electricité PAC")," d'", " de "), LOWER($O159))&amp;IF(OR(G159="agriculture","industrie")," l'",IF(OR(G159="puits technologiques",G159="soutes")," des "," du "))&amp;LOWER(G159)</f>
        <v xml:space="preserve"> de  du </v>
      </c>
      <c r="Q159" s="91" t="e">
        <f t="shared" si="12"/>
        <v>#NAME?</v>
      </c>
      <c r="R159" s="91" t="s">
        <v>95</v>
      </c>
      <c r="S159" s="91"/>
      <c r="T159" s="91" t="s">
        <v>9</v>
      </c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  <c r="BK159" s="93"/>
      <c r="BL159" s="93"/>
      <c r="BM159" s="93"/>
      <c r="BN159" s="93"/>
      <c r="BO159" s="93"/>
      <c r="BP159" s="93"/>
      <c r="BQ159" s="93"/>
      <c r="BR159" s="93"/>
      <c r="BS159" s="93"/>
      <c r="BT159" s="93"/>
      <c r="BU159" s="93"/>
    </row>
    <row r="160" spans="3:73">
      <c r="C160" s="91">
        <f t="shared" si="11"/>
        <v>159</v>
      </c>
      <c r="D160" s="91"/>
      <c r="E160" s="91" t="e">
        <f t="shared" ca="1" si="13"/>
        <v>#N/A</v>
      </c>
      <c r="F160" s="91" t="e">
        <f ca="1">VLOOKUP(G160,#REF!,2,FALSE)</f>
        <v>#N/A</v>
      </c>
      <c r="G160" s="91"/>
      <c r="H160" s="91" t="e">
        <f ca="1">VLOOKUP(I160,#REF!,2,FALSE)</f>
        <v>#N/A</v>
      </c>
      <c r="I160" s="91"/>
      <c r="J160" s="91" t="e">
        <f ca="1">VLOOKUP(K160,#REF!,2,FALSE)</f>
        <v>#N/A</v>
      </c>
      <c r="K160" s="91"/>
      <c r="L160" s="91" t="e">
        <f ca="1">VLOOKUP(M160,#REF!,2,FALSE)</f>
        <v>#N/A</v>
      </c>
      <c r="M160" s="91"/>
      <c r="N160" s="91" t="e">
        <f ca="1">VLOOKUP(O160,#REF!,2,FALSE)</f>
        <v>#N/A</v>
      </c>
      <c r="O160" s="91"/>
      <c r="P160" s="92" t="str">
        <f ca="1">_xlfn.CONCAT($I160,IF(OR($O160=#REF!,$O160=#REF!,$O160=#REF!,$O160="electricité joule", $O160="electricité PAC")," d'", " de "), LOWER($O160))&amp;IF(OR(G160="agriculture","industrie")," l'",IF(OR(G160="puits technologiques",G160="soutes")," des "," du "))&amp;LOWER(G160)</f>
        <v xml:space="preserve"> de  du </v>
      </c>
      <c r="Q160" s="91" t="e">
        <f t="shared" si="12"/>
        <v>#NAME?</v>
      </c>
      <c r="R160" s="91" t="s">
        <v>95</v>
      </c>
      <c r="S160" s="91"/>
      <c r="T160" s="91" t="s">
        <v>9</v>
      </c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  <c r="BJ160" s="93"/>
      <c r="BK160" s="93"/>
      <c r="BL160" s="93"/>
      <c r="BM160" s="93"/>
      <c r="BN160" s="93"/>
      <c r="BO160" s="93"/>
      <c r="BP160" s="93"/>
      <c r="BQ160" s="93"/>
      <c r="BR160" s="93"/>
      <c r="BS160" s="93"/>
      <c r="BT160" s="93"/>
      <c r="BU160" s="93"/>
    </row>
    <row r="161" spans="3:73">
      <c r="C161" s="91">
        <f t="shared" si="11"/>
        <v>160</v>
      </c>
      <c r="D161" s="91"/>
      <c r="E161" s="91" t="e">
        <f t="shared" ca="1" si="13"/>
        <v>#N/A</v>
      </c>
      <c r="F161" s="91" t="e">
        <f ca="1">VLOOKUP(G161,#REF!,2,FALSE)</f>
        <v>#N/A</v>
      </c>
      <c r="G161" s="91"/>
      <c r="H161" s="91" t="e">
        <f ca="1">VLOOKUP(I161,#REF!,2,FALSE)</f>
        <v>#N/A</v>
      </c>
      <c r="I161" s="91"/>
      <c r="J161" s="91" t="e">
        <f ca="1">VLOOKUP(K161,#REF!,2,FALSE)</f>
        <v>#N/A</v>
      </c>
      <c r="K161" s="91"/>
      <c r="L161" s="91" t="e">
        <f ca="1">VLOOKUP(M161,#REF!,2,FALSE)</f>
        <v>#N/A</v>
      </c>
      <c r="M161" s="91"/>
      <c r="N161" s="91" t="e">
        <f ca="1">VLOOKUP(O161,#REF!,2,FALSE)</f>
        <v>#N/A</v>
      </c>
      <c r="O161" s="91"/>
      <c r="P161" s="92" t="str">
        <f ca="1">_xlfn.CONCAT($I161,IF(OR($O161=#REF!,$O161=#REF!,$O161=#REF!,$O161="electricité joule", $O161="electricité PAC")," d'", " de "), LOWER($O161))&amp;IF(OR(G161="agriculture","industrie")," l'",IF(OR(G161="puits technologiques",G161="soutes")," des "," du "))&amp;LOWER(G161)</f>
        <v xml:space="preserve"> de  du </v>
      </c>
      <c r="Q161" s="91" t="e">
        <f t="shared" si="12"/>
        <v>#NAME?</v>
      </c>
      <c r="R161" s="91" t="s">
        <v>95</v>
      </c>
      <c r="S161" s="91"/>
      <c r="T161" s="91" t="s">
        <v>9</v>
      </c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  <c r="BJ161" s="93"/>
      <c r="BK161" s="93"/>
      <c r="BL161" s="93"/>
      <c r="BM161" s="93"/>
      <c r="BN161" s="93"/>
      <c r="BO161" s="93"/>
      <c r="BP161" s="93"/>
      <c r="BQ161" s="93"/>
      <c r="BR161" s="93"/>
      <c r="BS161" s="93"/>
      <c r="BT161" s="93"/>
      <c r="BU161" s="93"/>
    </row>
    <row r="162" spans="3:73">
      <c r="C162" s="91">
        <f t="shared" si="11"/>
        <v>161</v>
      </c>
      <c r="D162" s="91"/>
      <c r="E162" s="91" t="e">
        <f t="shared" ca="1" si="13"/>
        <v>#N/A</v>
      </c>
      <c r="F162" s="91" t="e">
        <f ca="1">VLOOKUP(G162,#REF!,2,FALSE)</f>
        <v>#N/A</v>
      </c>
      <c r="G162" s="91"/>
      <c r="H162" s="91" t="e">
        <f ca="1">VLOOKUP(I162,#REF!,2,FALSE)</f>
        <v>#N/A</v>
      </c>
      <c r="I162" s="91"/>
      <c r="J162" s="91" t="e">
        <f ca="1">VLOOKUP(K162,#REF!,2,FALSE)</f>
        <v>#N/A</v>
      </c>
      <c r="K162" s="91"/>
      <c r="L162" s="91" t="e">
        <f ca="1">VLOOKUP(M162,#REF!,2,FALSE)</f>
        <v>#N/A</v>
      </c>
      <c r="M162" s="91"/>
      <c r="N162" s="91" t="e">
        <f ca="1">VLOOKUP(O162,#REF!,2,FALSE)</f>
        <v>#N/A</v>
      </c>
      <c r="O162" s="91"/>
      <c r="P162" s="92" t="str">
        <f ca="1">_xlfn.CONCAT($I162,IF(OR($O162=#REF!,$O162=#REF!,$O162=#REF!,$O162="electricité joule", $O162="electricité PAC")," d'", " de "), LOWER($O162))&amp;IF(OR(G162="agriculture","industrie")," l'",IF(OR(G162="puits technologiques",G162="soutes")," des "," du "))&amp;LOWER(G162)</f>
        <v xml:space="preserve"> de  du </v>
      </c>
      <c r="Q162" s="91" t="e">
        <f t="shared" si="12"/>
        <v>#NAME?</v>
      </c>
      <c r="R162" s="91" t="s">
        <v>95</v>
      </c>
      <c r="S162" s="91"/>
      <c r="T162" s="91" t="s">
        <v>9</v>
      </c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  <c r="BJ162" s="93"/>
      <c r="BK162" s="93"/>
      <c r="BL162" s="93"/>
      <c r="BM162" s="93"/>
      <c r="BN162" s="93"/>
      <c r="BO162" s="93"/>
      <c r="BP162" s="93"/>
      <c r="BQ162" s="93"/>
      <c r="BR162" s="93"/>
      <c r="BS162" s="93"/>
      <c r="BT162" s="93"/>
      <c r="BU162" s="93"/>
    </row>
    <row r="163" spans="3:73">
      <c r="C163" s="91">
        <f t="shared" si="11"/>
        <v>162</v>
      </c>
      <c r="D163" s="91"/>
      <c r="E163" s="91" t="e">
        <f t="shared" ca="1" si="13"/>
        <v>#N/A</v>
      </c>
      <c r="F163" s="91" t="e">
        <f ca="1">VLOOKUP(G163,#REF!,2,FALSE)</f>
        <v>#N/A</v>
      </c>
      <c r="G163" s="91"/>
      <c r="H163" s="91" t="e">
        <f ca="1">VLOOKUP(I163,#REF!,2,FALSE)</f>
        <v>#N/A</v>
      </c>
      <c r="I163" s="91"/>
      <c r="J163" s="91" t="e">
        <f ca="1">VLOOKUP(K163,#REF!,2,FALSE)</f>
        <v>#N/A</v>
      </c>
      <c r="K163" s="91"/>
      <c r="L163" s="91" t="e">
        <f ca="1">VLOOKUP(M163,#REF!,2,FALSE)</f>
        <v>#N/A</v>
      </c>
      <c r="M163" s="91"/>
      <c r="N163" s="91" t="e">
        <f ca="1">VLOOKUP(O163,#REF!,2,FALSE)</f>
        <v>#N/A</v>
      </c>
      <c r="O163" s="91"/>
      <c r="P163" s="92" t="str">
        <f ca="1">_xlfn.CONCAT($I163,IF(OR($O163=#REF!,$O163=#REF!,$O163=#REF!,$O163="electricité joule", $O163="electricité PAC")," d'", " de "), LOWER($O163))&amp;IF(OR(G163="agriculture","industrie")," l'",IF(OR(G163="puits technologiques",G163="soutes")," des "," du "))&amp;LOWER(G163)</f>
        <v xml:space="preserve"> de  du </v>
      </c>
      <c r="Q163" s="91" t="e">
        <f t="shared" si="12"/>
        <v>#NAME?</v>
      </c>
      <c r="R163" s="91" t="s">
        <v>95</v>
      </c>
      <c r="S163" s="91"/>
      <c r="T163" s="91" t="s">
        <v>9</v>
      </c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  <c r="BJ163" s="93"/>
      <c r="BK163" s="93"/>
      <c r="BL163" s="93"/>
      <c r="BM163" s="93"/>
      <c r="BN163" s="93"/>
      <c r="BO163" s="93"/>
      <c r="BP163" s="93"/>
      <c r="BQ163" s="93"/>
      <c r="BR163" s="93"/>
      <c r="BS163" s="93"/>
      <c r="BT163" s="93"/>
      <c r="BU163" s="93"/>
    </row>
    <row r="164" spans="3:73">
      <c r="C164" s="91">
        <f t="shared" si="11"/>
        <v>163</v>
      </c>
      <c r="D164" s="91"/>
      <c r="E164" s="91" t="e">
        <f t="shared" ca="1" si="13"/>
        <v>#N/A</v>
      </c>
      <c r="F164" s="91" t="e">
        <f ca="1">VLOOKUP(G164,#REF!,2,FALSE)</f>
        <v>#N/A</v>
      </c>
      <c r="G164" s="91"/>
      <c r="H164" s="91" t="e">
        <f ca="1">VLOOKUP(I164,#REF!,2,FALSE)</f>
        <v>#N/A</v>
      </c>
      <c r="I164" s="91"/>
      <c r="J164" s="91" t="e">
        <f ca="1">VLOOKUP(K164,#REF!,2,FALSE)</f>
        <v>#N/A</v>
      </c>
      <c r="K164" s="91"/>
      <c r="L164" s="91" t="e">
        <f ca="1">VLOOKUP(M164,#REF!,2,FALSE)</f>
        <v>#N/A</v>
      </c>
      <c r="M164" s="91"/>
      <c r="N164" s="91" t="e">
        <f ca="1">VLOOKUP(O164,#REF!,2,FALSE)</f>
        <v>#N/A</v>
      </c>
      <c r="O164" s="91"/>
      <c r="P164" s="92" t="str">
        <f ca="1">_xlfn.CONCAT($I164,IF(OR($O164=#REF!,$O164=#REF!,$O164=#REF!,$O164="electricité joule", $O164="electricité PAC")," d'", " de "), LOWER($O164))&amp;IF(OR(G164="agriculture","industrie")," l'",IF(OR(G164="puits technologiques",G164="soutes")," des "," du "))&amp;LOWER(G164)</f>
        <v xml:space="preserve"> de  du </v>
      </c>
      <c r="Q164" s="91" t="e">
        <f t="shared" si="12"/>
        <v>#NAME?</v>
      </c>
      <c r="R164" s="91" t="s">
        <v>95</v>
      </c>
      <c r="S164" s="91"/>
      <c r="T164" s="91" t="s">
        <v>9</v>
      </c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3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3"/>
      <c r="BI164" s="93"/>
      <c r="BJ164" s="93"/>
      <c r="BK164" s="93"/>
      <c r="BL164" s="93"/>
      <c r="BM164" s="93"/>
      <c r="BN164" s="93"/>
      <c r="BO164" s="93"/>
      <c r="BP164" s="93"/>
      <c r="BQ164" s="93"/>
      <c r="BR164" s="93"/>
      <c r="BS164" s="93"/>
      <c r="BT164" s="93"/>
      <c r="BU164" s="93"/>
    </row>
    <row r="165" spans="3:73">
      <c r="C165" s="91">
        <f t="shared" si="11"/>
        <v>164</v>
      </c>
      <c r="D165" s="91"/>
      <c r="E165" s="91" t="e">
        <f t="shared" ca="1" si="13"/>
        <v>#N/A</v>
      </c>
      <c r="F165" s="91" t="e">
        <f ca="1">VLOOKUP(G165,#REF!,2,FALSE)</f>
        <v>#N/A</v>
      </c>
      <c r="G165" s="91"/>
      <c r="H165" s="91" t="e">
        <f ca="1">VLOOKUP(I165,#REF!,2,FALSE)</f>
        <v>#N/A</v>
      </c>
      <c r="I165" s="91"/>
      <c r="J165" s="91" t="e">
        <f ca="1">VLOOKUP(K165,#REF!,2,FALSE)</f>
        <v>#N/A</v>
      </c>
      <c r="K165" s="91"/>
      <c r="L165" s="91" t="e">
        <f ca="1">VLOOKUP(M165,#REF!,2,FALSE)</f>
        <v>#N/A</v>
      </c>
      <c r="M165" s="91"/>
      <c r="N165" s="91" t="e">
        <f ca="1">VLOOKUP(O165,#REF!,2,FALSE)</f>
        <v>#N/A</v>
      </c>
      <c r="O165" s="91"/>
      <c r="P165" s="92" t="str">
        <f ca="1">_xlfn.CONCAT($I165,IF(OR($O165=#REF!,$O165=#REF!,$O165=#REF!,$O165="electricité joule", $O165="electricité PAC")," d'", " de "), LOWER($O165))&amp;IF(OR(G165="agriculture","industrie")," l'",IF(OR(G165="puits technologiques",G165="soutes")," des "," du "))&amp;LOWER(G165)</f>
        <v xml:space="preserve"> de  du </v>
      </c>
      <c r="Q165" s="91" t="e">
        <f t="shared" si="12"/>
        <v>#NAME?</v>
      </c>
      <c r="R165" s="91" t="s">
        <v>95</v>
      </c>
      <c r="S165" s="91"/>
      <c r="T165" s="91" t="s">
        <v>9</v>
      </c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  <c r="BJ165" s="93"/>
      <c r="BK165" s="93"/>
      <c r="BL165" s="93"/>
      <c r="BM165" s="93"/>
      <c r="BN165" s="93"/>
      <c r="BO165" s="93"/>
      <c r="BP165" s="93"/>
      <c r="BQ165" s="93"/>
      <c r="BR165" s="93"/>
      <c r="BS165" s="93"/>
      <c r="BT165" s="93"/>
      <c r="BU165" s="93"/>
    </row>
    <row r="166" spans="3:73">
      <c r="C166" s="91">
        <f t="shared" si="11"/>
        <v>165</v>
      </c>
      <c r="D166" s="91"/>
      <c r="E166" s="91" t="e">
        <f t="shared" ca="1" si="13"/>
        <v>#N/A</v>
      </c>
      <c r="F166" s="91" t="e">
        <f ca="1">VLOOKUP(G166,#REF!,2,FALSE)</f>
        <v>#N/A</v>
      </c>
      <c r="G166" s="91"/>
      <c r="H166" s="91" t="e">
        <f ca="1">VLOOKUP(I166,#REF!,2,FALSE)</f>
        <v>#N/A</v>
      </c>
      <c r="I166" s="91"/>
      <c r="J166" s="91" t="e">
        <f ca="1">VLOOKUP(K166,#REF!,2,FALSE)</f>
        <v>#N/A</v>
      </c>
      <c r="K166" s="91"/>
      <c r="L166" s="91" t="e">
        <f ca="1">VLOOKUP(M166,#REF!,2,FALSE)</f>
        <v>#N/A</v>
      </c>
      <c r="M166" s="91"/>
      <c r="N166" s="91" t="e">
        <f ca="1">VLOOKUP(O166,#REF!,2,FALSE)</f>
        <v>#N/A</v>
      </c>
      <c r="O166" s="91"/>
      <c r="P166" s="92" t="str">
        <f ca="1">_xlfn.CONCAT($I166,IF(OR($O166=#REF!,$O166=#REF!,$O166=#REF!,$O166="electricité joule", $O166="electricité PAC")," d'", " de "), LOWER($O166))&amp;IF(OR(G166="agriculture","industrie")," l'",IF(OR(G166="puits technologiques",G166="soutes")," des "," du "))&amp;LOWER(G166)</f>
        <v xml:space="preserve"> de  du </v>
      </c>
      <c r="Q166" s="91" t="e">
        <f t="shared" si="12"/>
        <v>#NAME?</v>
      </c>
      <c r="R166" s="91" t="s">
        <v>95</v>
      </c>
      <c r="S166" s="91"/>
      <c r="T166" s="91" t="s">
        <v>9</v>
      </c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  <c r="BJ166" s="93"/>
      <c r="BK166" s="93"/>
      <c r="BL166" s="93"/>
      <c r="BM166" s="93"/>
      <c r="BN166" s="93"/>
      <c r="BO166" s="93"/>
      <c r="BP166" s="93"/>
      <c r="BQ166" s="93"/>
      <c r="BR166" s="93"/>
      <c r="BS166" s="93"/>
      <c r="BT166" s="93"/>
      <c r="BU166" s="93"/>
    </row>
    <row r="167" spans="3:73">
      <c r="C167" s="91">
        <f t="shared" si="11"/>
        <v>166</v>
      </c>
      <c r="D167" s="91"/>
      <c r="E167" s="91" t="e">
        <f t="shared" ca="1" si="13"/>
        <v>#N/A</v>
      </c>
      <c r="F167" s="91" t="e">
        <f ca="1">VLOOKUP(G167,#REF!,2,FALSE)</f>
        <v>#N/A</v>
      </c>
      <c r="G167" s="91"/>
      <c r="H167" s="91" t="e">
        <f ca="1">VLOOKUP(I167,#REF!,2,FALSE)</f>
        <v>#N/A</v>
      </c>
      <c r="I167" s="91"/>
      <c r="J167" s="91" t="e">
        <f ca="1">VLOOKUP(K167,#REF!,2,FALSE)</f>
        <v>#N/A</v>
      </c>
      <c r="K167" s="91"/>
      <c r="L167" s="91" t="e">
        <f ca="1">VLOOKUP(M167,#REF!,2,FALSE)</f>
        <v>#N/A</v>
      </c>
      <c r="M167" s="91"/>
      <c r="N167" s="91" t="e">
        <f ca="1">VLOOKUP(O167,#REF!,2,FALSE)</f>
        <v>#N/A</v>
      </c>
      <c r="O167" s="91"/>
      <c r="P167" s="92" t="str">
        <f ca="1">_xlfn.CONCAT($I167,IF(OR($O167=#REF!,$O167=#REF!,$O167=#REF!,$O167="electricité joule", $O167="electricité PAC")," d'", " de "), LOWER($O167))&amp;IF(OR(G167="agriculture","industrie")," l'",IF(OR(G167="puits technologiques",G167="soutes")," des "," du "))&amp;LOWER(G167)</f>
        <v xml:space="preserve"> de  du </v>
      </c>
      <c r="Q167" s="91" t="e">
        <f t="shared" si="12"/>
        <v>#NAME?</v>
      </c>
      <c r="R167" s="91" t="s">
        <v>95</v>
      </c>
      <c r="S167" s="91"/>
      <c r="T167" s="91" t="s">
        <v>9</v>
      </c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  <c r="BK167" s="93"/>
      <c r="BL167" s="93"/>
      <c r="BM167" s="93"/>
      <c r="BN167" s="93"/>
      <c r="BO167" s="93"/>
      <c r="BP167" s="93"/>
      <c r="BQ167" s="93"/>
      <c r="BR167" s="93"/>
      <c r="BS167" s="93"/>
      <c r="BT167" s="93"/>
      <c r="BU167" s="93"/>
    </row>
    <row r="168" spans="3:73">
      <c r="C168" s="91">
        <f t="shared" si="11"/>
        <v>167</v>
      </c>
      <c r="D168" s="91"/>
      <c r="E168" s="91" t="e">
        <f t="shared" ca="1" si="13"/>
        <v>#N/A</v>
      </c>
      <c r="F168" s="91" t="e">
        <f ca="1">VLOOKUP(G168,#REF!,2,FALSE)</f>
        <v>#N/A</v>
      </c>
      <c r="G168" s="91"/>
      <c r="H168" s="91" t="e">
        <f ca="1">VLOOKUP(I168,#REF!,2,FALSE)</f>
        <v>#N/A</v>
      </c>
      <c r="I168" s="91"/>
      <c r="J168" s="91" t="e">
        <f ca="1">VLOOKUP(K168,#REF!,2,FALSE)</f>
        <v>#N/A</v>
      </c>
      <c r="K168" s="91"/>
      <c r="L168" s="91" t="e">
        <f ca="1">VLOOKUP(M168,#REF!,2,FALSE)</f>
        <v>#N/A</v>
      </c>
      <c r="M168" s="91"/>
      <c r="N168" s="91" t="e">
        <f ca="1">VLOOKUP(O168,#REF!,2,FALSE)</f>
        <v>#N/A</v>
      </c>
      <c r="O168" s="91"/>
      <c r="P168" s="92" t="str">
        <f ca="1">_xlfn.CONCAT($I168,IF(OR($O168=#REF!,$O168=#REF!,$O168=#REF!,$O168="electricité joule", $O168="electricité PAC")," d'", " de "), LOWER($O168))&amp;IF(OR(G168="agriculture","industrie")," l'",IF(OR(G168="puits technologiques",G168="soutes")," des "," du "))&amp;LOWER(G168)</f>
        <v xml:space="preserve"> de  du </v>
      </c>
      <c r="Q168" s="91" t="e">
        <f t="shared" si="12"/>
        <v>#NAME?</v>
      </c>
      <c r="R168" s="91" t="s">
        <v>95</v>
      </c>
      <c r="S168" s="91"/>
      <c r="T168" s="91" t="s">
        <v>9</v>
      </c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93"/>
      <c r="BK168" s="93"/>
      <c r="BL168" s="93"/>
      <c r="BM168" s="93"/>
      <c r="BN168" s="93"/>
      <c r="BO168" s="93"/>
      <c r="BP168" s="93"/>
      <c r="BQ168" s="93"/>
      <c r="BR168" s="93"/>
      <c r="BS168" s="93"/>
      <c r="BT168" s="93"/>
      <c r="BU168" s="93"/>
    </row>
    <row r="169" spans="3:73">
      <c r="C169" s="91">
        <f t="shared" si="11"/>
        <v>168</v>
      </c>
      <c r="D169" s="91"/>
      <c r="E169" s="91" t="e">
        <f t="shared" ca="1" si="13"/>
        <v>#N/A</v>
      </c>
      <c r="F169" s="91" t="e">
        <f ca="1">VLOOKUP(G169,#REF!,2,FALSE)</f>
        <v>#N/A</v>
      </c>
      <c r="G169" s="91"/>
      <c r="H169" s="91" t="e">
        <f ca="1">VLOOKUP(I169,#REF!,2,FALSE)</f>
        <v>#N/A</v>
      </c>
      <c r="I169" s="91"/>
      <c r="J169" s="91" t="e">
        <f ca="1">VLOOKUP(K169,#REF!,2,FALSE)</f>
        <v>#N/A</v>
      </c>
      <c r="K169" s="91"/>
      <c r="L169" s="91" t="e">
        <f ca="1">VLOOKUP(M169,#REF!,2,FALSE)</f>
        <v>#N/A</v>
      </c>
      <c r="M169" s="91"/>
      <c r="N169" s="91" t="e">
        <f ca="1">VLOOKUP(O169,#REF!,2,FALSE)</f>
        <v>#N/A</v>
      </c>
      <c r="O169" s="91"/>
      <c r="P169" s="92" t="str">
        <f ca="1">_xlfn.CONCAT($I169,IF(OR($O169=#REF!,$O169=#REF!,$O169=#REF!,$O169="electricité joule", $O169="electricité PAC")," d'", " de "), LOWER($O169))&amp;IF(OR(G169="agriculture","industrie")," l'",IF(OR(G169="puits technologiques",G169="soutes")," des "," du "))&amp;LOWER(G169)</f>
        <v xml:space="preserve"> de  du </v>
      </c>
      <c r="Q169" s="91" t="e">
        <f t="shared" si="12"/>
        <v>#NAME?</v>
      </c>
      <c r="R169" s="91" t="s">
        <v>95</v>
      </c>
      <c r="S169" s="91"/>
      <c r="T169" s="91" t="s">
        <v>9</v>
      </c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93"/>
      <c r="BK169" s="93"/>
      <c r="BL169" s="93"/>
      <c r="BM169" s="93"/>
      <c r="BN169" s="93"/>
      <c r="BO169" s="93"/>
      <c r="BP169" s="93"/>
      <c r="BQ169" s="93"/>
      <c r="BR169" s="93"/>
      <c r="BS169" s="93"/>
      <c r="BT169" s="93"/>
      <c r="BU169" s="93"/>
    </row>
    <row r="170" spans="3:73">
      <c r="C170" s="91">
        <f t="shared" si="11"/>
        <v>169</v>
      </c>
      <c r="D170" s="91"/>
      <c r="E170" s="91" t="e">
        <f t="shared" ca="1" si="13"/>
        <v>#N/A</v>
      </c>
      <c r="F170" s="91" t="e">
        <f ca="1">VLOOKUP(G170,#REF!,2,FALSE)</f>
        <v>#N/A</v>
      </c>
      <c r="G170" s="91"/>
      <c r="H170" s="91" t="e">
        <f ca="1">VLOOKUP(I170,#REF!,2,FALSE)</f>
        <v>#N/A</v>
      </c>
      <c r="I170" s="91"/>
      <c r="J170" s="91" t="e">
        <f ca="1">VLOOKUP(K170,#REF!,2,FALSE)</f>
        <v>#N/A</v>
      </c>
      <c r="K170" s="91"/>
      <c r="L170" s="91" t="e">
        <f ca="1">VLOOKUP(M170,#REF!,2,FALSE)</f>
        <v>#N/A</v>
      </c>
      <c r="M170" s="91"/>
      <c r="N170" s="91" t="e">
        <f ca="1">VLOOKUP(O170,#REF!,2,FALSE)</f>
        <v>#N/A</v>
      </c>
      <c r="O170" s="91"/>
      <c r="P170" s="92" t="str">
        <f ca="1">_xlfn.CONCAT($I170,IF(OR($O170=#REF!,$O170=#REF!,$O170=#REF!,$O170="electricité joule", $O170="electricité PAC")," d'", " de "), LOWER($O170))&amp;IF(OR(G170="agriculture","industrie")," l'",IF(OR(G170="puits technologiques",G170="soutes")," des "," du "))&amp;LOWER(G170)</f>
        <v xml:space="preserve"> de  du </v>
      </c>
      <c r="Q170" s="91" t="e">
        <f t="shared" si="12"/>
        <v>#NAME?</v>
      </c>
      <c r="R170" s="91" t="s">
        <v>95</v>
      </c>
      <c r="S170" s="91"/>
      <c r="T170" s="91" t="s">
        <v>9</v>
      </c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  <c r="BF170" s="93"/>
      <c r="BG170" s="93"/>
      <c r="BH170" s="93"/>
      <c r="BI170" s="93"/>
      <c r="BJ170" s="93"/>
      <c r="BK170" s="93"/>
      <c r="BL170" s="93"/>
      <c r="BM170" s="93"/>
      <c r="BN170" s="93"/>
      <c r="BO170" s="93"/>
      <c r="BP170" s="93"/>
      <c r="BQ170" s="93"/>
      <c r="BR170" s="93"/>
      <c r="BS170" s="93"/>
      <c r="BT170" s="93"/>
      <c r="BU170" s="93"/>
    </row>
    <row r="171" spans="3:73">
      <c r="C171" s="91">
        <f t="shared" si="11"/>
        <v>170</v>
      </c>
      <c r="D171" s="91"/>
      <c r="E171" s="91" t="e">
        <f t="shared" ca="1" si="13"/>
        <v>#N/A</v>
      </c>
      <c r="F171" s="91" t="e">
        <f ca="1">VLOOKUP(G171,#REF!,2,FALSE)</f>
        <v>#N/A</v>
      </c>
      <c r="G171" s="91"/>
      <c r="H171" s="91" t="e">
        <f ca="1">VLOOKUP(I171,#REF!,2,FALSE)</f>
        <v>#N/A</v>
      </c>
      <c r="I171" s="91"/>
      <c r="J171" s="91" t="e">
        <f ca="1">VLOOKUP(K171,#REF!,2,FALSE)</f>
        <v>#N/A</v>
      </c>
      <c r="K171" s="91"/>
      <c r="L171" s="91" t="e">
        <f ca="1">VLOOKUP(M171,#REF!,2,FALSE)</f>
        <v>#N/A</v>
      </c>
      <c r="M171" s="91"/>
      <c r="N171" s="91" t="e">
        <f ca="1">VLOOKUP(O171,#REF!,2,FALSE)</f>
        <v>#N/A</v>
      </c>
      <c r="O171" s="91"/>
      <c r="P171" s="92" t="str">
        <f ca="1">_xlfn.CONCAT($I171,IF(OR($O171=#REF!,$O171=#REF!,$O171=#REF!,$O171="electricité joule", $O171="electricité PAC")," d'", " de "), LOWER($O171))&amp;IF(OR(G171="agriculture","industrie")," l'",IF(OR(G171="puits technologiques",G171="soutes")," des "," du "))&amp;LOWER(G171)</f>
        <v xml:space="preserve"> de  du </v>
      </c>
      <c r="Q171" s="91" t="e">
        <f t="shared" si="12"/>
        <v>#NAME?</v>
      </c>
      <c r="R171" s="91" t="s">
        <v>95</v>
      </c>
      <c r="S171" s="91"/>
      <c r="T171" s="91" t="s">
        <v>9</v>
      </c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3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  <c r="BJ171" s="93"/>
      <c r="BK171" s="93"/>
      <c r="BL171" s="93"/>
      <c r="BM171" s="93"/>
      <c r="BN171" s="93"/>
      <c r="BO171" s="93"/>
      <c r="BP171" s="93"/>
      <c r="BQ171" s="93"/>
      <c r="BR171" s="93"/>
      <c r="BS171" s="93"/>
      <c r="BT171" s="93"/>
      <c r="BU171" s="93"/>
    </row>
    <row r="172" spans="3:73">
      <c r="C172" s="91">
        <f t="shared" si="11"/>
        <v>171</v>
      </c>
      <c r="D172" s="91"/>
      <c r="E172" s="91" t="e">
        <f t="shared" ca="1" si="13"/>
        <v>#N/A</v>
      </c>
      <c r="F172" s="91" t="e">
        <f ca="1">VLOOKUP(G172,#REF!,2,FALSE)</f>
        <v>#N/A</v>
      </c>
      <c r="G172" s="91"/>
      <c r="H172" s="91" t="e">
        <f ca="1">VLOOKUP(I172,#REF!,2,FALSE)</f>
        <v>#N/A</v>
      </c>
      <c r="I172" s="91"/>
      <c r="J172" s="91" t="e">
        <f ca="1">VLOOKUP(K172,#REF!,2,FALSE)</f>
        <v>#N/A</v>
      </c>
      <c r="K172" s="91"/>
      <c r="L172" s="91" t="e">
        <f ca="1">VLOOKUP(M172,#REF!,2,FALSE)</f>
        <v>#N/A</v>
      </c>
      <c r="M172" s="91"/>
      <c r="N172" s="91" t="e">
        <f ca="1">VLOOKUP(O172,#REF!,2,FALSE)</f>
        <v>#N/A</v>
      </c>
      <c r="O172" s="91"/>
      <c r="P172" s="92" t="str">
        <f ca="1">_xlfn.CONCAT($I172,IF(OR($O172=#REF!,$O172=#REF!,$O172=#REF!,$O172="electricité joule", $O172="electricité PAC")," d'", " de "), LOWER($O172))&amp;IF(OR(G172="agriculture","industrie")," l'",IF(OR(G172="puits technologiques",G172="soutes")," des "," du "))&amp;LOWER(G172)</f>
        <v xml:space="preserve"> de  du </v>
      </c>
      <c r="Q172" s="91" t="e">
        <f t="shared" si="12"/>
        <v>#NAME?</v>
      </c>
      <c r="R172" s="91" t="s">
        <v>95</v>
      </c>
      <c r="S172" s="91"/>
      <c r="T172" s="91" t="s">
        <v>9</v>
      </c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93"/>
      <c r="BM172" s="93"/>
      <c r="BN172" s="93"/>
      <c r="BO172" s="93"/>
      <c r="BP172" s="93"/>
      <c r="BQ172" s="93"/>
      <c r="BR172" s="93"/>
      <c r="BS172" s="93"/>
      <c r="BT172" s="93"/>
      <c r="BU172" s="93"/>
    </row>
    <row r="173" spans="3:73">
      <c r="C173" s="91">
        <f t="shared" si="11"/>
        <v>172</v>
      </c>
      <c r="D173" s="91"/>
      <c r="E173" s="91" t="e">
        <f t="shared" ca="1" si="13"/>
        <v>#N/A</v>
      </c>
      <c r="F173" s="91" t="e">
        <f ca="1">VLOOKUP(G173,#REF!,2,FALSE)</f>
        <v>#N/A</v>
      </c>
      <c r="G173" s="91"/>
      <c r="H173" s="91" t="e">
        <f ca="1">VLOOKUP(I173,#REF!,2,FALSE)</f>
        <v>#N/A</v>
      </c>
      <c r="I173" s="91"/>
      <c r="J173" s="91" t="e">
        <f ca="1">VLOOKUP(K173,#REF!,2,FALSE)</f>
        <v>#N/A</v>
      </c>
      <c r="K173" s="91"/>
      <c r="L173" s="91" t="e">
        <f ca="1">VLOOKUP(M173,#REF!,2,FALSE)</f>
        <v>#N/A</v>
      </c>
      <c r="M173" s="91"/>
      <c r="N173" s="91" t="e">
        <f ca="1">VLOOKUP(O173,#REF!,2,FALSE)</f>
        <v>#N/A</v>
      </c>
      <c r="O173" s="91"/>
      <c r="P173" s="92" t="str">
        <f ca="1">_xlfn.CONCAT($I173,IF(OR($O173=#REF!,$O173=#REF!,$O173=#REF!,$O173="electricité joule", $O173="electricité PAC")," d'", " de "), LOWER($O173))&amp;IF(OR(G173="agriculture","industrie")," l'",IF(OR(G173="puits technologiques",G173="soutes")," des "," du "))&amp;LOWER(G173)</f>
        <v xml:space="preserve"> de  du </v>
      </c>
      <c r="Q173" s="91" t="e">
        <f t="shared" si="12"/>
        <v>#NAME?</v>
      </c>
      <c r="R173" s="91" t="s">
        <v>95</v>
      </c>
      <c r="S173" s="91"/>
      <c r="T173" s="91" t="s">
        <v>9</v>
      </c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93"/>
      <c r="BL173" s="93"/>
      <c r="BM173" s="93"/>
      <c r="BN173" s="93"/>
      <c r="BO173" s="93"/>
      <c r="BP173" s="93"/>
      <c r="BQ173" s="93"/>
      <c r="BR173" s="93"/>
      <c r="BS173" s="93"/>
      <c r="BT173" s="93"/>
      <c r="BU173" s="93"/>
    </row>
    <row r="174" spans="3:73">
      <c r="C174" s="91">
        <f t="shared" si="11"/>
        <v>173</v>
      </c>
      <c r="D174" s="91"/>
      <c r="E174" s="91" t="e">
        <f t="shared" ca="1" si="13"/>
        <v>#N/A</v>
      </c>
      <c r="F174" s="91" t="e">
        <f ca="1">VLOOKUP(G174,#REF!,2,FALSE)</f>
        <v>#N/A</v>
      </c>
      <c r="G174" s="91"/>
      <c r="H174" s="91" t="e">
        <f ca="1">VLOOKUP(I174,#REF!,2,FALSE)</f>
        <v>#N/A</v>
      </c>
      <c r="I174" s="91"/>
      <c r="J174" s="91" t="e">
        <f ca="1">VLOOKUP(K174,#REF!,2,FALSE)</f>
        <v>#N/A</v>
      </c>
      <c r="K174" s="91"/>
      <c r="L174" s="91" t="e">
        <f ca="1">VLOOKUP(M174,#REF!,2,FALSE)</f>
        <v>#N/A</v>
      </c>
      <c r="M174" s="91"/>
      <c r="N174" s="91" t="e">
        <f ca="1">VLOOKUP(O174,#REF!,2,FALSE)</f>
        <v>#N/A</v>
      </c>
      <c r="O174" s="91"/>
      <c r="P174" s="92" t="str">
        <f ca="1">_xlfn.CONCAT($I174,IF(OR($O174=#REF!,$O174=#REF!,$O174=#REF!,$O174="electricité joule", $O174="electricité PAC")," d'", " de "), LOWER($O174))&amp;IF(OR(G174="agriculture","industrie")," l'",IF(OR(G174="puits technologiques",G174="soutes")," des "," du "))&amp;LOWER(G174)</f>
        <v xml:space="preserve"> de  du </v>
      </c>
      <c r="Q174" s="91" t="e">
        <f t="shared" si="12"/>
        <v>#NAME?</v>
      </c>
      <c r="R174" s="91" t="s">
        <v>95</v>
      </c>
      <c r="S174" s="91"/>
      <c r="T174" s="91" t="s">
        <v>9</v>
      </c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3"/>
      <c r="AM174" s="93"/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  <c r="BJ174" s="93"/>
      <c r="BK174" s="93"/>
      <c r="BL174" s="93"/>
      <c r="BM174" s="93"/>
      <c r="BN174" s="93"/>
      <c r="BO174" s="93"/>
      <c r="BP174" s="93"/>
      <c r="BQ174" s="93"/>
      <c r="BR174" s="93"/>
      <c r="BS174" s="93"/>
      <c r="BT174" s="93"/>
      <c r="BU174" s="93"/>
    </row>
    <row r="175" spans="3:73">
      <c r="C175" s="91">
        <f t="shared" si="11"/>
        <v>174</v>
      </c>
      <c r="D175" s="91"/>
      <c r="E175" s="91" t="e">
        <f t="shared" ca="1" si="13"/>
        <v>#N/A</v>
      </c>
      <c r="F175" s="91" t="e">
        <f ca="1">VLOOKUP(G175,#REF!,2,FALSE)</f>
        <v>#N/A</v>
      </c>
      <c r="G175" s="91"/>
      <c r="H175" s="91" t="e">
        <f ca="1">VLOOKUP(I175,#REF!,2,FALSE)</f>
        <v>#N/A</v>
      </c>
      <c r="I175" s="91"/>
      <c r="J175" s="91" t="e">
        <f ca="1">VLOOKUP(K175,#REF!,2,FALSE)</f>
        <v>#N/A</v>
      </c>
      <c r="K175" s="91"/>
      <c r="L175" s="91" t="e">
        <f ca="1">VLOOKUP(M175,#REF!,2,FALSE)</f>
        <v>#N/A</v>
      </c>
      <c r="M175" s="91"/>
      <c r="N175" s="91" t="e">
        <f ca="1">VLOOKUP(O175,#REF!,2,FALSE)</f>
        <v>#N/A</v>
      </c>
      <c r="O175" s="91"/>
      <c r="P175" s="92" t="str">
        <f ca="1">_xlfn.CONCAT($I175,IF(OR($O175=#REF!,$O175=#REF!,$O175=#REF!,$O175="electricité joule", $O175="electricité PAC")," d'", " de "), LOWER($O175))&amp;IF(OR(G175="agriculture","industrie")," l'",IF(OR(G175="puits technologiques",G175="soutes")," des "," du "))&amp;LOWER(G175)</f>
        <v xml:space="preserve"> de  du </v>
      </c>
      <c r="Q175" s="91" t="e">
        <f t="shared" si="12"/>
        <v>#NAME?</v>
      </c>
      <c r="R175" s="91" t="s">
        <v>95</v>
      </c>
      <c r="S175" s="91"/>
      <c r="T175" s="91" t="s">
        <v>9</v>
      </c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3"/>
      <c r="AM175" s="93"/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93"/>
      <c r="BK175" s="93"/>
      <c r="BL175" s="93"/>
      <c r="BM175" s="93"/>
      <c r="BN175" s="93"/>
      <c r="BO175" s="93"/>
      <c r="BP175" s="93"/>
      <c r="BQ175" s="93"/>
      <c r="BR175" s="93"/>
      <c r="BS175" s="93"/>
      <c r="BT175" s="93"/>
      <c r="BU175" s="93"/>
    </row>
    <row r="176" spans="3:73">
      <c r="C176" s="91">
        <f t="shared" si="11"/>
        <v>175</v>
      </c>
      <c r="D176" s="91"/>
      <c r="E176" s="91" t="e">
        <f t="shared" ca="1" si="13"/>
        <v>#N/A</v>
      </c>
      <c r="F176" s="91" t="e">
        <f ca="1">VLOOKUP(G176,#REF!,2,FALSE)</f>
        <v>#N/A</v>
      </c>
      <c r="G176" s="91"/>
      <c r="H176" s="91" t="e">
        <f ca="1">VLOOKUP(I176,#REF!,2,FALSE)</f>
        <v>#N/A</v>
      </c>
      <c r="I176" s="91"/>
      <c r="J176" s="91" t="e">
        <f ca="1">VLOOKUP(K176,#REF!,2,FALSE)</f>
        <v>#N/A</v>
      </c>
      <c r="K176" s="91"/>
      <c r="L176" s="91" t="e">
        <f ca="1">VLOOKUP(M176,#REF!,2,FALSE)</f>
        <v>#N/A</v>
      </c>
      <c r="M176" s="91"/>
      <c r="N176" s="91" t="e">
        <f ca="1">VLOOKUP(O176,#REF!,2,FALSE)</f>
        <v>#N/A</v>
      </c>
      <c r="O176" s="91"/>
      <c r="P176" s="92" t="str">
        <f ca="1">_xlfn.CONCAT($I176,IF(OR($O176=#REF!,$O176=#REF!,$O176=#REF!,$O176="electricité joule", $O176="electricité PAC")," d'", " de "), LOWER($O176))&amp;IF(OR(G176="agriculture","industrie")," l'",IF(OR(G176="puits technologiques",G176="soutes")," des "," du "))&amp;LOWER(G176)</f>
        <v xml:space="preserve"> de  du </v>
      </c>
      <c r="Q176" s="91" t="e">
        <f t="shared" si="12"/>
        <v>#NAME?</v>
      </c>
      <c r="R176" s="91" t="s">
        <v>95</v>
      </c>
      <c r="S176" s="91"/>
      <c r="T176" s="91" t="s">
        <v>9</v>
      </c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3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  <c r="BK176" s="93"/>
      <c r="BL176" s="93"/>
      <c r="BM176" s="93"/>
      <c r="BN176" s="93"/>
      <c r="BO176" s="93"/>
      <c r="BP176" s="93"/>
      <c r="BQ176" s="93"/>
      <c r="BR176" s="93"/>
      <c r="BS176" s="93"/>
      <c r="BT176" s="93"/>
      <c r="BU176" s="93"/>
    </row>
    <row r="177" spans="3:73">
      <c r="C177" s="91">
        <f t="shared" si="11"/>
        <v>176</v>
      </c>
      <c r="D177" s="91"/>
      <c r="E177" s="91" t="e">
        <f t="shared" ca="1" si="13"/>
        <v>#N/A</v>
      </c>
      <c r="F177" s="91" t="e">
        <f ca="1">VLOOKUP(G177,#REF!,2,FALSE)</f>
        <v>#N/A</v>
      </c>
      <c r="G177" s="91"/>
      <c r="H177" s="91" t="e">
        <f ca="1">VLOOKUP(I177,#REF!,2,FALSE)</f>
        <v>#N/A</v>
      </c>
      <c r="I177" s="91"/>
      <c r="J177" s="91" t="e">
        <f ca="1">VLOOKUP(K177,#REF!,2,FALSE)</f>
        <v>#N/A</v>
      </c>
      <c r="K177" s="91"/>
      <c r="L177" s="91" t="e">
        <f ca="1">VLOOKUP(M177,#REF!,2,FALSE)</f>
        <v>#N/A</v>
      </c>
      <c r="M177" s="91"/>
      <c r="N177" s="91" t="e">
        <f ca="1">VLOOKUP(O177,#REF!,2,FALSE)</f>
        <v>#N/A</v>
      </c>
      <c r="O177" s="91"/>
      <c r="P177" s="92" t="str">
        <f ca="1">_xlfn.CONCAT($I177,IF(OR($O177=#REF!,$O177=#REF!,$O177=#REF!,$O177="electricité joule", $O177="electricité PAC")," d'", " de "), LOWER($O177))&amp;IF(OR(G177="agriculture","industrie")," l'",IF(OR(G177="puits technologiques",G177="soutes")," des "," du "))&amp;LOWER(G177)</f>
        <v xml:space="preserve"> de  du </v>
      </c>
      <c r="Q177" s="91" t="e">
        <f t="shared" si="12"/>
        <v>#NAME?</v>
      </c>
      <c r="R177" s="91" t="s">
        <v>95</v>
      </c>
      <c r="S177" s="91"/>
      <c r="T177" s="91" t="s">
        <v>9</v>
      </c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  <c r="BF177" s="93"/>
      <c r="BG177" s="93"/>
      <c r="BH177" s="93"/>
      <c r="BI177" s="93"/>
      <c r="BJ177" s="93"/>
      <c r="BK177" s="93"/>
      <c r="BL177" s="93"/>
      <c r="BM177" s="93"/>
      <c r="BN177" s="93"/>
      <c r="BO177" s="93"/>
      <c r="BP177" s="93"/>
      <c r="BQ177" s="93"/>
      <c r="BR177" s="93"/>
      <c r="BS177" s="93"/>
      <c r="BT177" s="93"/>
      <c r="BU177" s="93"/>
    </row>
    <row r="178" spans="3:73">
      <c r="C178" s="91">
        <f t="shared" si="11"/>
        <v>177</v>
      </c>
      <c r="D178" s="91"/>
      <c r="E178" s="91" t="e">
        <f t="shared" ca="1" si="13"/>
        <v>#N/A</v>
      </c>
      <c r="F178" s="91" t="e">
        <f ca="1">VLOOKUP(G178,#REF!,2,FALSE)</f>
        <v>#N/A</v>
      </c>
      <c r="G178" s="91"/>
      <c r="H178" s="91" t="e">
        <f ca="1">VLOOKUP(I178,#REF!,2,FALSE)</f>
        <v>#N/A</v>
      </c>
      <c r="I178" s="91"/>
      <c r="J178" s="91" t="e">
        <f ca="1">VLOOKUP(K178,#REF!,2,FALSE)</f>
        <v>#N/A</v>
      </c>
      <c r="K178" s="91"/>
      <c r="L178" s="91" t="e">
        <f ca="1">VLOOKUP(M178,#REF!,2,FALSE)</f>
        <v>#N/A</v>
      </c>
      <c r="M178" s="91"/>
      <c r="N178" s="91" t="e">
        <f ca="1">VLOOKUP(O178,#REF!,2,FALSE)</f>
        <v>#N/A</v>
      </c>
      <c r="O178" s="91"/>
      <c r="P178" s="92" t="str">
        <f ca="1">_xlfn.CONCAT($I178,IF(OR($O178=#REF!,$O178=#REF!,$O178=#REF!,$O178="electricité joule", $O178="electricité PAC")," d'", " de "), LOWER($O178))&amp;IF(OR(G178="agriculture","industrie")," l'",IF(OR(G178="puits technologiques",G178="soutes")," des "," du "))&amp;LOWER(G178)</f>
        <v xml:space="preserve"> de  du </v>
      </c>
      <c r="Q178" s="91" t="e">
        <f t="shared" si="12"/>
        <v>#NAME?</v>
      </c>
      <c r="R178" s="91" t="s">
        <v>95</v>
      </c>
      <c r="S178" s="91"/>
      <c r="T178" s="91" t="s">
        <v>9</v>
      </c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  <c r="BF178" s="93"/>
      <c r="BG178" s="93"/>
      <c r="BH178" s="93"/>
      <c r="BI178" s="93"/>
      <c r="BJ178" s="93"/>
      <c r="BK178" s="93"/>
      <c r="BL178" s="93"/>
      <c r="BM178" s="93"/>
      <c r="BN178" s="93"/>
      <c r="BO178" s="93"/>
      <c r="BP178" s="93"/>
      <c r="BQ178" s="93"/>
      <c r="BR178" s="93"/>
      <c r="BS178" s="93"/>
      <c r="BT178" s="93"/>
      <c r="BU178" s="93"/>
    </row>
    <row r="179" spans="3:73">
      <c r="C179" s="91">
        <f t="shared" si="11"/>
        <v>178</v>
      </c>
      <c r="D179" s="91"/>
      <c r="E179" s="91" t="e">
        <f t="shared" ca="1" si="13"/>
        <v>#N/A</v>
      </c>
      <c r="F179" s="91" t="e">
        <f ca="1">VLOOKUP(G179,#REF!,2,FALSE)</f>
        <v>#N/A</v>
      </c>
      <c r="G179" s="91"/>
      <c r="H179" s="91" t="e">
        <f ca="1">VLOOKUP(I179,#REF!,2,FALSE)</f>
        <v>#N/A</v>
      </c>
      <c r="I179" s="91"/>
      <c r="J179" s="91" t="e">
        <f ca="1">VLOOKUP(K179,#REF!,2,FALSE)</f>
        <v>#N/A</v>
      </c>
      <c r="K179" s="91"/>
      <c r="L179" s="91" t="e">
        <f ca="1">VLOOKUP(M179,#REF!,2,FALSE)</f>
        <v>#N/A</v>
      </c>
      <c r="M179" s="91"/>
      <c r="N179" s="91" t="e">
        <f ca="1">VLOOKUP(O179,#REF!,2,FALSE)</f>
        <v>#N/A</v>
      </c>
      <c r="O179" s="91"/>
      <c r="P179" s="92" t="str">
        <f ca="1">_xlfn.CONCAT($I179,IF(OR($O179=#REF!,$O179=#REF!,$O179=#REF!,$O179="electricité joule", $O179="electricité PAC")," d'", " de "), LOWER($O179))&amp;IF(OR(G179="agriculture","industrie")," l'",IF(OR(G179="puits technologiques",G179="soutes")," des "," du "))&amp;LOWER(G179)</f>
        <v xml:space="preserve"> de  du </v>
      </c>
      <c r="Q179" s="91" t="e">
        <f t="shared" si="12"/>
        <v>#NAME?</v>
      </c>
      <c r="R179" s="91" t="s">
        <v>95</v>
      </c>
      <c r="S179" s="91"/>
      <c r="T179" s="91" t="s">
        <v>9</v>
      </c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3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  <c r="BJ179" s="93"/>
      <c r="BK179" s="93"/>
      <c r="BL179" s="93"/>
      <c r="BM179" s="93"/>
      <c r="BN179" s="93"/>
      <c r="BO179" s="93"/>
      <c r="BP179" s="93"/>
      <c r="BQ179" s="93"/>
      <c r="BR179" s="93"/>
      <c r="BS179" s="93"/>
      <c r="BT179" s="93"/>
      <c r="BU179" s="93"/>
    </row>
    <row r="180" spans="3:73">
      <c r="C180" s="91">
        <f t="shared" si="11"/>
        <v>179</v>
      </c>
      <c r="D180" s="91"/>
      <c r="E180" s="91" t="e">
        <f t="shared" ca="1" si="13"/>
        <v>#N/A</v>
      </c>
      <c r="F180" s="91" t="e">
        <f ca="1">VLOOKUP(G180,#REF!,2,FALSE)</f>
        <v>#N/A</v>
      </c>
      <c r="G180" s="91"/>
      <c r="H180" s="91" t="e">
        <f ca="1">VLOOKUP(I180,#REF!,2,FALSE)</f>
        <v>#N/A</v>
      </c>
      <c r="I180" s="91"/>
      <c r="J180" s="91" t="e">
        <f ca="1">VLOOKUP(K180,#REF!,2,FALSE)</f>
        <v>#N/A</v>
      </c>
      <c r="K180" s="91"/>
      <c r="L180" s="91" t="e">
        <f ca="1">VLOOKUP(M180,#REF!,2,FALSE)</f>
        <v>#N/A</v>
      </c>
      <c r="M180" s="91"/>
      <c r="N180" s="91" t="e">
        <f ca="1">VLOOKUP(O180,#REF!,2,FALSE)</f>
        <v>#N/A</v>
      </c>
      <c r="O180" s="91"/>
      <c r="P180" s="92" t="str">
        <f ca="1">_xlfn.CONCAT($I180,IF(OR($O180=#REF!,$O180=#REF!,$O180=#REF!,$O180="electricité joule", $O180="electricité PAC")," d'", " de "), LOWER($O180))&amp;IF(OR(G180="agriculture","industrie")," l'",IF(OR(G180="puits technologiques",G180="soutes")," des "," du "))&amp;LOWER(G180)</f>
        <v xml:space="preserve"> de  du </v>
      </c>
      <c r="Q180" s="91" t="e">
        <f t="shared" si="12"/>
        <v>#NAME?</v>
      </c>
      <c r="R180" s="91" t="s">
        <v>95</v>
      </c>
      <c r="S180" s="91"/>
      <c r="T180" s="91" t="s">
        <v>9</v>
      </c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3"/>
      <c r="AM180" s="93"/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3"/>
      <c r="BA180" s="93"/>
      <c r="BB180" s="93"/>
      <c r="BC180" s="93"/>
      <c r="BD180" s="93"/>
      <c r="BE180" s="93"/>
      <c r="BF180" s="93"/>
      <c r="BG180" s="93"/>
      <c r="BH180" s="93"/>
      <c r="BI180" s="93"/>
      <c r="BJ180" s="93"/>
      <c r="BK180" s="93"/>
      <c r="BL180" s="93"/>
      <c r="BM180" s="93"/>
      <c r="BN180" s="93"/>
      <c r="BO180" s="93"/>
      <c r="BP180" s="93"/>
      <c r="BQ180" s="93"/>
      <c r="BR180" s="93"/>
      <c r="BS180" s="93"/>
      <c r="BT180" s="93"/>
      <c r="BU180" s="93"/>
    </row>
    <row r="181" spans="3:73">
      <c r="C181" s="91">
        <f t="shared" si="11"/>
        <v>180</v>
      </c>
      <c r="D181" s="91"/>
      <c r="E181" s="91" t="e">
        <f t="shared" ca="1" si="13"/>
        <v>#N/A</v>
      </c>
      <c r="F181" s="91" t="e">
        <f ca="1">VLOOKUP(G181,#REF!,2,FALSE)</f>
        <v>#N/A</v>
      </c>
      <c r="G181" s="91"/>
      <c r="H181" s="91" t="e">
        <f ca="1">VLOOKUP(I181,#REF!,2,FALSE)</f>
        <v>#N/A</v>
      </c>
      <c r="I181" s="91"/>
      <c r="J181" s="91" t="e">
        <f ca="1">VLOOKUP(K181,#REF!,2,FALSE)</f>
        <v>#N/A</v>
      </c>
      <c r="K181" s="91"/>
      <c r="L181" s="91" t="e">
        <f ca="1">VLOOKUP(M181,#REF!,2,FALSE)</f>
        <v>#N/A</v>
      </c>
      <c r="M181" s="91"/>
      <c r="N181" s="91" t="e">
        <f ca="1">VLOOKUP(O181,#REF!,2,FALSE)</f>
        <v>#N/A</v>
      </c>
      <c r="O181" s="91"/>
      <c r="P181" s="92" t="str">
        <f ca="1">_xlfn.CONCAT($I181,IF(OR($O181=#REF!,$O181=#REF!,$O181=#REF!,$O181="electricité joule", $O181="electricité PAC")," d'", " de "), LOWER($O181))&amp;IF(OR(G181="agriculture","industrie")," l'",IF(OR(G181="puits technologiques",G181="soutes")," des "," du "))&amp;LOWER(G181)</f>
        <v xml:space="preserve"> de  du </v>
      </c>
      <c r="Q181" s="91" t="e">
        <f t="shared" si="12"/>
        <v>#NAME?</v>
      </c>
      <c r="R181" s="91" t="s">
        <v>95</v>
      </c>
      <c r="S181" s="91"/>
      <c r="T181" s="91" t="s">
        <v>9</v>
      </c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  <c r="BJ181" s="93"/>
      <c r="BK181" s="93"/>
      <c r="BL181" s="93"/>
      <c r="BM181" s="93"/>
      <c r="BN181" s="93"/>
      <c r="BO181" s="93"/>
      <c r="BP181" s="93"/>
      <c r="BQ181" s="93"/>
      <c r="BR181" s="93"/>
      <c r="BS181" s="93"/>
      <c r="BT181" s="93"/>
      <c r="BU181" s="93"/>
    </row>
    <row r="182" spans="3:73">
      <c r="C182" s="91">
        <f t="shared" si="11"/>
        <v>181</v>
      </c>
      <c r="D182" s="91"/>
      <c r="E182" s="91" t="e">
        <f t="shared" ca="1" si="13"/>
        <v>#N/A</v>
      </c>
      <c r="F182" s="91" t="e">
        <f ca="1">VLOOKUP(G182,#REF!,2,FALSE)</f>
        <v>#N/A</v>
      </c>
      <c r="G182" s="91"/>
      <c r="H182" s="91" t="e">
        <f ca="1">VLOOKUP(I182,#REF!,2,FALSE)</f>
        <v>#N/A</v>
      </c>
      <c r="I182" s="91"/>
      <c r="J182" s="91" t="e">
        <f ca="1">VLOOKUP(K182,#REF!,2,FALSE)</f>
        <v>#N/A</v>
      </c>
      <c r="K182" s="91"/>
      <c r="L182" s="91" t="e">
        <f ca="1">VLOOKUP(M182,#REF!,2,FALSE)</f>
        <v>#N/A</v>
      </c>
      <c r="M182" s="91"/>
      <c r="N182" s="91" t="e">
        <f ca="1">VLOOKUP(O182,#REF!,2,FALSE)</f>
        <v>#N/A</v>
      </c>
      <c r="O182" s="91"/>
      <c r="P182" s="92" t="str">
        <f ca="1">_xlfn.CONCAT($I182,IF(OR($O182=#REF!,$O182=#REF!,$O182=#REF!,$O182="electricité joule", $O182="electricité PAC")," d'", " de "), LOWER($O182))&amp;IF(OR(G182="agriculture","industrie")," l'",IF(OR(G182="puits technologiques",G182="soutes")," des "," du "))&amp;LOWER(G182)</f>
        <v xml:space="preserve"> de  du </v>
      </c>
      <c r="Q182" s="91" t="e">
        <f t="shared" si="12"/>
        <v>#NAME?</v>
      </c>
      <c r="R182" s="91" t="s">
        <v>95</v>
      </c>
      <c r="S182" s="91"/>
      <c r="T182" s="91" t="s">
        <v>9</v>
      </c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93"/>
      <c r="BK182" s="93"/>
      <c r="BL182" s="93"/>
      <c r="BM182" s="93"/>
      <c r="BN182" s="93"/>
      <c r="BO182" s="93"/>
      <c r="BP182" s="93"/>
      <c r="BQ182" s="93"/>
      <c r="BR182" s="93"/>
      <c r="BS182" s="93"/>
      <c r="BT182" s="93"/>
      <c r="BU182" s="93"/>
    </row>
    <row r="183" spans="3:73">
      <c r="C183" s="91">
        <f t="shared" si="11"/>
        <v>182</v>
      </c>
      <c r="D183" s="91"/>
      <c r="E183" s="91" t="e">
        <f t="shared" ca="1" si="13"/>
        <v>#N/A</v>
      </c>
      <c r="F183" s="91" t="e">
        <f ca="1">VLOOKUP(G183,#REF!,2,FALSE)</f>
        <v>#N/A</v>
      </c>
      <c r="G183" s="91"/>
      <c r="H183" s="91" t="e">
        <f ca="1">VLOOKUP(I183,#REF!,2,FALSE)</f>
        <v>#N/A</v>
      </c>
      <c r="I183" s="91"/>
      <c r="J183" s="91" t="e">
        <f ca="1">VLOOKUP(K183,#REF!,2,FALSE)</f>
        <v>#N/A</v>
      </c>
      <c r="K183" s="91"/>
      <c r="L183" s="91" t="e">
        <f ca="1">VLOOKUP(M183,#REF!,2,FALSE)</f>
        <v>#N/A</v>
      </c>
      <c r="M183" s="91"/>
      <c r="N183" s="91" t="e">
        <f ca="1">VLOOKUP(O183,#REF!,2,FALSE)</f>
        <v>#N/A</v>
      </c>
      <c r="O183" s="91"/>
      <c r="P183" s="92" t="str">
        <f ca="1">_xlfn.CONCAT($I183,IF(OR($O183=#REF!,$O183=#REF!,$O183=#REF!,$O183="electricité joule", $O183="electricité PAC")," d'", " de "), LOWER($O183))&amp;IF(OR(G183="agriculture","industrie")," l'",IF(OR(G183="puits technologiques",G183="soutes")," des "," du "))&amp;LOWER(G183)</f>
        <v xml:space="preserve"> de  du </v>
      </c>
      <c r="Q183" s="91" t="e">
        <f t="shared" si="12"/>
        <v>#NAME?</v>
      </c>
      <c r="R183" s="91" t="s">
        <v>95</v>
      </c>
      <c r="S183" s="91"/>
      <c r="T183" s="91" t="s">
        <v>9</v>
      </c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  <c r="BF183" s="93"/>
      <c r="BG183" s="93"/>
      <c r="BH183" s="93"/>
      <c r="BI183" s="93"/>
      <c r="BJ183" s="93"/>
      <c r="BK183" s="93"/>
      <c r="BL183" s="93"/>
      <c r="BM183" s="93"/>
      <c r="BN183" s="93"/>
      <c r="BO183" s="93"/>
      <c r="BP183" s="93"/>
      <c r="BQ183" s="93"/>
      <c r="BR183" s="93"/>
      <c r="BS183" s="93"/>
      <c r="BT183" s="93"/>
      <c r="BU183" s="93"/>
    </row>
    <row r="184" spans="3:73">
      <c r="C184" s="91">
        <f t="shared" si="11"/>
        <v>183</v>
      </c>
      <c r="D184" s="91"/>
      <c r="E184" s="91" t="e">
        <f t="shared" ca="1" si="13"/>
        <v>#N/A</v>
      </c>
      <c r="F184" s="91" t="e">
        <f ca="1">VLOOKUP(G184,#REF!,2,FALSE)</f>
        <v>#N/A</v>
      </c>
      <c r="G184" s="91"/>
      <c r="H184" s="91" t="e">
        <f ca="1">VLOOKUP(I184,#REF!,2,FALSE)</f>
        <v>#N/A</v>
      </c>
      <c r="I184" s="91"/>
      <c r="J184" s="91" t="e">
        <f ca="1">VLOOKUP(K184,#REF!,2,FALSE)</f>
        <v>#N/A</v>
      </c>
      <c r="K184" s="91"/>
      <c r="L184" s="91" t="e">
        <f ca="1">VLOOKUP(M184,#REF!,2,FALSE)</f>
        <v>#N/A</v>
      </c>
      <c r="M184" s="91"/>
      <c r="N184" s="91" t="e">
        <f ca="1">VLOOKUP(O184,#REF!,2,FALSE)</f>
        <v>#N/A</v>
      </c>
      <c r="O184" s="91"/>
      <c r="P184" s="92" t="str">
        <f ca="1">_xlfn.CONCAT($I184,IF(OR($O184=#REF!,$O184=#REF!,$O184=#REF!,$O184="electricité joule", $O184="electricité PAC")," d'", " de "), LOWER($O184))&amp;IF(OR(G184="agriculture","industrie")," l'",IF(OR(G184="puits technologiques",G184="soutes")," des "," du "))&amp;LOWER(G184)</f>
        <v xml:space="preserve"> de  du </v>
      </c>
      <c r="Q184" s="91" t="e">
        <f t="shared" si="12"/>
        <v>#NAME?</v>
      </c>
      <c r="R184" s="91" t="s">
        <v>95</v>
      </c>
      <c r="S184" s="91"/>
      <c r="T184" s="91" t="s">
        <v>9</v>
      </c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3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  <c r="AZ184" s="93"/>
      <c r="BA184" s="93"/>
      <c r="BB184" s="93"/>
      <c r="BC184" s="93"/>
      <c r="BD184" s="93"/>
      <c r="BE184" s="93"/>
      <c r="BF184" s="93"/>
      <c r="BG184" s="93"/>
      <c r="BH184" s="93"/>
      <c r="BI184" s="93"/>
      <c r="BJ184" s="93"/>
      <c r="BK184" s="93"/>
      <c r="BL184" s="93"/>
      <c r="BM184" s="93"/>
      <c r="BN184" s="93"/>
      <c r="BO184" s="93"/>
      <c r="BP184" s="93"/>
      <c r="BQ184" s="93"/>
      <c r="BR184" s="93"/>
      <c r="BS184" s="93"/>
      <c r="BT184" s="93"/>
      <c r="BU184" s="93"/>
    </row>
    <row r="185" spans="3:73">
      <c r="C185" s="91">
        <f t="shared" si="11"/>
        <v>184</v>
      </c>
      <c r="D185" s="91"/>
      <c r="E185" s="91" t="e">
        <f t="shared" ca="1" si="13"/>
        <v>#N/A</v>
      </c>
      <c r="F185" s="91" t="e">
        <f ca="1">VLOOKUP(G185,#REF!,2,FALSE)</f>
        <v>#N/A</v>
      </c>
      <c r="G185" s="91"/>
      <c r="H185" s="91" t="e">
        <f ca="1">VLOOKUP(I185,#REF!,2,FALSE)</f>
        <v>#N/A</v>
      </c>
      <c r="I185" s="91"/>
      <c r="J185" s="91" t="e">
        <f ca="1">VLOOKUP(K185,#REF!,2,FALSE)</f>
        <v>#N/A</v>
      </c>
      <c r="K185" s="91"/>
      <c r="L185" s="91" t="e">
        <f ca="1">VLOOKUP(M185,#REF!,2,FALSE)</f>
        <v>#N/A</v>
      </c>
      <c r="M185" s="91"/>
      <c r="N185" s="91" t="e">
        <f ca="1">VLOOKUP(O185,#REF!,2,FALSE)</f>
        <v>#N/A</v>
      </c>
      <c r="O185" s="91"/>
      <c r="P185" s="92" t="str">
        <f ca="1">_xlfn.CONCAT($I185,IF(OR($O185=#REF!,$O185=#REF!,$O185=#REF!,$O185="electricité joule", $O185="electricité PAC")," d'", " de "), LOWER($O185))&amp;IF(OR(G185="agriculture","industrie")," l'",IF(OR(G185="puits technologiques",G185="soutes")," des "," du "))&amp;LOWER(G185)</f>
        <v xml:space="preserve"> de  du </v>
      </c>
      <c r="Q185" s="91" t="e">
        <f t="shared" si="12"/>
        <v>#NAME?</v>
      </c>
      <c r="R185" s="91" t="s">
        <v>95</v>
      </c>
      <c r="S185" s="91"/>
      <c r="T185" s="91" t="s">
        <v>9</v>
      </c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3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  <c r="BJ185" s="93"/>
      <c r="BK185" s="93"/>
      <c r="BL185" s="93"/>
      <c r="BM185" s="93"/>
      <c r="BN185" s="93"/>
      <c r="BO185" s="93"/>
      <c r="BP185" s="93"/>
      <c r="BQ185" s="93"/>
      <c r="BR185" s="93"/>
      <c r="BS185" s="93"/>
      <c r="BT185" s="93"/>
      <c r="BU185" s="93"/>
    </row>
    <row r="186" spans="3:73">
      <c r="C186" s="91">
        <f t="shared" si="11"/>
        <v>185</v>
      </c>
      <c r="D186" s="91"/>
      <c r="E186" s="91" t="e">
        <f t="shared" ca="1" si="13"/>
        <v>#N/A</v>
      </c>
      <c r="F186" s="91" t="e">
        <f ca="1">VLOOKUP(G186,#REF!,2,FALSE)</f>
        <v>#N/A</v>
      </c>
      <c r="G186" s="91"/>
      <c r="H186" s="91" t="e">
        <f ca="1">VLOOKUP(I186,#REF!,2,FALSE)</f>
        <v>#N/A</v>
      </c>
      <c r="I186" s="91"/>
      <c r="J186" s="91" t="e">
        <f ca="1">VLOOKUP(K186,#REF!,2,FALSE)</f>
        <v>#N/A</v>
      </c>
      <c r="K186" s="91"/>
      <c r="L186" s="91" t="e">
        <f ca="1">VLOOKUP(M186,#REF!,2,FALSE)</f>
        <v>#N/A</v>
      </c>
      <c r="M186" s="91"/>
      <c r="N186" s="91" t="e">
        <f ca="1">VLOOKUP(O186,#REF!,2,FALSE)</f>
        <v>#N/A</v>
      </c>
      <c r="O186" s="91"/>
      <c r="P186" s="92" t="str">
        <f ca="1">_xlfn.CONCAT($I186,IF(OR($O186=#REF!,$O186=#REF!,$O186=#REF!,$O186="electricité joule", $O186="electricité PAC")," d'", " de "), LOWER($O186))&amp;IF(OR(G186="agriculture","industrie")," l'",IF(OR(G186="puits technologiques",G186="soutes")," des "," du "))&amp;LOWER(G186)</f>
        <v xml:space="preserve"> de  du </v>
      </c>
      <c r="Q186" s="91" t="e">
        <f t="shared" si="12"/>
        <v>#NAME?</v>
      </c>
      <c r="R186" s="91" t="s">
        <v>95</v>
      </c>
      <c r="S186" s="91"/>
      <c r="T186" s="91" t="s">
        <v>9</v>
      </c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3"/>
      <c r="AM186" s="93"/>
      <c r="AN186" s="93"/>
      <c r="AO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3"/>
      <c r="AZ186" s="93"/>
      <c r="BA186" s="93"/>
      <c r="BB186" s="93"/>
      <c r="BC186" s="93"/>
      <c r="BD186" s="93"/>
      <c r="BE186" s="93"/>
      <c r="BF186" s="93"/>
      <c r="BG186" s="93"/>
      <c r="BH186" s="93"/>
      <c r="BI186" s="93"/>
      <c r="BJ186" s="93"/>
      <c r="BK186" s="93"/>
      <c r="BL186" s="93"/>
      <c r="BM186" s="93"/>
      <c r="BN186" s="93"/>
      <c r="BO186" s="93"/>
      <c r="BP186" s="93"/>
      <c r="BQ186" s="93"/>
      <c r="BR186" s="93"/>
      <c r="BS186" s="93"/>
      <c r="BT186" s="93"/>
      <c r="BU186" s="93"/>
    </row>
    <row r="187" spans="3:73">
      <c r="C187" s="91">
        <f t="shared" si="11"/>
        <v>186</v>
      </c>
      <c r="D187" s="91"/>
      <c r="E187" s="91" t="e">
        <f t="shared" ca="1" si="13"/>
        <v>#N/A</v>
      </c>
      <c r="F187" s="91" t="e">
        <f ca="1">VLOOKUP(G187,#REF!,2,FALSE)</f>
        <v>#N/A</v>
      </c>
      <c r="G187" s="91"/>
      <c r="H187" s="91" t="e">
        <f ca="1">VLOOKUP(I187,#REF!,2,FALSE)</f>
        <v>#N/A</v>
      </c>
      <c r="I187" s="91"/>
      <c r="J187" s="91" t="e">
        <f ca="1">VLOOKUP(K187,#REF!,2,FALSE)</f>
        <v>#N/A</v>
      </c>
      <c r="K187" s="91"/>
      <c r="L187" s="91" t="e">
        <f ca="1">VLOOKUP(M187,#REF!,2,FALSE)</f>
        <v>#N/A</v>
      </c>
      <c r="M187" s="91"/>
      <c r="N187" s="91" t="e">
        <f ca="1">VLOOKUP(O187,#REF!,2,FALSE)</f>
        <v>#N/A</v>
      </c>
      <c r="O187" s="91"/>
      <c r="P187" s="92" t="str">
        <f ca="1">_xlfn.CONCAT($I187,IF(OR($O187=#REF!,$O187=#REF!,$O187=#REF!,$O187="electricité joule", $O187="electricité PAC")," d'", " de "), LOWER($O187))&amp;IF(OR(G187="agriculture","industrie")," l'",IF(OR(G187="puits technologiques",G187="soutes")," des "," du "))&amp;LOWER(G187)</f>
        <v xml:space="preserve"> de  du </v>
      </c>
      <c r="Q187" s="91" t="e">
        <f t="shared" si="12"/>
        <v>#NAME?</v>
      </c>
      <c r="R187" s="91" t="s">
        <v>95</v>
      </c>
      <c r="S187" s="91"/>
      <c r="T187" s="91" t="s">
        <v>9</v>
      </c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3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  <c r="BJ187" s="93"/>
      <c r="BK187" s="93"/>
      <c r="BL187" s="93"/>
      <c r="BM187" s="93"/>
      <c r="BN187" s="93"/>
      <c r="BO187" s="93"/>
      <c r="BP187" s="93"/>
      <c r="BQ187" s="93"/>
      <c r="BR187" s="93"/>
      <c r="BS187" s="93"/>
      <c r="BT187" s="93"/>
      <c r="BU187" s="93"/>
    </row>
    <row r="188" spans="3:73">
      <c r="C188" s="91">
        <f t="shared" si="11"/>
        <v>187</v>
      </c>
      <c r="D188" s="91"/>
      <c r="E188" s="91" t="e">
        <f t="shared" ca="1" si="13"/>
        <v>#N/A</v>
      </c>
      <c r="F188" s="91" t="e">
        <f ca="1">VLOOKUP(G188,#REF!,2,FALSE)</f>
        <v>#N/A</v>
      </c>
      <c r="G188" s="91"/>
      <c r="H188" s="91" t="e">
        <f ca="1">VLOOKUP(I188,#REF!,2,FALSE)</f>
        <v>#N/A</v>
      </c>
      <c r="I188" s="91"/>
      <c r="J188" s="91" t="e">
        <f ca="1">VLOOKUP(K188,#REF!,2,FALSE)</f>
        <v>#N/A</v>
      </c>
      <c r="K188" s="91"/>
      <c r="L188" s="91" t="e">
        <f ca="1">VLOOKUP(M188,#REF!,2,FALSE)</f>
        <v>#N/A</v>
      </c>
      <c r="M188" s="91"/>
      <c r="N188" s="91" t="e">
        <f ca="1">VLOOKUP(O188,#REF!,2,FALSE)</f>
        <v>#N/A</v>
      </c>
      <c r="O188" s="91"/>
      <c r="P188" s="92" t="str">
        <f ca="1">_xlfn.CONCAT($I188,IF(OR($O188=#REF!,$O188=#REF!,$O188=#REF!,$O188="electricité joule", $O188="electricité PAC")," d'", " de "), LOWER($O188))&amp;IF(OR(G188="agriculture","industrie")," l'",IF(OR(G188="puits technologiques",G188="soutes")," des "," du "))&amp;LOWER(G188)</f>
        <v xml:space="preserve"> de  du </v>
      </c>
      <c r="Q188" s="91" t="e">
        <f t="shared" si="12"/>
        <v>#NAME?</v>
      </c>
      <c r="R188" s="91" t="s">
        <v>95</v>
      </c>
      <c r="S188" s="91"/>
      <c r="T188" s="91" t="s">
        <v>9</v>
      </c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  <c r="BK188" s="93"/>
      <c r="BL188" s="93"/>
      <c r="BM188" s="93"/>
      <c r="BN188" s="93"/>
      <c r="BO188" s="93"/>
      <c r="BP188" s="93"/>
      <c r="BQ188" s="93"/>
      <c r="BR188" s="93"/>
      <c r="BS188" s="93"/>
      <c r="BT188" s="93"/>
      <c r="BU188" s="93"/>
    </row>
    <row r="189" spans="3:73">
      <c r="C189" s="91">
        <f t="shared" si="11"/>
        <v>188</v>
      </c>
      <c r="D189" s="91"/>
      <c r="E189" s="91" t="e">
        <f t="shared" ca="1" si="13"/>
        <v>#N/A</v>
      </c>
      <c r="F189" s="91" t="e">
        <f ca="1">VLOOKUP(G189,#REF!,2,FALSE)</f>
        <v>#N/A</v>
      </c>
      <c r="G189" s="91"/>
      <c r="H189" s="91" t="e">
        <f ca="1">VLOOKUP(I189,#REF!,2,FALSE)</f>
        <v>#N/A</v>
      </c>
      <c r="I189" s="91"/>
      <c r="J189" s="91" t="e">
        <f ca="1">VLOOKUP(K189,#REF!,2,FALSE)</f>
        <v>#N/A</v>
      </c>
      <c r="K189" s="91"/>
      <c r="L189" s="91" t="e">
        <f ca="1">VLOOKUP(M189,#REF!,2,FALSE)</f>
        <v>#N/A</v>
      </c>
      <c r="M189" s="91"/>
      <c r="N189" s="91" t="e">
        <f ca="1">VLOOKUP(O189,#REF!,2,FALSE)</f>
        <v>#N/A</v>
      </c>
      <c r="O189" s="91"/>
      <c r="P189" s="92" t="str">
        <f ca="1">_xlfn.CONCAT($I189,IF(OR($O189=#REF!,$O189=#REF!,$O189=#REF!,$O189="electricité joule", $O189="electricité PAC")," d'", " de "), LOWER($O189))&amp;IF(OR(G189="agriculture","industrie")," l'",IF(OR(G189="puits technologiques",G189="soutes")," des "," du "))&amp;LOWER(G189)</f>
        <v xml:space="preserve"> de  du </v>
      </c>
      <c r="Q189" s="91" t="e">
        <f t="shared" si="12"/>
        <v>#NAME?</v>
      </c>
      <c r="R189" s="91" t="s">
        <v>95</v>
      </c>
      <c r="S189" s="91"/>
      <c r="T189" s="91" t="s">
        <v>9</v>
      </c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3"/>
      <c r="AM189" s="93"/>
      <c r="AN189" s="93"/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  <c r="BJ189" s="93"/>
      <c r="BK189" s="93"/>
      <c r="BL189" s="93"/>
      <c r="BM189" s="93"/>
      <c r="BN189" s="93"/>
      <c r="BO189" s="93"/>
      <c r="BP189" s="93"/>
      <c r="BQ189" s="93"/>
      <c r="BR189" s="93"/>
      <c r="BS189" s="93"/>
      <c r="BT189" s="93"/>
      <c r="BU189" s="93"/>
    </row>
    <row r="190" spans="3:73">
      <c r="C190" s="91">
        <f t="shared" si="11"/>
        <v>189</v>
      </c>
      <c r="D190" s="91"/>
      <c r="E190" s="91" t="e">
        <f t="shared" ca="1" si="13"/>
        <v>#N/A</v>
      </c>
      <c r="F190" s="91" t="e">
        <f ca="1">VLOOKUP(G190,#REF!,2,FALSE)</f>
        <v>#N/A</v>
      </c>
      <c r="G190" s="91"/>
      <c r="H190" s="91" t="e">
        <f ca="1">VLOOKUP(I190,#REF!,2,FALSE)</f>
        <v>#N/A</v>
      </c>
      <c r="I190" s="91"/>
      <c r="J190" s="91" t="e">
        <f ca="1">VLOOKUP(K190,#REF!,2,FALSE)</f>
        <v>#N/A</v>
      </c>
      <c r="K190" s="91"/>
      <c r="L190" s="91" t="e">
        <f ca="1">VLOOKUP(M190,#REF!,2,FALSE)</f>
        <v>#N/A</v>
      </c>
      <c r="M190" s="91"/>
      <c r="N190" s="91" t="e">
        <f ca="1">VLOOKUP(O190,#REF!,2,FALSE)</f>
        <v>#N/A</v>
      </c>
      <c r="O190" s="91"/>
      <c r="P190" s="92" t="str">
        <f ca="1">_xlfn.CONCAT($I190,IF(OR($O190=#REF!,$O190=#REF!,$O190=#REF!,$O190="electricité joule", $O190="electricité PAC")," d'", " de "), LOWER($O190))&amp;IF(OR(G190="agriculture","industrie")," l'",IF(OR(G190="puits technologiques",G190="soutes")," des "," du "))&amp;LOWER(G190)</f>
        <v xml:space="preserve"> de  du </v>
      </c>
      <c r="Q190" s="91" t="e">
        <f t="shared" si="12"/>
        <v>#NAME?</v>
      </c>
      <c r="R190" s="91" t="s">
        <v>95</v>
      </c>
      <c r="S190" s="91"/>
      <c r="T190" s="91" t="s">
        <v>9</v>
      </c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3"/>
      <c r="AM190" s="93"/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/>
      <c r="BB190" s="93"/>
      <c r="BC190" s="93"/>
      <c r="BD190" s="93"/>
      <c r="BE190" s="93"/>
      <c r="BF190" s="93"/>
      <c r="BG190" s="93"/>
      <c r="BH190" s="93"/>
      <c r="BI190" s="93"/>
      <c r="BJ190" s="93"/>
      <c r="BK190" s="93"/>
      <c r="BL190" s="93"/>
      <c r="BM190" s="93"/>
      <c r="BN190" s="93"/>
      <c r="BO190" s="93"/>
      <c r="BP190" s="93"/>
      <c r="BQ190" s="93"/>
      <c r="BR190" s="93"/>
      <c r="BS190" s="93"/>
      <c r="BT190" s="93"/>
      <c r="BU190" s="93"/>
    </row>
    <row r="191" spans="3:73">
      <c r="C191" s="91">
        <f t="shared" si="11"/>
        <v>190</v>
      </c>
      <c r="D191" s="91"/>
      <c r="E191" s="91" t="e">
        <f t="shared" ca="1" si="13"/>
        <v>#N/A</v>
      </c>
      <c r="F191" s="91" t="e">
        <f ca="1">VLOOKUP(G191,#REF!,2,FALSE)</f>
        <v>#N/A</v>
      </c>
      <c r="G191" s="91"/>
      <c r="H191" s="91" t="e">
        <f ca="1">VLOOKUP(I191,#REF!,2,FALSE)</f>
        <v>#N/A</v>
      </c>
      <c r="I191" s="91"/>
      <c r="J191" s="91" t="e">
        <f ca="1">VLOOKUP(K191,#REF!,2,FALSE)</f>
        <v>#N/A</v>
      </c>
      <c r="K191" s="91"/>
      <c r="L191" s="91" t="e">
        <f ca="1">VLOOKUP(M191,#REF!,2,FALSE)</f>
        <v>#N/A</v>
      </c>
      <c r="M191" s="91"/>
      <c r="N191" s="91" t="e">
        <f ca="1">VLOOKUP(O191,#REF!,2,FALSE)</f>
        <v>#N/A</v>
      </c>
      <c r="O191" s="91"/>
      <c r="P191" s="92" t="str">
        <f ca="1">_xlfn.CONCAT($I191,IF(OR($O191=#REF!,$O191=#REF!,$O191=#REF!,$O191="electricité joule", $O191="electricité PAC")," d'", " de "), LOWER($O191))&amp;IF(OR(G191="agriculture","industrie")," l'",IF(OR(G191="puits technologiques",G191="soutes")," des "," du "))&amp;LOWER(G191)</f>
        <v xml:space="preserve"> de  du </v>
      </c>
      <c r="Q191" s="91" t="e">
        <f t="shared" si="12"/>
        <v>#NAME?</v>
      </c>
      <c r="R191" s="91" t="s">
        <v>95</v>
      </c>
      <c r="S191" s="91"/>
      <c r="T191" s="91" t="s">
        <v>9</v>
      </c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93"/>
      <c r="BK191" s="93"/>
      <c r="BL191" s="93"/>
      <c r="BM191" s="93"/>
      <c r="BN191" s="93"/>
      <c r="BO191" s="93"/>
      <c r="BP191" s="93"/>
      <c r="BQ191" s="93"/>
      <c r="BR191" s="93"/>
      <c r="BS191" s="93"/>
      <c r="BT191" s="93"/>
      <c r="BU191" s="93"/>
    </row>
    <row r="192" spans="3:73">
      <c r="C192" s="91">
        <f t="shared" si="11"/>
        <v>191</v>
      </c>
      <c r="D192" s="91"/>
      <c r="E192" s="91" t="e">
        <f t="shared" ca="1" si="13"/>
        <v>#N/A</v>
      </c>
      <c r="F192" s="91" t="e">
        <f ca="1">VLOOKUP(G192,#REF!,2,FALSE)</f>
        <v>#N/A</v>
      </c>
      <c r="G192" s="91"/>
      <c r="H192" s="91" t="e">
        <f ca="1">VLOOKUP(I192,#REF!,2,FALSE)</f>
        <v>#N/A</v>
      </c>
      <c r="I192" s="91"/>
      <c r="J192" s="91" t="e">
        <f ca="1">VLOOKUP(K192,#REF!,2,FALSE)</f>
        <v>#N/A</v>
      </c>
      <c r="K192" s="91"/>
      <c r="L192" s="91" t="e">
        <f ca="1">VLOOKUP(M192,#REF!,2,FALSE)</f>
        <v>#N/A</v>
      </c>
      <c r="M192" s="91"/>
      <c r="N192" s="91" t="e">
        <f ca="1">VLOOKUP(O192,#REF!,2,FALSE)</f>
        <v>#N/A</v>
      </c>
      <c r="O192" s="91"/>
      <c r="P192" s="92" t="str">
        <f ca="1">_xlfn.CONCAT($I192,IF(OR($O192=#REF!,$O192=#REF!,$O192=#REF!,$O192="electricité joule", $O192="electricité PAC")," d'", " de "), LOWER($O192))&amp;IF(OR(G192="agriculture","industrie")," l'",IF(OR(G192="puits technologiques",G192="soutes")," des "," du "))&amp;LOWER(G192)</f>
        <v xml:space="preserve"> de  du </v>
      </c>
      <c r="Q192" s="91" t="e">
        <f t="shared" si="12"/>
        <v>#NAME?</v>
      </c>
      <c r="R192" s="91" t="s">
        <v>95</v>
      </c>
      <c r="S192" s="91"/>
      <c r="T192" s="91" t="s">
        <v>9</v>
      </c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93"/>
      <c r="BK192" s="93"/>
      <c r="BL192" s="93"/>
      <c r="BM192" s="93"/>
      <c r="BN192" s="93"/>
      <c r="BO192" s="93"/>
      <c r="BP192" s="93"/>
      <c r="BQ192" s="93"/>
      <c r="BR192" s="93"/>
      <c r="BS192" s="93"/>
      <c r="BT192" s="93"/>
      <c r="BU192" s="93"/>
    </row>
    <row r="193" spans="3:73">
      <c r="C193" s="91">
        <f t="shared" si="11"/>
        <v>192</v>
      </c>
      <c r="D193" s="91"/>
      <c r="E193" s="91" t="e">
        <f t="shared" ca="1" si="13"/>
        <v>#N/A</v>
      </c>
      <c r="F193" s="91" t="e">
        <f ca="1">VLOOKUP(G193,#REF!,2,FALSE)</f>
        <v>#N/A</v>
      </c>
      <c r="G193" s="91"/>
      <c r="H193" s="91" t="e">
        <f ca="1">VLOOKUP(I193,#REF!,2,FALSE)</f>
        <v>#N/A</v>
      </c>
      <c r="I193" s="91"/>
      <c r="J193" s="91" t="e">
        <f ca="1">VLOOKUP(K193,#REF!,2,FALSE)</f>
        <v>#N/A</v>
      </c>
      <c r="K193" s="91"/>
      <c r="L193" s="91" t="e">
        <f ca="1">VLOOKUP(M193,#REF!,2,FALSE)</f>
        <v>#N/A</v>
      </c>
      <c r="M193" s="91"/>
      <c r="N193" s="91" t="e">
        <f ca="1">VLOOKUP(O193,#REF!,2,FALSE)</f>
        <v>#N/A</v>
      </c>
      <c r="O193" s="91"/>
      <c r="P193" s="92" t="str">
        <f ca="1">_xlfn.CONCAT($I193,IF(OR($O193=#REF!,$O193=#REF!,$O193=#REF!,$O193="electricité joule", $O193="electricité PAC")," d'", " de "), LOWER($O193))&amp;IF(OR(G193="agriculture","industrie")," l'",IF(OR(G193="puits technologiques",G193="soutes")," des "," du "))&amp;LOWER(G193)</f>
        <v xml:space="preserve"> de  du </v>
      </c>
      <c r="Q193" s="91" t="e">
        <f t="shared" si="12"/>
        <v>#NAME?</v>
      </c>
      <c r="R193" s="91" t="s">
        <v>95</v>
      </c>
      <c r="S193" s="91"/>
      <c r="T193" s="91" t="s">
        <v>9</v>
      </c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93"/>
      <c r="BK193" s="93"/>
      <c r="BL193" s="93"/>
      <c r="BM193" s="93"/>
      <c r="BN193" s="93"/>
      <c r="BO193" s="93"/>
      <c r="BP193" s="93"/>
      <c r="BQ193" s="93"/>
      <c r="BR193" s="93"/>
      <c r="BS193" s="93"/>
      <c r="BT193" s="93"/>
      <c r="BU193" s="93"/>
    </row>
    <row r="194" spans="3:73">
      <c r="C194" s="91">
        <f t="shared" si="11"/>
        <v>193</v>
      </c>
      <c r="D194" s="91"/>
      <c r="E194" s="91" t="e">
        <f t="shared" ca="1" si="13"/>
        <v>#N/A</v>
      </c>
      <c r="F194" s="91" t="e">
        <f ca="1">VLOOKUP(G194,#REF!,2,FALSE)</f>
        <v>#N/A</v>
      </c>
      <c r="G194" s="91"/>
      <c r="H194" s="91" t="e">
        <f ca="1">VLOOKUP(I194,#REF!,2,FALSE)</f>
        <v>#N/A</v>
      </c>
      <c r="I194" s="91"/>
      <c r="J194" s="91" t="e">
        <f ca="1">VLOOKUP(K194,#REF!,2,FALSE)</f>
        <v>#N/A</v>
      </c>
      <c r="K194" s="91"/>
      <c r="L194" s="91" t="e">
        <f ca="1">VLOOKUP(M194,#REF!,2,FALSE)</f>
        <v>#N/A</v>
      </c>
      <c r="M194" s="91"/>
      <c r="N194" s="91" t="e">
        <f ca="1">VLOOKUP(O194,#REF!,2,FALSE)</f>
        <v>#N/A</v>
      </c>
      <c r="O194" s="91"/>
      <c r="P194" s="92" t="str">
        <f ca="1">_xlfn.CONCAT($I194,IF(OR($O194=#REF!,$O194=#REF!,$O194=#REF!,$O194="electricité joule", $O194="electricité PAC")," d'", " de "), LOWER($O194))&amp;IF(OR(G194="agriculture","industrie")," l'",IF(OR(G194="puits technologiques",G194="soutes")," des "," du "))&amp;LOWER(G194)</f>
        <v xml:space="preserve"> de  du </v>
      </c>
      <c r="Q194" s="91" t="e">
        <f t="shared" si="12"/>
        <v>#NAME?</v>
      </c>
      <c r="R194" s="91" t="s">
        <v>95</v>
      </c>
      <c r="S194" s="91"/>
      <c r="T194" s="91" t="s">
        <v>9</v>
      </c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  <c r="BK194" s="93"/>
      <c r="BL194" s="93"/>
      <c r="BM194" s="93"/>
      <c r="BN194" s="93"/>
      <c r="BO194" s="93"/>
      <c r="BP194" s="93"/>
      <c r="BQ194" s="93"/>
      <c r="BR194" s="93"/>
      <c r="BS194" s="93"/>
      <c r="BT194" s="93"/>
      <c r="BU194" s="93"/>
    </row>
    <row r="195" spans="3:73">
      <c r="C195" s="91">
        <f t="shared" si="11"/>
        <v>194</v>
      </c>
      <c r="D195" s="91"/>
      <c r="E195" s="91" t="e">
        <f t="shared" ca="1" si="13"/>
        <v>#N/A</v>
      </c>
      <c r="F195" s="91" t="e">
        <f ca="1">VLOOKUP(G195,#REF!,2,FALSE)</f>
        <v>#N/A</v>
      </c>
      <c r="G195" s="91"/>
      <c r="H195" s="91" t="e">
        <f ca="1">VLOOKUP(I195,#REF!,2,FALSE)</f>
        <v>#N/A</v>
      </c>
      <c r="I195" s="91"/>
      <c r="J195" s="91" t="e">
        <f ca="1">VLOOKUP(K195,#REF!,2,FALSE)</f>
        <v>#N/A</v>
      </c>
      <c r="K195" s="91"/>
      <c r="L195" s="91" t="e">
        <f ca="1">VLOOKUP(M195,#REF!,2,FALSE)</f>
        <v>#N/A</v>
      </c>
      <c r="M195" s="91"/>
      <c r="N195" s="91" t="e">
        <f ca="1">VLOOKUP(O195,#REF!,2,FALSE)</f>
        <v>#N/A</v>
      </c>
      <c r="O195" s="91"/>
      <c r="P195" s="92" t="str">
        <f ca="1">_xlfn.CONCAT($I195,IF(OR($O195=#REF!,$O195=#REF!,$O195=#REF!,$O195="electricité joule", $O195="electricité PAC")," d'", " de "), LOWER($O195))&amp;IF(OR(G195="agriculture","industrie")," l'",IF(OR(G195="puits technologiques",G195="soutes")," des "," du "))&amp;LOWER(G195)</f>
        <v xml:space="preserve"> de  du </v>
      </c>
      <c r="Q195" s="91" t="e">
        <f t="shared" si="12"/>
        <v>#NAME?</v>
      </c>
      <c r="R195" s="91" t="s">
        <v>95</v>
      </c>
      <c r="S195" s="91"/>
      <c r="T195" s="91" t="s">
        <v>9</v>
      </c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93"/>
      <c r="BK195" s="93"/>
      <c r="BL195" s="93"/>
      <c r="BM195" s="93"/>
      <c r="BN195" s="93"/>
      <c r="BO195" s="93"/>
      <c r="BP195" s="93"/>
      <c r="BQ195" s="93"/>
      <c r="BR195" s="93"/>
      <c r="BS195" s="93"/>
      <c r="BT195" s="93"/>
      <c r="BU195" s="93"/>
    </row>
    <row r="196" spans="3:73">
      <c r="C196" s="91">
        <f t="shared" ref="C196:C259" si="14">C195+1</f>
        <v>195</v>
      </c>
      <c r="D196" s="91"/>
      <c r="E196" s="91" t="e">
        <f t="shared" ca="1" si="13"/>
        <v>#N/A</v>
      </c>
      <c r="F196" s="91" t="e">
        <f ca="1">VLOOKUP(G196,#REF!,2,FALSE)</f>
        <v>#N/A</v>
      </c>
      <c r="G196" s="91"/>
      <c r="H196" s="91" t="e">
        <f ca="1">VLOOKUP(I196,#REF!,2,FALSE)</f>
        <v>#N/A</v>
      </c>
      <c r="I196" s="91"/>
      <c r="J196" s="91" t="e">
        <f ca="1">VLOOKUP(K196,#REF!,2,FALSE)</f>
        <v>#N/A</v>
      </c>
      <c r="K196" s="91"/>
      <c r="L196" s="91" t="e">
        <f ca="1">VLOOKUP(M196,#REF!,2,FALSE)</f>
        <v>#N/A</v>
      </c>
      <c r="M196" s="91"/>
      <c r="N196" s="91" t="e">
        <f ca="1">VLOOKUP(O196,#REF!,2,FALSE)</f>
        <v>#N/A</v>
      </c>
      <c r="O196" s="91"/>
      <c r="P196" s="92" t="str">
        <f ca="1">_xlfn.CONCAT($I196,IF(OR($O196=#REF!,$O196=#REF!,$O196=#REF!,$O196="electricité joule", $O196="electricité PAC")," d'", " de "), LOWER($O196))&amp;IF(OR(G196="agriculture","industrie")," l'",IF(OR(G196="puits technologiques",G196="soutes")," des "," du "))&amp;LOWER(G196)</f>
        <v xml:space="preserve"> de  du </v>
      </c>
      <c r="Q196" s="91" t="e">
        <f t="shared" si="12"/>
        <v>#NAME?</v>
      </c>
      <c r="R196" s="91" t="s">
        <v>95</v>
      </c>
      <c r="S196" s="91"/>
      <c r="T196" s="91" t="s">
        <v>9</v>
      </c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93"/>
      <c r="BK196" s="93"/>
      <c r="BL196" s="93"/>
      <c r="BM196" s="93"/>
      <c r="BN196" s="93"/>
      <c r="BO196" s="93"/>
      <c r="BP196" s="93"/>
      <c r="BQ196" s="93"/>
      <c r="BR196" s="93"/>
      <c r="BS196" s="93"/>
      <c r="BT196" s="93"/>
      <c r="BU196" s="93"/>
    </row>
    <row r="197" spans="3:73">
      <c r="C197" s="91">
        <f t="shared" si="14"/>
        <v>196</v>
      </c>
      <c r="D197" s="91"/>
      <c r="E197" s="91" t="e">
        <f t="shared" ca="1" si="13"/>
        <v>#N/A</v>
      </c>
      <c r="F197" s="91" t="e">
        <f ca="1">VLOOKUP(G197,#REF!,2,FALSE)</f>
        <v>#N/A</v>
      </c>
      <c r="G197" s="91"/>
      <c r="H197" s="91" t="e">
        <f ca="1">VLOOKUP(I197,#REF!,2,FALSE)</f>
        <v>#N/A</v>
      </c>
      <c r="I197" s="91"/>
      <c r="J197" s="91" t="e">
        <f ca="1">VLOOKUP(K197,#REF!,2,FALSE)</f>
        <v>#N/A</v>
      </c>
      <c r="K197" s="91"/>
      <c r="L197" s="91" t="e">
        <f ca="1">VLOOKUP(M197,#REF!,2,FALSE)</f>
        <v>#N/A</v>
      </c>
      <c r="M197" s="91"/>
      <c r="N197" s="91" t="e">
        <f ca="1">VLOOKUP(O197,#REF!,2,FALSE)</f>
        <v>#N/A</v>
      </c>
      <c r="O197" s="91"/>
      <c r="P197" s="92" t="str">
        <f ca="1">_xlfn.CONCAT($I197,IF(OR($O197=#REF!,$O197=#REF!,$O197=#REF!,$O197="electricité joule", $O197="electricité PAC")," d'", " de "), LOWER($O197))&amp;IF(OR(G197="agriculture","industrie")," l'",IF(OR(G197="puits technologiques",G197="soutes")," des "," du "))&amp;LOWER(G197)</f>
        <v xml:space="preserve"> de  du </v>
      </c>
      <c r="Q197" s="91" t="e">
        <f t="shared" si="12"/>
        <v>#NAME?</v>
      </c>
      <c r="R197" s="91" t="s">
        <v>95</v>
      </c>
      <c r="S197" s="91"/>
      <c r="T197" s="91" t="s">
        <v>9</v>
      </c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3"/>
      <c r="AM197" s="93"/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93"/>
      <c r="BK197" s="93"/>
      <c r="BL197" s="93"/>
      <c r="BM197" s="93"/>
      <c r="BN197" s="93"/>
      <c r="BO197" s="93"/>
      <c r="BP197" s="93"/>
      <c r="BQ197" s="93"/>
      <c r="BR197" s="93"/>
      <c r="BS197" s="93"/>
      <c r="BT197" s="93"/>
      <c r="BU197" s="93"/>
    </row>
    <row r="198" spans="3:73">
      <c r="C198" s="91">
        <f t="shared" si="14"/>
        <v>197</v>
      </c>
      <c r="D198" s="91"/>
      <c r="E198" s="91" t="e">
        <f t="shared" ca="1" si="13"/>
        <v>#N/A</v>
      </c>
      <c r="F198" s="91" t="e">
        <f ca="1">VLOOKUP(G198,#REF!,2,FALSE)</f>
        <v>#N/A</v>
      </c>
      <c r="G198" s="91"/>
      <c r="H198" s="91" t="e">
        <f ca="1">VLOOKUP(I198,#REF!,2,FALSE)</f>
        <v>#N/A</v>
      </c>
      <c r="I198" s="91"/>
      <c r="J198" s="91" t="e">
        <f ca="1">VLOOKUP(K198,#REF!,2,FALSE)</f>
        <v>#N/A</v>
      </c>
      <c r="K198" s="91"/>
      <c r="L198" s="91" t="e">
        <f ca="1">VLOOKUP(M198,#REF!,2,FALSE)</f>
        <v>#N/A</v>
      </c>
      <c r="M198" s="91"/>
      <c r="N198" s="91" t="e">
        <f ca="1">VLOOKUP(O198,#REF!,2,FALSE)</f>
        <v>#N/A</v>
      </c>
      <c r="O198" s="91"/>
      <c r="P198" s="92" t="str">
        <f ca="1">_xlfn.CONCAT($I198,IF(OR($O198=#REF!,$O198=#REF!,$O198=#REF!,$O198="electricité joule", $O198="electricité PAC")," d'", " de "), LOWER($O198))&amp;IF(OR(G198="agriculture","industrie")," l'",IF(OR(G198="puits technologiques",G198="soutes")," des "," du "))&amp;LOWER(G198)</f>
        <v xml:space="preserve"> de  du </v>
      </c>
      <c r="Q198" s="91" t="e">
        <f t="shared" si="12"/>
        <v>#NAME?</v>
      </c>
      <c r="R198" s="91" t="s">
        <v>95</v>
      </c>
      <c r="S198" s="91"/>
      <c r="T198" s="91" t="s">
        <v>9</v>
      </c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  <c r="BJ198" s="93"/>
      <c r="BK198" s="93"/>
      <c r="BL198" s="93"/>
      <c r="BM198" s="93"/>
      <c r="BN198" s="93"/>
      <c r="BO198" s="93"/>
      <c r="BP198" s="93"/>
      <c r="BQ198" s="93"/>
      <c r="BR198" s="93"/>
      <c r="BS198" s="93"/>
      <c r="BT198" s="93"/>
      <c r="BU198" s="93"/>
    </row>
    <row r="199" spans="3:73">
      <c r="C199" s="91">
        <f t="shared" si="14"/>
        <v>198</v>
      </c>
      <c r="D199" s="91"/>
      <c r="E199" s="91" t="e">
        <f t="shared" ca="1" si="13"/>
        <v>#N/A</v>
      </c>
      <c r="F199" s="91" t="e">
        <f ca="1">VLOOKUP(G199,#REF!,2,FALSE)</f>
        <v>#N/A</v>
      </c>
      <c r="G199" s="91"/>
      <c r="H199" s="91" t="e">
        <f ca="1">VLOOKUP(I199,#REF!,2,FALSE)</f>
        <v>#N/A</v>
      </c>
      <c r="I199" s="91"/>
      <c r="J199" s="91" t="e">
        <f ca="1">VLOOKUP(K199,#REF!,2,FALSE)</f>
        <v>#N/A</v>
      </c>
      <c r="K199" s="91"/>
      <c r="L199" s="91" t="e">
        <f ca="1">VLOOKUP(M199,#REF!,2,FALSE)</f>
        <v>#N/A</v>
      </c>
      <c r="M199" s="91"/>
      <c r="N199" s="91" t="e">
        <f ca="1">VLOOKUP(O199,#REF!,2,FALSE)</f>
        <v>#N/A</v>
      </c>
      <c r="O199" s="91"/>
      <c r="P199" s="92" t="str">
        <f ca="1">_xlfn.CONCAT($I199,IF(OR($O199=#REF!,$O199=#REF!,$O199=#REF!,$O199="electricité joule", $O199="electricité PAC")," d'", " de "), LOWER($O199))&amp;IF(OR(G199="agriculture","industrie")," l'",IF(OR(G199="puits technologiques",G199="soutes")," des "," du "))&amp;LOWER(G199)</f>
        <v xml:space="preserve"> de  du </v>
      </c>
      <c r="Q199" s="91" t="e">
        <f t="shared" si="12"/>
        <v>#NAME?</v>
      </c>
      <c r="R199" s="91" t="s">
        <v>95</v>
      </c>
      <c r="S199" s="91"/>
      <c r="T199" s="91" t="s">
        <v>9</v>
      </c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93"/>
      <c r="BK199" s="93"/>
      <c r="BL199" s="93"/>
      <c r="BM199" s="93"/>
      <c r="BN199" s="93"/>
      <c r="BO199" s="93"/>
      <c r="BP199" s="93"/>
      <c r="BQ199" s="93"/>
      <c r="BR199" s="93"/>
      <c r="BS199" s="93"/>
      <c r="BT199" s="93"/>
      <c r="BU199" s="93"/>
    </row>
    <row r="200" spans="3:73">
      <c r="C200" s="91">
        <f t="shared" si="14"/>
        <v>199</v>
      </c>
      <c r="D200" s="91"/>
      <c r="E200" s="91" t="e">
        <f t="shared" ca="1" si="13"/>
        <v>#N/A</v>
      </c>
      <c r="F200" s="91" t="e">
        <f ca="1">VLOOKUP(G200,#REF!,2,FALSE)</f>
        <v>#N/A</v>
      </c>
      <c r="G200" s="91"/>
      <c r="H200" s="91" t="e">
        <f ca="1">VLOOKUP(I200,#REF!,2,FALSE)</f>
        <v>#N/A</v>
      </c>
      <c r="I200" s="91"/>
      <c r="J200" s="91" t="e">
        <f ca="1">VLOOKUP(K200,#REF!,2,FALSE)</f>
        <v>#N/A</v>
      </c>
      <c r="K200" s="91"/>
      <c r="L200" s="91" t="e">
        <f ca="1">VLOOKUP(M200,#REF!,2,FALSE)</f>
        <v>#N/A</v>
      </c>
      <c r="M200" s="91"/>
      <c r="N200" s="91" t="e">
        <f ca="1">VLOOKUP(O200,#REF!,2,FALSE)</f>
        <v>#N/A</v>
      </c>
      <c r="O200" s="91"/>
      <c r="P200" s="92" t="str">
        <f ca="1">_xlfn.CONCAT($I200,IF(OR($O200=#REF!,$O200=#REF!,$O200=#REF!,$O200="electricité joule", $O200="electricité PAC")," d'", " de "), LOWER($O200))&amp;IF(OR(G200="agriculture","industrie")," l'",IF(OR(G200="puits technologiques",G200="soutes")," des "," du "))&amp;LOWER(G200)</f>
        <v xml:space="preserve"> de  du </v>
      </c>
      <c r="Q200" s="91" t="e">
        <f t="shared" si="12"/>
        <v>#NAME?</v>
      </c>
      <c r="R200" s="91" t="s">
        <v>95</v>
      </c>
      <c r="S200" s="91"/>
      <c r="T200" s="91" t="s">
        <v>9</v>
      </c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</row>
    <row r="201" spans="3:73">
      <c r="C201" s="91">
        <f t="shared" si="14"/>
        <v>200</v>
      </c>
      <c r="D201" s="91"/>
      <c r="E201" s="91" t="e">
        <f t="shared" ca="1" si="13"/>
        <v>#N/A</v>
      </c>
      <c r="F201" s="91" t="e">
        <f ca="1">VLOOKUP(G201,#REF!,2,FALSE)</f>
        <v>#N/A</v>
      </c>
      <c r="G201" s="91"/>
      <c r="H201" s="91" t="e">
        <f ca="1">VLOOKUP(I201,#REF!,2,FALSE)</f>
        <v>#N/A</v>
      </c>
      <c r="I201" s="91"/>
      <c r="J201" s="91" t="e">
        <f ca="1">VLOOKUP(K201,#REF!,2,FALSE)</f>
        <v>#N/A</v>
      </c>
      <c r="K201" s="91"/>
      <c r="L201" s="91" t="e">
        <f ca="1">VLOOKUP(M201,#REF!,2,FALSE)</f>
        <v>#N/A</v>
      </c>
      <c r="M201" s="91"/>
      <c r="N201" s="91" t="e">
        <f ca="1">VLOOKUP(O201,#REF!,2,FALSE)</f>
        <v>#N/A</v>
      </c>
      <c r="O201" s="91"/>
      <c r="P201" s="92" t="str">
        <f ca="1">_xlfn.CONCAT($I201,IF(OR($O201=#REF!,$O201=#REF!,$O201=#REF!,$O201="electricité joule", $O201="electricité PAC")," d'", " de "), LOWER($O201))&amp;IF(OR(G201="agriculture","industrie")," l'",IF(OR(G201="puits technologiques",G201="soutes")," des "," du "))&amp;LOWER(G201)</f>
        <v xml:space="preserve"> de  du </v>
      </c>
      <c r="Q201" s="91" t="e">
        <f t="shared" si="12"/>
        <v>#NAME?</v>
      </c>
      <c r="R201" s="91" t="s">
        <v>95</v>
      </c>
      <c r="S201" s="91"/>
      <c r="T201" s="91" t="s">
        <v>9</v>
      </c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93"/>
      <c r="BK201" s="93"/>
      <c r="BL201" s="93"/>
      <c r="BM201" s="93"/>
      <c r="BN201" s="93"/>
      <c r="BO201" s="93"/>
      <c r="BP201" s="93"/>
      <c r="BQ201" s="93"/>
      <c r="BR201" s="93"/>
      <c r="BS201" s="93"/>
      <c r="BT201" s="93"/>
      <c r="BU201" s="93"/>
    </row>
    <row r="202" spans="3:73">
      <c r="C202" s="91">
        <f t="shared" si="14"/>
        <v>201</v>
      </c>
      <c r="D202" s="91"/>
      <c r="E202" s="91" t="e">
        <f t="shared" ca="1" si="13"/>
        <v>#N/A</v>
      </c>
      <c r="F202" s="91" t="e">
        <f ca="1">VLOOKUP(G202,#REF!,2,FALSE)</f>
        <v>#N/A</v>
      </c>
      <c r="G202" s="91"/>
      <c r="H202" s="91" t="e">
        <f ca="1">VLOOKUP(I202,#REF!,2,FALSE)</f>
        <v>#N/A</v>
      </c>
      <c r="I202" s="91"/>
      <c r="J202" s="91" t="e">
        <f ca="1">VLOOKUP(K202,#REF!,2,FALSE)</f>
        <v>#N/A</v>
      </c>
      <c r="K202" s="91"/>
      <c r="L202" s="91" t="e">
        <f ca="1">VLOOKUP(M202,#REF!,2,FALSE)</f>
        <v>#N/A</v>
      </c>
      <c r="M202" s="91"/>
      <c r="N202" s="91" t="e">
        <f ca="1">VLOOKUP(O202,#REF!,2,FALSE)</f>
        <v>#N/A</v>
      </c>
      <c r="O202" s="91"/>
      <c r="P202" s="92" t="str">
        <f ca="1">_xlfn.CONCAT($I202,IF(OR($O202=#REF!,$O202=#REF!,$O202=#REF!,$O202="electricité joule", $O202="electricité PAC")," d'", " de "), LOWER($O202))&amp;IF(OR(G202="agriculture","industrie")," l'",IF(OR(G202="puits technologiques",G202="soutes")," des "," du "))&amp;LOWER(G202)</f>
        <v xml:space="preserve"> de  du </v>
      </c>
      <c r="Q202" s="91" t="e">
        <f t="shared" si="12"/>
        <v>#NAME?</v>
      </c>
      <c r="R202" s="91" t="s">
        <v>95</v>
      </c>
      <c r="S202" s="91"/>
      <c r="T202" s="91" t="s">
        <v>9</v>
      </c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  <c r="BJ202" s="93"/>
      <c r="BK202" s="93"/>
      <c r="BL202" s="93"/>
      <c r="BM202" s="93"/>
      <c r="BN202" s="93"/>
      <c r="BO202" s="93"/>
      <c r="BP202" s="93"/>
      <c r="BQ202" s="93"/>
      <c r="BR202" s="93"/>
      <c r="BS202" s="93"/>
      <c r="BT202" s="93"/>
      <c r="BU202" s="93"/>
    </row>
    <row r="203" spans="3:73">
      <c r="C203" s="91">
        <f t="shared" si="14"/>
        <v>202</v>
      </c>
      <c r="D203" s="91"/>
      <c r="E203" s="91" t="e">
        <f t="shared" ca="1" si="13"/>
        <v>#N/A</v>
      </c>
      <c r="F203" s="91" t="e">
        <f ca="1">VLOOKUP(G203,#REF!,2,FALSE)</f>
        <v>#N/A</v>
      </c>
      <c r="G203" s="91"/>
      <c r="H203" s="91" t="e">
        <f ca="1">VLOOKUP(I203,#REF!,2,FALSE)</f>
        <v>#N/A</v>
      </c>
      <c r="I203" s="91"/>
      <c r="J203" s="91" t="e">
        <f ca="1">VLOOKUP(K203,#REF!,2,FALSE)</f>
        <v>#N/A</v>
      </c>
      <c r="K203" s="91"/>
      <c r="L203" s="91" t="e">
        <f ca="1">VLOOKUP(M203,#REF!,2,FALSE)</f>
        <v>#N/A</v>
      </c>
      <c r="M203" s="91"/>
      <c r="N203" s="91" t="e">
        <f ca="1">VLOOKUP(O203,#REF!,2,FALSE)</f>
        <v>#N/A</v>
      </c>
      <c r="O203" s="91"/>
      <c r="P203" s="92" t="str">
        <f ca="1">_xlfn.CONCAT($I203,IF(OR($O203=#REF!,$O203=#REF!,$O203=#REF!,$O203="electricité joule", $O203="electricité PAC")," d'", " de "), LOWER($O203))&amp;IF(OR(G203="agriculture","industrie")," l'",IF(OR(G203="puits technologiques",G203="soutes")," des "," du "))&amp;LOWER(G203)</f>
        <v xml:space="preserve"> de  du </v>
      </c>
      <c r="Q203" s="91" t="e">
        <f t="shared" si="12"/>
        <v>#NAME?</v>
      </c>
      <c r="R203" s="91" t="s">
        <v>95</v>
      </c>
      <c r="S203" s="91"/>
      <c r="T203" s="91" t="s">
        <v>9</v>
      </c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93"/>
      <c r="BK203" s="93"/>
      <c r="BL203" s="93"/>
      <c r="BM203" s="93"/>
      <c r="BN203" s="93"/>
      <c r="BO203" s="93"/>
      <c r="BP203" s="93"/>
      <c r="BQ203" s="93"/>
      <c r="BR203" s="93"/>
      <c r="BS203" s="93"/>
      <c r="BT203" s="93"/>
      <c r="BU203" s="93"/>
    </row>
    <row r="204" spans="3:73">
      <c r="C204" s="91">
        <f t="shared" si="14"/>
        <v>203</v>
      </c>
      <c r="D204" s="91"/>
      <c r="E204" s="91" t="e">
        <f t="shared" ca="1" si="13"/>
        <v>#N/A</v>
      </c>
      <c r="F204" s="91" t="e">
        <f ca="1">VLOOKUP(G204,#REF!,2,FALSE)</f>
        <v>#N/A</v>
      </c>
      <c r="G204" s="91"/>
      <c r="H204" s="91" t="e">
        <f ca="1">VLOOKUP(I204,#REF!,2,FALSE)</f>
        <v>#N/A</v>
      </c>
      <c r="I204" s="91"/>
      <c r="J204" s="91" t="e">
        <f ca="1">VLOOKUP(K204,#REF!,2,FALSE)</f>
        <v>#N/A</v>
      </c>
      <c r="K204" s="91"/>
      <c r="L204" s="91" t="e">
        <f ca="1">VLOOKUP(M204,#REF!,2,FALSE)</f>
        <v>#N/A</v>
      </c>
      <c r="M204" s="91"/>
      <c r="N204" s="91" t="e">
        <f ca="1">VLOOKUP(O204,#REF!,2,FALSE)</f>
        <v>#N/A</v>
      </c>
      <c r="O204" s="91"/>
      <c r="P204" s="92" t="str">
        <f ca="1">_xlfn.CONCAT($I204,IF(OR($O204=#REF!,$O204=#REF!,$O204=#REF!,$O204="electricité joule", $O204="electricité PAC")," d'", " de "), LOWER($O204))&amp;IF(OR(G204="agriculture","industrie")," l'",IF(OR(G204="puits technologiques",G204="soutes")," des "," du "))&amp;LOWER(G204)</f>
        <v xml:space="preserve"> de  du </v>
      </c>
      <c r="Q204" s="91" t="e">
        <f t="shared" si="12"/>
        <v>#NAME?</v>
      </c>
      <c r="R204" s="91" t="s">
        <v>95</v>
      </c>
      <c r="S204" s="91"/>
      <c r="T204" s="91" t="s">
        <v>9</v>
      </c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3"/>
      <c r="AM204" s="93"/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  <c r="BF204" s="93"/>
      <c r="BG204" s="93"/>
      <c r="BH204" s="93"/>
      <c r="BI204" s="93"/>
      <c r="BJ204" s="93"/>
      <c r="BK204" s="93"/>
      <c r="BL204" s="93"/>
      <c r="BM204" s="93"/>
      <c r="BN204" s="93"/>
      <c r="BO204" s="93"/>
      <c r="BP204" s="93"/>
      <c r="BQ204" s="93"/>
      <c r="BR204" s="93"/>
      <c r="BS204" s="93"/>
      <c r="BT204" s="93"/>
      <c r="BU204" s="93"/>
    </row>
    <row r="205" spans="3:73">
      <c r="C205" s="91">
        <f t="shared" si="14"/>
        <v>204</v>
      </c>
      <c r="D205" s="91"/>
      <c r="E205" s="91" t="e">
        <f t="shared" ca="1" si="13"/>
        <v>#N/A</v>
      </c>
      <c r="F205" s="91" t="e">
        <f ca="1">VLOOKUP(G205,#REF!,2,FALSE)</f>
        <v>#N/A</v>
      </c>
      <c r="G205" s="91"/>
      <c r="H205" s="91" t="e">
        <f ca="1">VLOOKUP(I205,#REF!,2,FALSE)</f>
        <v>#N/A</v>
      </c>
      <c r="I205" s="91"/>
      <c r="J205" s="91" t="e">
        <f ca="1">VLOOKUP(K205,#REF!,2,FALSE)</f>
        <v>#N/A</v>
      </c>
      <c r="K205" s="91"/>
      <c r="L205" s="91" t="e">
        <f ca="1">VLOOKUP(M205,#REF!,2,FALSE)</f>
        <v>#N/A</v>
      </c>
      <c r="M205" s="91"/>
      <c r="N205" s="91" t="e">
        <f ca="1">VLOOKUP(O205,#REF!,2,FALSE)</f>
        <v>#N/A</v>
      </c>
      <c r="O205" s="91"/>
      <c r="P205" s="92" t="str">
        <f ca="1">_xlfn.CONCAT($I205,IF(OR($O205=#REF!,$O205=#REF!,$O205=#REF!,$O205="electricité joule", $O205="electricité PAC")," d'", " de "), LOWER($O205))&amp;IF(OR(G205="agriculture","industrie")," l'",IF(OR(G205="puits technologiques",G205="soutes")," des "," du "))&amp;LOWER(G205)</f>
        <v xml:space="preserve"> de  du </v>
      </c>
      <c r="Q205" s="91" t="e">
        <f t="shared" ref="Q205:Q268" si="15">tag_twh</f>
        <v>#NAME?</v>
      </c>
      <c r="R205" s="91" t="s">
        <v>95</v>
      </c>
      <c r="S205" s="91"/>
      <c r="T205" s="91" t="s">
        <v>9</v>
      </c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3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93"/>
      <c r="BK205" s="93"/>
      <c r="BL205" s="93"/>
      <c r="BM205" s="93"/>
      <c r="BN205" s="93"/>
      <c r="BO205" s="93"/>
      <c r="BP205" s="93"/>
      <c r="BQ205" s="93"/>
      <c r="BR205" s="93"/>
      <c r="BS205" s="93"/>
      <c r="BT205" s="93"/>
      <c r="BU205" s="93"/>
    </row>
    <row r="206" spans="3:73">
      <c r="C206" s="91">
        <f t="shared" si="14"/>
        <v>205</v>
      </c>
      <c r="D206" s="91"/>
      <c r="E206" s="91" t="e">
        <f t="shared" ref="E206:E269" ca="1" si="16">N206&amp;H206&amp;F206&amp;J206</f>
        <v>#N/A</v>
      </c>
      <c r="F206" s="91" t="e">
        <f ca="1">VLOOKUP(G206,#REF!,2,FALSE)</f>
        <v>#N/A</v>
      </c>
      <c r="G206" s="91"/>
      <c r="H206" s="91" t="e">
        <f ca="1">VLOOKUP(I206,#REF!,2,FALSE)</f>
        <v>#N/A</v>
      </c>
      <c r="I206" s="91"/>
      <c r="J206" s="91" t="e">
        <f ca="1">VLOOKUP(K206,#REF!,2,FALSE)</f>
        <v>#N/A</v>
      </c>
      <c r="K206" s="91"/>
      <c r="L206" s="91" t="e">
        <f ca="1">VLOOKUP(M206,#REF!,2,FALSE)</f>
        <v>#N/A</v>
      </c>
      <c r="M206" s="91"/>
      <c r="N206" s="91" t="e">
        <f ca="1">VLOOKUP(O206,#REF!,2,FALSE)</f>
        <v>#N/A</v>
      </c>
      <c r="O206" s="91"/>
      <c r="P206" s="92" t="str">
        <f ca="1">_xlfn.CONCAT($I206,IF(OR($O206=#REF!,$O206=#REF!,$O206=#REF!,$O206="electricité joule", $O206="electricité PAC")," d'", " de "), LOWER($O206))&amp;IF(OR(G206="agriculture","industrie")," l'",IF(OR(G206="puits technologiques",G206="soutes")," des "," du "))&amp;LOWER(G206)</f>
        <v xml:space="preserve"> de  du </v>
      </c>
      <c r="Q206" s="91" t="e">
        <f t="shared" si="15"/>
        <v>#NAME?</v>
      </c>
      <c r="R206" s="91" t="s">
        <v>95</v>
      </c>
      <c r="S206" s="91"/>
      <c r="T206" s="91" t="s">
        <v>9</v>
      </c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3"/>
      <c r="AM206" s="93"/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93"/>
      <c r="BK206" s="93"/>
      <c r="BL206" s="93"/>
      <c r="BM206" s="93"/>
      <c r="BN206" s="93"/>
      <c r="BO206" s="93"/>
      <c r="BP206" s="93"/>
      <c r="BQ206" s="93"/>
      <c r="BR206" s="93"/>
      <c r="BS206" s="93"/>
      <c r="BT206" s="93"/>
      <c r="BU206" s="93"/>
    </row>
    <row r="207" spans="3:73">
      <c r="C207" s="91">
        <f t="shared" si="14"/>
        <v>206</v>
      </c>
      <c r="D207" s="91"/>
      <c r="E207" s="91" t="e">
        <f t="shared" ca="1" si="16"/>
        <v>#N/A</v>
      </c>
      <c r="F207" s="91" t="e">
        <f ca="1">VLOOKUP(G207,#REF!,2,FALSE)</f>
        <v>#N/A</v>
      </c>
      <c r="G207" s="91"/>
      <c r="H207" s="91" t="e">
        <f ca="1">VLOOKUP(I207,#REF!,2,FALSE)</f>
        <v>#N/A</v>
      </c>
      <c r="I207" s="91"/>
      <c r="J207" s="91" t="e">
        <f ca="1">VLOOKUP(K207,#REF!,2,FALSE)</f>
        <v>#N/A</v>
      </c>
      <c r="K207" s="91"/>
      <c r="L207" s="91" t="e">
        <f ca="1">VLOOKUP(M207,#REF!,2,FALSE)</f>
        <v>#N/A</v>
      </c>
      <c r="M207" s="91"/>
      <c r="N207" s="91" t="e">
        <f ca="1">VLOOKUP(O207,#REF!,2,FALSE)</f>
        <v>#N/A</v>
      </c>
      <c r="O207" s="91"/>
      <c r="P207" s="92" t="str">
        <f ca="1">_xlfn.CONCAT($I207,IF(OR($O207=#REF!,$O207=#REF!,$O207=#REF!,$O207="electricité joule", $O207="electricité PAC")," d'", " de "), LOWER($O207))&amp;IF(OR(G207="agriculture","industrie")," l'",IF(OR(G207="puits technologiques",G207="soutes")," des "," du "))&amp;LOWER(G207)</f>
        <v xml:space="preserve"> de  du </v>
      </c>
      <c r="Q207" s="91" t="e">
        <f t="shared" si="15"/>
        <v>#NAME?</v>
      </c>
      <c r="R207" s="91" t="s">
        <v>95</v>
      </c>
      <c r="S207" s="91"/>
      <c r="T207" s="91" t="s">
        <v>9</v>
      </c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3"/>
      <c r="AM207" s="93"/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93"/>
      <c r="BK207" s="93"/>
      <c r="BL207" s="93"/>
      <c r="BM207" s="93"/>
      <c r="BN207" s="93"/>
      <c r="BO207" s="93"/>
      <c r="BP207" s="93"/>
      <c r="BQ207" s="93"/>
      <c r="BR207" s="93"/>
      <c r="BS207" s="93"/>
      <c r="BT207" s="93"/>
      <c r="BU207" s="93"/>
    </row>
    <row r="208" spans="3:73">
      <c r="C208" s="91">
        <f t="shared" si="14"/>
        <v>207</v>
      </c>
      <c r="D208" s="91"/>
      <c r="E208" s="91" t="e">
        <f t="shared" ca="1" si="16"/>
        <v>#N/A</v>
      </c>
      <c r="F208" s="91" t="e">
        <f ca="1">VLOOKUP(G208,#REF!,2,FALSE)</f>
        <v>#N/A</v>
      </c>
      <c r="G208" s="91"/>
      <c r="H208" s="91" t="e">
        <f ca="1">VLOOKUP(I208,#REF!,2,FALSE)</f>
        <v>#N/A</v>
      </c>
      <c r="I208" s="91"/>
      <c r="J208" s="91" t="e">
        <f ca="1">VLOOKUP(K208,#REF!,2,FALSE)</f>
        <v>#N/A</v>
      </c>
      <c r="K208" s="91"/>
      <c r="L208" s="91" t="e">
        <f ca="1">VLOOKUP(M208,#REF!,2,FALSE)</f>
        <v>#N/A</v>
      </c>
      <c r="M208" s="91"/>
      <c r="N208" s="91" t="e">
        <f ca="1">VLOOKUP(O208,#REF!,2,FALSE)</f>
        <v>#N/A</v>
      </c>
      <c r="O208" s="91"/>
      <c r="P208" s="92" t="str">
        <f ca="1">_xlfn.CONCAT($I208,IF(OR($O208=#REF!,$O208=#REF!,$O208=#REF!,$O208="electricité joule", $O208="electricité PAC")," d'", " de "), LOWER($O208))&amp;IF(OR(G208="agriculture","industrie")," l'",IF(OR(G208="puits technologiques",G208="soutes")," des "," du "))&amp;LOWER(G208)</f>
        <v xml:space="preserve"> de  du </v>
      </c>
      <c r="Q208" s="91" t="e">
        <f t="shared" si="15"/>
        <v>#NAME?</v>
      </c>
      <c r="R208" s="91" t="s">
        <v>95</v>
      </c>
      <c r="S208" s="91"/>
      <c r="T208" s="91" t="s">
        <v>9</v>
      </c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93"/>
      <c r="BK208" s="93"/>
      <c r="BL208" s="93"/>
      <c r="BM208" s="93"/>
      <c r="BN208" s="93"/>
      <c r="BO208" s="93"/>
      <c r="BP208" s="93"/>
      <c r="BQ208" s="93"/>
      <c r="BR208" s="93"/>
      <c r="BS208" s="93"/>
      <c r="BT208" s="93"/>
      <c r="BU208" s="93"/>
    </row>
    <row r="209" spans="3:73">
      <c r="C209" s="91">
        <f t="shared" si="14"/>
        <v>208</v>
      </c>
      <c r="D209" s="91"/>
      <c r="E209" s="91" t="e">
        <f t="shared" ca="1" si="16"/>
        <v>#N/A</v>
      </c>
      <c r="F209" s="91" t="e">
        <f ca="1">VLOOKUP(G209,#REF!,2,FALSE)</f>
        <v>#N/A</v>
      </c>
      <c r="G209" s="91"/>
      <c r="H209" s="91" t="e">
        <f ca="1">VLOOKUP(I209,#REF!,2,FALSE)</f>
        <v>#N/A</v>
      </c>
      <c r="I209" s="91"/>
      <c r="J209" s="91" t="e">
        <f ca="1">VLOOKUP(K209,#REF!,2,FALSE)</f>
        <v>#N/A</v>
      </c>
      <c r="K209" s="91"/>
      <c r="L209" s="91" t="e">
        <f ca="1">VLOOKUP(M209,#REF!,2,FALSE)</f>
        <v>#N/A</v>
      </c>
      <c r="M209" s="91"/>
      <c r="N209" s="91" t="e">
        <f ca="1">VLOOKUP(O209,#REF!,2,FALSE)</f>
        <v>#N/A</v>
      </c>
      <c r="O209" s="91"/>
      <c r="P209" s="92" t="str">
        <f ca="1">_xlfn.CONCAT($I209,IF(OR($O209=#REF!,$O209=#REF!,$O209=#REF!,$O209="electricité joule", $O209="electricité PAC")," d'", " de "), LOWER($O209))&amp;IF(OR(G209="agriculture","industrie")," l'",IF(OR(G209="puits technologiques",G209="soutes")," des "," du "))&amp;LOWER(G209)</f>
        <v xml:space="preserve"> de  du </v>
      </c>
      <c r="Q209" s="91" t="e">
        <f t="shared" si="15"/>
        <v>#NAME?</v>
      </c>
      <c r="R209" s="91" t="s">
        <v>95</v>
      </c>
      <c r="S209" s="91"/>
      <c r="T209" s="91" t="s">
        <v>9</v>
      </c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3"/>
      <c r="AM209" s="93"/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  <c r="BJ209" s="93"/>
      <c r="BK209" s="93"/>
      <c r="BL209" s="93"/>
      <c r="BM209" s="93"/>
      <c r="BN209" s="93"/>
      <c r="BO209" s="93"/>
      <c r="BP209" s="93"/>
      <c r="BQ209" s="93"/>
      <c r="BR209" s="93"/>
      <c r="BS209" s="93"/>
      <c r="BT209" s="93"/>
      <c r="BU209" s="93"/>
    </row>
    <row r="210" spans="3:73">
      <c r="C210" s="91">
        <f t="shared" si="14"/>
        <v>209</v>
      </c>
      <c r="D210" s="91"/>
      <c r="E210" s="91" t="e">
        <f t="shared" ca="1" si="16"/>
        <v>#N/A</v>
      </c>
      <c r="F210" s="91" t="e">
        <f ca="1">VLOOKUP(G210,#REF!,2,FALSE)</f>
        <v>#N/A</v>
      </c>
      <c r="G210" s="91"/>
      <c r="H210" s="91" t="e">
        <f ca="1">VLOOKUP(I210,#REF!,2,FALSE)</f>
        <v>#N/A</v>
      </c>
      <c r="I210" s="91"/>
      <c r="J210" s="91" t="e">
        <f ca="1">VLOOKUP(K210,#REF!,2,FALSE)</f>
        <v>#N/A</v>
      </c>
      <c r="K210" s="91"/>
      <c r="L210" s="91" t="e">
        <f ca="1">VLOOKUP(M210,#REF!,2,FALSE)</f>
        <v>#N/A</v>
      </c>
      <c r="M210" s="91"/>
      <c r="N210" s="91" t="e">
        <f ca="1">VLOOKUP(O210,#REF!,2,FALSE)</f>
        <v>#N/A</v>
      </c>
      <c r="O210" s="91"/>
      <c r="P210" s="92" t="str">
        <f ca="1">_xlfn.CONCAT($I210,IF(OR($O210=#REF!,$O210=#REF!,$O210=#REF!,$O210="electricité joule", $O210="electricité PAC")," d'", " de "), LOWER($O210))&amp;IF(OR(G210="agriculture","industrie")," l'",IF(OR(G210="puits technologiques",G210="soutes")," des "," du "))&amp;LOWER(G210)</f>
        <v xml:space="preserve"> de  du </v>
      </c>
      <c r="Q210" s="91" t="e">
        <f t="shared" si="15"/>
        <v>#NAME?</v>
      </c>
      <c r="R210" s="91" t="s">
        <v>95</v>
      </c>
      <c r="S210" s="91"/>
      <c r="T210" s="91" t="s">
        <v>9</v>
      </c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  <c r="BJ210" s="93"/>
      <c r="BK210" s="93"/>
      <c r="BL210" s="93"/>
      <c r="BM210" s="93"/>
      <c r="BN210" s="93"/>
      <c r="BO210" s="93"/>
      <c r="BP210" s="93"/>
      <c r="BQ210" s="93"/>
      <c r="BR210" s="93"/>
      <c r="BS210" s="93"/>
      <c r="BT210" s="93"/>
      <c r="BU210" s="93"/>
    </row>
    <row r="211" spans="3:73">
      <c r="C211" s="91">
        <f t="shared" si="14"/>
        <v>210</v>
      </c>
      <c r="D211" s="91"/>
      <c r="E211" s="91" t="e">
        <f t="shared" ca="1" si="16"/>
        <v>#N/A</v>
      </c>
      <c r="F211" s="91" t="e">
        <f ca="1">VLOOKUP(G211,#REF!,2,FALSE)</f>
        <v>#N/A</v>
      </c>
      <c r="G211" s="91"/>
      <c r="H211" s="91" t="e">
        <f ca="1">VLOOKUP(I211,#REF!,2,FALSE)</f>
        <v>#N/A</v>
      </c>
      <c r="I211" s="91"/>
      <c r="J211" s="91" t="e">
        <f ca="1">VLOOKUP(K211,#REF!,2,FALSE)</f>
        <v>#N/A</v>
      </c>
      <c r="K211" s="91"/>
      <c r="L211" s="91" t="e">
        <f ca="1">VLOOKUP(M211,#REF!,2,FALSE)</f>
        <v>#N/A</v>
      </c>
      <c r="M211" s="91"/>
      <c r="N211" s="91" t="e">
        <f ca="1">VLOOKUP(O211,#REF!,2,FALSE)</f>
        <v>#N/A</v>
      </c>
      <c r="O211" s="91"/>
      <c r="P211" s="92" t="str">
        <f ca="1">_xlfn.CONCAT($I211,IF(OR($O211=#REF!,$O211=#REF!,$O211=#REF!,$O211="electricité joule", $O211="electricité PAC")," d'", " de "), LOWER($O211))&amp;IF(OR(G211="agriculture","industrie")," l'",IF(OR(G211="puits technologiques",G211="soutes")," des "," du "))&amp;LOWER(G211)</f>
        <v xml:space="preserve"> de  du </v>
      </c>
      <c r="Q211" s="91" t="e">
        <f t="shared" si="15"/>
        <v>#NAME?</v>
      </c>
      <c r="R211" s="91" t="s">
        <v>95</v>
      </c>
      <c r="S211" s="91"/>
      <c r="T211" s="91" t="s">
        <v>9</v>
      </c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3"/>
      <c r="AM211" s="93"/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93"/>
      <c r="BK211" s="93"/>
      <c r="BL211" s="93"/>
      <c r="BM211" s="93"/>
      <c r="BN211" s="93"/>
      <c r="BO211" s="93"/>
      <c r="BP211" s="93"/>
      <c r="BQ211" s="93"/>
      <c r="BR211" s="93"/>
      <c r="BS211" s="93"/>
      <c r="BT211" s="93"/>
      <c r="BU211" s="93"/>
    </row>
    <row r="212" spans="3:73">
      <c r="C212" s="91">
        <f t="shared" si="14"/>
        <v>211</v>
      </c>
      <c r="D212" s="91"/>
      <c r="E212" s="91" t="e">
        <f t="shared" ca="1" si="16"/>
        <v>#N/A</v>
      </c>
      <c r="F212" s="91" t="e">
        <f ca="1">VLOOKUP(G212,#REF!,2,FALSE)</f>
        <v>#N/A</v>
      </c>
      <c r="G212" s="91"/>
      <c r="H212" s="91" t="e">
        <f ca="1">VLOOKUP(I212,#REF!,2,FALSE)</f>
        <v>#N/A</v>
      </c>
      <c r="I212" s="91"/>
      <c r="J212" s="91" t="e">
        <f ca="1">VLOOKUP(K212,#REF!,2,FALSE)</f>
        <v>#N/A</v>
      </c>
      <c r="K212" s="91"/>
      <c r="L212" s="91" t="e">
        <f ca="1">VLOOKUP(M212,#REF!,2,FALSE)</f>
        <v>#N/A</v>
      </c>
      <c r="M212" s="91"/>
      <c r="N212" s="91" t="e">
        <f ca="1">VLOOKUP(O212,#REF!,2,FALSE)</f>
        <v>#N/A</v>
      </c>
      <c r="O212" s="91"/>
      <c r="P212" s="92" t="str">
        <f ca="1">_xlfn.CONCAT($I212,IF(OR($O212=#REF!,$O212=#REF!,$O212=#REF!,$O212="electricité joule", $O212="electricité PAC")," d'", " de "), LOWER($O212))&amp;IF(OR(G212="agriculture","industrie")," l'",IF(OR(G212="puits technologiques",G212="soutes")," des "," du "))&amp;LOWER(G212)</f>
        <v xml:space="preserve"> de  du </v>
      </c>
      <c r="Q212" s="91" t="e">
        <f t="shared" si="15"/>
        <v>#NAME?</v>
      </c>
      <c r="R212" s="91" t="s">
        <v>95</v>
      </c>
      <c r="S212" s="91"/>
      <c r="T212" s="91" t="s">
        <v>9</v>
      </c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93"/>
      <c r="BK212" s="93"/>
      <c r="BL212" s="93"/>
      <c r="BM212" s="93"/>
      <c r="BN212" s="93"/>
      <c r="BO212" s="93"/>
      <c r="BP212" s="93"/>
      <c r="BQ212" s="93"/>
      <c r="BR212" s="93"/>
      <c r="BS212" s="93"/>
      <c r="BT212" s="93"/>
      <c r="BU212" s="93"/>
    </row>
    <row r="213" spans="3:73">
      <c r="C213" s="91">
        <f t="shared" si="14"/>
        <v>212</v>
      </c>
      <c r="D213" s="91"/>
      <c r="E213" s="91" t="e">
        <f t="shared" ca="1" si="16"/>
        <v>#N/A</v>
      </c>
      <c r="F213" s="91" t="e">
        <f ca="1">VLOOKUP(G213,#REF!,2,FALSE)</f>
        <v>#N/A</v>
      </c>
      <c r="G213" s="91"/>
      <c r="H213" s="91" t="e">
        <f ca="1">VLOOKUP(I213,#REF!,2,FALSE)</f>
        <v>#N/A</v>
      </c>
      <c r="I213" s="91"/>
      <c r="J213" s="91" t="e">
        <f ca="1">VLOOKUP(K213,#REF!,2,FALSE)</f>
        <v>#N/A</v>
      </c>
      <c r="K213" s="91"/>
      <c r="L213" s="91" t="e">
        <f ca="1">VLOOKUP(M213,#REF!,2,FALSE)</f>
        <v>#N/A</v>
      </c>
      <c r="M213" s="91"/>
      <c r="N213" s="91" t="e">
        <f ca="1">VLOOKUP(O213,#REF!,2,FALSE)</f>
        <v>#N/A</v>
      </c>
      <c r="O213" s="91"/>
      <c r="P213" s="92" t="str">
        <f ca="1">_xlfn.CONCAT($I213,IF(OR($O213=#REF!,$O213=#REF!,$O213=#REF!,$O213="electricité joule", $O213="electricité PAC")," d'", " de "), LOWER($O213))&amp;IF(OR(G213="agriculture","industrie")," l'",IF(OR(G213="puits technologiques",G213="soutes")," des "," du "))&amp;LOWER(G213)</f>
        <v xml:space="preserve"> de  du </v>
      </c>
      <c r="Q213" s="91" t="e">
        <f t="shared" si="15"/>
        <v>#NAME?</v>
      </c>
      <c r="R213" s="91" t="s">
        <v>95</v>
      </c>
      <c r="S213" s="91"/>
      <c r="T213" s="91" t="s">
        <v>9</v>
      </c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  <c r="BF213" s="93"/>
      <c r="BG213" s="93"/>
      <c r="BH213" s="93"/>
      <c r="BI213" s="93"/>
      <c r="BJ213" s="93"/>
      <c r="BK213" s="93"/>
      <c r="BL213" s="93"/>
      <c r="BM213" s="93"/>
      <c r="BN213" s="93"/>
      <c r="BO213" s="93"/>
      <c r="BP213" s="93"/>
      <c r="BQ213" s="93"/>
      <c r="BR213" s="93"/>
      <c r="BS213" s="93"/>
      <c r="BT213" s="93"/>
      <c r="BU213" s="93"/>
    </row>
    <row r="214" spans="3:73">
      <c r="C214" s="91">
        <f t="shared" si="14"/>
        <v>213</v>
      </c>
      <c r="D214" s="91"/>
      <c r="E214" s="91" t="e">
        <f t="shared" ca="1" si="16"/>
        <v>#N/A</v>
      </c>
      <c r="F214" s="91" t="e">
        <f ca="1">VLOOKUP(G214,#REF!,2,FALSE)</f>
        <v>#N/A</v>
      </c>
      <c r="G214" s="91"/>
      <c r="H214" s="91" t="e">
        <f ca="1">VLOOKUP(I214,#REF!,2,FALSE)</f>
        <v>#N/A</v>
      </c>
      <c r="I214" s="91"/>
      <c r="J214" s="91" t="e">
        <f ca="1">VLOOKUP(K214,#REF!,2,FALSE)</f>
        <v>#N/A</v>
      </c>
      <c r="K214" s="91"/>
      <c r="L214" s="91" t="e">
        <f ca="1">VLOOKUP(M214,#REF!,2,FALSE)</f>
        <v>#N/A</v>
      </c>
      <c r="M214" s="91"/>
      <c r="N214" s="91" t="e">
        <f ca="1">VLOOKUP(O214,#REF!,2,FALSE)</f>
        <v>#N/A</v>
      </c>
      <c r="O214" s="91"/>
      <c r="P214" s="92" t="str">
        <f ca="1">_xlfn.CONCAT($I214,IF(OR($O214=#REF!,$O214=#REF!,$O214=#REF!,$O214="electricité joule", $O214="electricité PAC")," d'", " de "), LOWER($O214))&amp;IF(OR(G214="agriculture","industrie")," l'",IF(OR(G214="puits technologiques",G214="soutes")," des "," du "))&amp;LOWER(G214)</f>
        <v xml:space="preserve"> de  du </v>
      </c>
      <c r="Q214" s="91" t="e">
        <f t="shared" si="15"/>
        <v>#NAME?</v>
      </c>
      <c r="R214" s="91" t="s">
        <v>95</v>
      </c>
      <c r="S214" s="91"/>
      <c r="T214" s="91" t="s">
        <v>9</v>
      </c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3"/>
      <c r="BA214" s="93"/>
      <c r="BB214" s="93"/>
      <c r="BC214" s="93"/>
      <c r="BD214" s="93"/>
      <c r="BE214" s="93"/>
      <c r="BF214" s="93"/>
      <c r="BG214" s="93"/>
      <c r="BH214" s="93"/>
      <c r="BI214" s="93"/>
      <c r="BJ214" s="93"/>
      <c r="BK214" s="93"/>
      <c r="BL214" s="93"/>
      <c r="BM214" s="93"/>
      <c r="BN214" s="93"/>
      <c r="BO214" s="93"/>
      <c r="BP214" s="93"/>
      <c r="BQ214" s="93"/>
      <c r="BR214" s="93"/>
      <c r="BS214" s="93"/>
      <c r="BT214" s="93"/>
      <c r="BU214" s="93"/>
    </row>
    <row r="215" spans="3:73">
      <c r="C215" s="91">
        <f t="shared" si="14"/>
        <v>214</v>
      </c>
      <c r="D215" s="91"/>
      <c r="E215" s="91" t="e">
        <f t="shared" ca="1" si="16"/>
        <v>#N/A</v>
      </c>
      <c r="F215" s="91" t="e">
        <f ca="1">VLOOKUP(G215,#REF!,2,FALSE)</f>
        <v>#N/A</v>
      </c>
      <c r="G215" s="91"/>
      <c r="H215" s="91" t="e">
        <f ca="1">VLOOKUP(I215,#REF!,2,FALSE)</f>
        <v>#N/A</v>
      </c>
      <c r="I215" s="91"/>
      <c r="J215" s="91" t="e">
        <f ca="1">VLOOKUP(K215,#REF!,2,FALSE)</f>
        <v>#N/A</v>
      </c>
      <c r="K215" s="91"/>
      <c r="L215" s="91" t="e">
        <f ca="1">VLOOKUP(M215,#REF!,2,FALSE)</f>
        <v>#N/A</v>
      </c>
      <c r="M215" s="91"/>
      <c r="N215" s="91" t="e">
        <f ca="1">VLOOKUP(O215,#REF!,2,FALSE)</f>
        <v>#N/A</v>
      </c>
      <c r="O215" s="91"/>
      <c r="P215" s="92" t="str">
        <f ca="1">_xlfn.CONCAT($I215,IF(OR($O215=#REF!,$O215=#REF!,$O215=#REF!,$O215="electricité joule", $O215="electricité PAC")," d'", " de "), LOWER($O215))&amp;IF(OR(G215="agriculture","industrie")," l'",IF(OR(G215="puits technologiques",G215="soutes")," des "," du "))&amp;LOWER(G215)</f>
        <v xml:space="preserve"> de  du </v>
      </c>
      <c r="Q215" s="91" t="e">
        <f t="shared" si="15"/>
        <v>#NAME?</v>
      </c>
      <c r="R215" s="91" t="s">
        <v>95</v>
      </c>
      <c r="S215" s="91"/>
      <c r="T215" s="91" t="s">
        <v>9</v>
      </c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  <c r="BK215" s="93"/>
      <c r="BL215" s="93"/>
      <c r="BM215" s="93"/>
      <c r="BN215" s="93"/>
      <c r="BO215" s="93"/>
      <c r="BP215" s="93"/>
      <c r="BQ215" s="93"/>
      <c r="BR215" s="93"/>
      <c r="BS215" s="93"/>
      <c r="BT215" s="93"/>
      <c r="BU215" s="93"/>
    </row>
    <row r="216" spans="3:73">
      <c r="C216" s="91">
        <f t="shared" si="14"/>
        <v>215</v>
      </c>
      <c r="D216" s="91"/>
      <c r="E216" s="91" t="e">
        <f t="shared" ca="1" si="16"/>
        <v>#N/A</v>
      </c>
      <c r="F216" s="91" t="e">
        <f ca="1">VLOOKUP(G216,#REF!,2,FALSE)</f>
        <v>#N/A</v>
      </c>
      <c r="G216" s="91"/>
      <c r="H216" s="91" t="e">
        <f ca="1">VLOOKUP(I216,#REF!,2,FALSE)</f>
        <v>#N/A</v>
      </c>
      <c r="I216" s="91"/>
      <c r="J216" s="91" t="e">
        <f ca="1">VLOOKUP(K216,#REF!,2,FALSE)</f>
        <v>#N/A</v>
      </c>
      <c r="K216" s="91"/>
      <c r="L216" s="91" t="e">
        <f ca="1">VLOOKUP(M216,#REF!,2,FALSE)</f>
        <v>#N/A</v>
      </c>
      <c r="M216" s="91"/>
      <c r="N216" s="91" t="e">
        <f ca="1">VLOOKUP(O216,#REF!,2,FALSE)</f>
        <v>#N/A</v>
      </c>
      <c r="O216" s="91"/>
      <c r="P216" s="92" t="str">
        <f ca="1">_xlfn.CONCAT($I216,IF(OR($O216=#REF!,$O216=#REF!,$O216=#REF!,$O216="electricité joule", $O216="electricité PAC")," d'", " de "), LOWER($O216))&amp;IF(OR(G216="agriculture","industrie")," l'",IF(OR(G216="puits technologiques",G216="soutes")," des "," du "))&amp;LOWER(G216)</f>
        <v xml:space="preserve"> de  du </v>
      </c>
      <c r="Q216" s="91" t="e">
        <f t="shared" si="15"/>
        <v>#NAME?</v>
      </c>
      <c r="R216" s="91" t="s">
        <v>95</v>
      </c>
      <c r="S216" s="91"/>
      <c r="T216" s="91" t="s">
        <v>9</v>
      </c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  <c r="BJ216" s="93"/>
      <c r="BK216" s="93"/>
      <c r="BL216" s="93"/>
      <c r="BM216" s="93"/>
      <c r="BN216" s="93"/>
      <c r="BO216" s="93"/>
      <c r="BP216" s="93"/>
      <c r="BQ216" s="93"/>
      <c r="BR216" s="93"/>
      <c r="BS216" s="93"/>
      <c r="BT216" s="93"/>
      <c r="BU216" s="93"/>
    </row>
    <row r="217" spans="3:73">
      <c r="C217" s="91">
        <f t="shared" si="14"/>
        <v>216</v>
      </c>
      <c r="D217" s="91"/>
      <c r="E217" s="91" t="e">
        <f t="shared" ca="1" si="16"/>
        <v>#N/A</v>
      </c>
      <c r="F217" s="91" t="e">
        <f ca="1">VLOOKUP(G217,#REF!,2,FALSE)</f>
        <v>#N/A</v>
      </c>
      <c r="G217" s="91"/>
      <c r="H217" s="91" t="e">
        <f ca="1">VLOOKUP(I217,#REF!,2,FALSE)</f>
        <v>#N/A</v>
      </c>
      <c r="I217" s="91"/>
      <c r="J217" s="91" t="e">
        <f ca="1">VLOOKUP(K217,#REF!,2,FALSE)</f>
        <v>#N/A</v>
      </c>
      <c r="K217" s="91"/>
      <c r="L217" s="91" t="e">
        <f ca="1">VLOOKUP(M217,#REF!,2,FALSE)</f>
        <v>#N/A</v>
      </c>
      <c r="M217" s="91"/>
      <c r="N217" s="91" t="e">
        <f ca="1">VLOOKUP(O217,#REF!,2,FALSE)</f>
        <v>#N/A</v>
      </c>
      <c r="O217" s="91"/>
      <c r="P217" s="92" t="str">
        <f ca="1">_xlfn.CONCAT($I217,IF(OR($O217=#REF!,$O217=#REF!,$O217=#REF!,$O217="electricité joule", $O217="electricité PAC")," d'", " de "), LOWER($O217))&amp;IF(OR(G217="agriculture","industrie")," l'",IF(OR(G217="puits technologiques",G217="soutes")," des "," du "))&amp;LOWER(G217)</f>
        <v xml:space="preserve"> de  du </v>
      </c>
      <c r="Q217" s="91" t="e">
        <f t="shared" si="15"/>
        <v>#NAME?</v>
      </c>
      <c r="R217" s="91" t="s">
        <v>95</v>
      </c>
      <c r="S217" s="91"/>
      <c r="T217" s="91" t="s">
        <v>9</v>
      </c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93"/>
      <c r="BK217" s="93"/>
      <c r="BL217" s="93"/>
      <c r="BM217" s="93"/>
      <c r="BN217" s="93"/>
      <c r="BO217" s="93"/>
      <c r="BP217" s="93"/>
      <c r="BQ217" s="93"/>
      <c r="BR217" s="93"/>
      <c r="BS217" s="93"/>
      <c r="BT217" s="93"/>
      <c r="BU217" s="93"/>
    </row>
    <row r="218" spans="3:73">
      <c r="C218" s="91">
        <f t="shared" si="14"/>
        <v>217</v>
      </c>
      <c r="D218" s="91"/>
      <c r="E218" s="91" t="e">
        <f t="shared" ca="1" si="16"/>
        <v>#N/A</v>
      </c>
      <c r="F218" s="91" t="e">
        <f ca="1">VLOOKUP(G218,#REF!,2,FALSE)</f>
        <v>#N/A</v>
      </c>
      <c r="G218" s="91"/>
      <c r="H218" s="91" t="e">
        <f ca="1">VLOOKUP(I218,#REF!,2,FALSE)</f>
        <v>#N/A</v>
      </c>
      <c r="I218" s="91"/>
      <c r="J218" s="91" t="e">
        <f ca="1">VLOOKUP(K218,#REF!,2,FALSE)</f>
        <v>#N/A</v>
      </c>
      <c r="K218" s="91"/>
      <c r="L218" s="91" t="e">
        <f ca="1">VLOOKUP(M218,#REF!,2,FALSE)</f>
        <v>#N/A</v>
      </c>
      <c r="M218" s="91"/>
      <c r="N218" s="91" t="e">
        <f ca="1">VLOOKUP(O218,#REF!,2,FALSE)</f>
        <v>#N/A</v>
      </c>
      <c r="O218" s="91"/>
      <c r="P218" s="92" t="str">
        <f ca="1">_xlfn.CONCAT($I218,IF(OR($O218=#REF!,$O218=#REF!,$O218=#REF!,$O218="electricité joule", $O218="electricité PAC")," d'", " de "), LOWER($O218))&amp;IF(OR(G218="agriculture","industrie")," l'",IF(OR(G218="puits technologiques",G218="soutes")," des "," du "))&amp;LOWER(G218)</f>
        <v xml:space="preserve"> de  du </v>
      </c>
      <c r="Q218" s="91" t="e">
        <f t="shared" si="15"/>
        <v>#NAME?</v>
      </c>
      <c r="R218" s="91" t="s">
        <v>95</v>
      </c>
      <c r="S218" s="91"/>
      <c r="T218" s="91" t="s">
        <v>9</v>
      </c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93"/>
      <c r="BM218" s="93"/>
      <c r="BN218" s="93"/>
      <c r="BO218" s="93"/>
      <c r="BP218" s="93"/>
      <c r="BQ218" s="93"/>
      <c r="BR218" s="93"/>
      <c r="BS218" s="93"/>
      <c r="BT218" s="93"/>
      <c r="BU218" s="93"/>
    </row>
    <row r="219" spans="3:73">
      <c r="C219" s="91">
        <f t="shared" si="14"/>
        <v>218</v>
      </c>
      <c r="D219" s="91"/>
      <c r="E219" s="91" t="e">
        <f t="shared" ca="1" si="16"/>
        <v>#N/A</v>
      </c>
      <c r="F219" s="91" t="e">
        <f ca="1">VLOOKUP(G219,#REF!,2,FALSE)</f>
        <v>#N/A</v>
      </c>
      <c r="G219" s="91"/>
      <c r="H219" s="91" t="e">
        <f ca="1">VLOOKUP(I219,#REF!,2,FALSE)</f>
        <v>#N/A</v>
      </c>
      <c r="I219" s="91"/>
      <c r="J219" s="91" t="e">
        <f ca="1">VLOOKUP(K219,#REF!,2,FALSE)</f>
        <v>#N/A</v>
      </c>
      <c r="K219" s="91"/>
      <c r="L219" s="91" t="e">
        <f ca="1">VLOOKUP(M219,#REF!,2,FALSE)</f>
        <v>#N/A</v>
      </c>
      <c r="M219" s="91"/>
      <c r="N219" s="91" t="e">
        <f ca="1">VLOOKUP(O219,#REF!,2,FALSE)</f>
        <v>#N/A</v>
      </c>
      <c r="O219" s="91"/>
      <c r="P219" s="92" t="str">
        <f ca="1">_xlfn.CONCAT($I219,IF(OR($O219=#REF!,$O219=#REF!,$O219=#REF!,$O219="electricité joule", $O219="electricité PAC")," d'", " de "), LOWER($O219))&amp;IF(OR(G219="agriculture","industrie")," l'",IF(OR(G219="puits technologiques",G219="soutes")," des "," du "))&amp;LOWER(G219)</f>
        <v xml:space="preserve"> de  du </v>
      </c>
      <c r="Q219" s="91" t="e">
        <f t="shared" si="15"/>
        <v>#NAME?</v>
      </c>
      <c r="R219" s="91" t="s">
        <v>95</v>
      </c>
      <c r="S219" s="91"/>
      <c r="T219" s="91" t="s">
        <v>9</v>
      </c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  <c r="BK219" s="93"/>
      <c r="BL219" s="93"/>
      <c r="BM219" s="93"/>
      <c r="BN219" s="93"/>
      <c r="BO219" s="93"/>
      <c r="BP219" s="93"/>
      <c r="BQ219" s="93"/>
      <c r="BR219" s="93"/>
      <c r="BS219" s="93"/>
      <c r="BT219" s="93"/>
      <c r="BU219" s="93"/>
    </row>
    <row r="220" spans="3:73">
      <c r="C220" s="91">
        <f t="shared" si="14"/>
        <v>219</v>
      </c>
      <c r="D220" s="91"/>
      <c r="E220" s="91" t="e">
        <f t="shared" ca="1" si="16"/>
        <v>#N/A</v>
      </c>
      <c r="F220" s="91" t="e">
        <f ca="1">VLOOKUP(G220,#REF!,2,FALSE)</f>
        <v>#N/A</v>
      </c>
      <c r="G220" s="91"/>
      <c r="H220" s="91" t="e">
        <f ca="1">VLOOKUP(I220,#REF!,2,FALSE)</f>
        <v>#N/A</v>
      </c>
      <c r="I220" s="91"/>
      <c r="J220" s="91" t="e">
        <f ca="1">VLOOKUP(K220,#REF!,2,FALSE)</f>
        <v>#N/A</v>
      </c>
      <c r="K220" s="91"/>
      <c r="L220" s="91" t="e">
        <f ca="1">VLOOKUP(M220,#REF!,2,FALSE)</f>
        <v>#N/A</v>
      </c>
      <c r="M220" s="91"/>
      <c r="N220" s="91" t="e">
        <f ca="1">VLOOKUP(O220,#REF!,2,FALSE)</f>
        <v>#N/A</v>
      </c>
      <c r="O220" s="91"/>
      <c r="P220" s="92" t="str">
        <f ca="1">_xlfn.CONCAT($I220,IF(OR($O220=#REF!,$O220=#REF!,$O220=#REF!,$O220="electricité joule", $O220="electricité PAC")," d'", " de "), LOWER($O220))&amp;IF(OR(G220="agriculture","industrie")," l'",IF(OR(G220="puits technologiques",G220="soutes")," des "," du "))&amp;LOWER(G220)</f>
        <v xml:space="preserve"> de  du </v>
      </c>
      <c r="Q220" s="91" t="e">
        <f t="shared" si="15"/>
        <v>#NAME?</v>
      </c>
      <c r="R220" s="91" t="s">
        <v>95</v>
      </c>
      <c r="S220" s="91"/>
      <c r="T220" s="91" t="s">
        <v>9</v>
      </c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  <c r="BF220" s="93"/>
      <c r="BG220" s="93"/>
      <c r="BH220" s="93"/>
      <c r="BI220" s="93"/>
      <c r="BJ220" s="93"/>
      <c r="BK220" s="93"/>
      <c r="BL220" s="93"/>
      <c r="BM220" s="93"/>
      <c r="BN220" s="93"/>
      <c r="BO220" s="93"/>
      <c r="BP220" s="93"/>
      <c r="BQ220" s="93"/>
      <c r="BR220" s="93"/>
      <c r="BS220" s="93"/>
      <c r="BT220" s="93"/>
      <c r="BU220" s="93"/>
    </row>
    <row r="221" spans="3:73">
      <c r="C221" s="91">
        <f t="shared" si="14"/>
        <v>220</v>
      </c>
      <c r="D221" s="91"/>
      <c r="E221" s="91" t="e">
        <f t="shared" ca="1" si="16"/>
        <v>#N/A</v>
      </c>
      <c r="F221" s="91" t="e">
        <f ca="1">VLOOKUP(G221,#REF!,2,FALSE)</f>
        <v>#N/A</v>
      </c>
      <c r="G221" s="91"/>
      <c r="H221" s="91" t="e">
        <f ca="1">VLOOKUP(I221,#REF!,2,FALSE)</f>
        <v>#N/A</v>
      </c>
      <c r="I221" s="91"/>
      <c r="J221" s="91" t="e">
        <f ca="1">VLOOKUP(K221,#REF!,2,FALSE)</f>
        <v>#N/A</v>
      </c>
      <c r="K221" s="91"/>
      <c r="L221" s="91" t="e">
        <f ca="1">VLOOKUP(M221,#REF!,2,FALSE)</f>
        <v>#N/A</v>
      </c>
      <c r="M221" s="91"/>
      <c r="N221" s="91" t="e">
        <f ca="1">VLOOKUP(O221,#REF!,2,FALSE)</f>
        <v>#N/A</v>
      </c>
      <c r="O221" s="91"/>
      <c r="P221" s="92" t="str">
        <f ca="1">_xlfn.CONCAT($I221,IF(OR($O221=#REF!,$O221=#REF!,$O221=#REF!,$O221="electricité joule", $O221="electricité PAC")," d'", " de "), LOWER($O221))&amp;IF(OR(G221="agriculture","industrie")," l'",IF(OR(G221="puits technologiques",G221="soutes")," des "," du "))&amp;LOWER(G221)</f>
        <v xml:space="preserve"> de  du </v>
      </c>
      <c r="Q221" s="91" t="e">
        <f t="shared" si="15"/>
        <v>#NAME?</v>
      </c>
      <c r="R221" s="91" t="s">
        <v>95</v>
      </c>
      <c r="S221" s="91"/>
      <c r="T221" s="91" t="s">
        <v>9</v>
      </c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  <c r="BK221" s="93"/>
      <c r="BL221" s="93"/>
      <c r="BM221" s="93"/>
      <c r="BN221" s="93"/>
      <c r="BO221" s="93"/>
      <c r="BP221" s="93"/>
      <c r="BQ221" s="93"/>
      <c r="BR221" s="93"/>
      <c r="BS221" s="93"/>
      <c r="BT221" s="93"/>
      <c r="BU221" s="93"/>
    </row>
    <row r="222" spans="3:73">
      <c r="C222" s="91">
        <f t="shared" si="14"/>
        <v>221</v>
      </c>
      <c r="D222" s="91"/>
      <c r="E222" s="91" t="e">
        <f t="shared" ca="1" si="16"/>
        <v>#N/A</v>
      </c>
      <c r="F222" s="91" t="e">
        <f ca="1">VLOOKUP(G222,#REF!,2,FALSE)</f>
        <v>#N/A</v>
      </c>
      <c r="G222" s="91"/>
      <c r="H222" s="91" t="e">
        <f ca="1">VLOOKUP(I222,#REF!,2,FALSE)</f>
        <v>#N/A</v>
      </c>
      <c r="I222" s="91"/>
      <c r="J222" s="91" t="e">
        <f ca="1">VLOOKUP(K222,#REF!,2,FALSE)</f>
        <v>#N/A</v>
      </c>
      <c r="K222" s="91"/>
      <c r="L222" s="91" t="e">
        <f ca="1">VLOOKUP(M222,#REF!,2,FALSE)</f>
        <v>#N/A</v>
      </c>
      <c r="M222" s="91"/>
      <c r="N222" s="91" t="e">
        <f ca="1">VLOOKUP(O222,#REF!,2,FALSE)</f>
        <v>#N/A</v>
      </c>
      <c r="O222" s="91"/>
      <c r="P222" s="92" t="str">
        <f ca="1">_xlfn.CONCAT($I222,IF(OR($O222=#REF!,$O222=#REF!,$O222=#REF!,$O222="electricité joule", $O222="electricité PAC")," d'", " de "), LOWER($O222))&amp;IF(OR(G222="agriculture","industrie")," l'",IF(OR(G222="puits technologiques",G222="soutes")," des "," du "))&amp;LOWER(G222)</f>
        <v xml:space="preserve"> de  du </v>
      </c>
      <c r="Q222" s="91" t="e">
        <f t="shared" si="15"/>
        <v>#NAME?</v>
      </c>
      <c r="R222" s="91" t="s">
        <v>95</v>
      </c>
      <c r="S222" s="91"/>
      <c r="T222" s="91" t="s">
        <v>9</v>
      </c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  <c r="BJ222" s="93"/>
      <c r="BK222" s="93"/>
      <c r="BL222" s="93"/>
      <c r="BM222" s="93"/>
      <c r="BN222" s="93"/>
      <c r="BO222" s="93"/>
      <c r="BP222" s="93"/>
      <c r="BQ222" s="93"/>
      <c r="BR222" s="93"/>
      <c r="BS222" s="93"/>
      <c r="BT222" s="93"/>
      <c r="BU222" s="93"/>
    </row>
    <row r="223" spans="3:73">
      <c r="C223" s="91">
        <f t="shared" si="14"/>
        <v>222</v>
      </c>
      <c r="D223" s="91"/>
      <c r="E223" s="91" t="e">
        <f t="shared" ca="1" si="16"/>
        <v>#N/A</v>
      </c>
      <c r="F223" s="91" t="e">
        <f ca="1">VLOOKUP(G223,#REF!,2,FALSE)</f>
        <v>#N/A</v>
      </c>
      <c r="G223" s="91"/>
      <c r="H223" s="91" t="e">
        <f ca="1">VLOOKUP(I223,#REF!,2,FALSE)</f>
        <v>#N/A</v>
      </c>
      <c r="I223" s="91"/>
      <c r="J223" s="91" t="e">
        <f ca="1">VLOOKUP(K223,#REF!,2,FALSE)</f>
        <v>#N/A</v>
      </c>
      <c r="K223" s="91"/>
      <c r="L223" s="91" t="e">
        <f ca="1">VLOOKUP(M223,#REF!,2,FALSE)</f>
        <v>#N/A</v>
      </c>
      <c r="M223" s="91"/>
      <c r="N223" s="91" t="e">
        <f ca="1">VLOOKUP(O223,#REF!,2,FALSE)</f>
        <v>#N/A</v>
      </c>
      <c r="O223" s="91"/>
      <c r="P223" s="92" t="str">
        <f ca="1">_xlfn.CONCAT($I223,IF(OR($O223=#REF!,$O223=#REF!,$O223=#REF!,$O223="electricité joule", $O223="electricité PAC")," d'", " de "), LOWER($O223))&amp;IF(OR(G223="agriculture","industrie")," l'",IF(OR(G223="puits technologiques",G223="soutes")," des "," du "))&amp;LOWER(G223)</f>
        <v xml:space="preserve"> de  du </v>
      </c>
      <c r="Q223" s="91" t="e">
        <f t="shared" si="15"/>
        <v>#NAME?</v>
      </c>
      <c r="R223" s="91" t="s">
        <v>95</v>
      </c>
      <c r="S223" s="91"/>
      <c r="T223" s="91" t="s">
        <v>9</v>
      </c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3"/>
      <c r="AM223" s="93"/>
      <c r="AN223" s="93"/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  <c r="BJ223" s="93"/>
      <c r="BK223" s="93"/>
      <c r="BL223" s="93"/>
      <c r="BM223" s="93"/>
      <c r="BN223" s="93"/>
      <c r="BO223" s="93"/>
      <c r="BP223" s="93"/>
      <c r="BQ223" s="93"/>
      <c r="BR223" s="93"/>
      <c r="BS223" s="93"/>
      <c r="BT223" s="93"/>
      <c r="BU223" s="93"/>
    </row>
    <row r="224" spans="3:73">
      <c r="C224" s="91">
        <f t="shared" si="14"/>
        <v>223</v>
      </c>
      <c r="D224" s="91"/>
      <c r="E224" s="91" t="e">
        <f t="shared" ca="1" si="16"/>
        <v>#N/A</v>
      </c>
      <c r="F224" s="91" t="e">
        <f ca="1">VLOOKUP(G224,#REF!,2,FALSE)</f>
        <v>#N/A</v>
      </c>
      <c r="G224" s="91"/>
      <c r="H224" s="91" t="e">
        <f ca="1">VLOOKUP(I224,#REF!,2,FALSE)</f>
        <v>#N/A</v>
      </c>
      <c r="I224" s="91"/>
      <c r="J224" s="91" t="e">
        <f ca="1">VLOOKUP(K224,#REF!,2,FALSE)</f>
        <v>#N/A</v>
      </c>
      <c r="K224" s="91"/>
      <c r="L224" s="91" t="e">
        <f ca="1">VLOOKUP(M224,#REF!,2,FALSE)</f>
        <v>#N/A</v>
      </c>
      <c r="M224" s="91"/>
      <c r="N224" s="91" t="e">
        <f ca="1">VLOOKUP(O224,#REF!,2,FALSE)</f>
        <v>#N/A</v>
      </c>
      <c r="O224" s="91"/>
      <c r="P224" s="92" t="str">
        <f ca="1">_xlfn.CONCAT($I224,IF(OR($O224=#REF!,$O224=#REF!,$O224=#REF!,$O224="electricité joule", $O224="electricité PAC")," d'", " de "), LOWER($O224))&amp;IF(OR(G224="agriculture","industrie")," l'",IF(OR(G224="puits technologiques",G224="soutes")," des "," du "))&amp;LOWER(G224)</f>
        <v xml:space="preserve"> de  du </v>
      </c>
      <c r="Q224" s="91" t="e">
        <f t="shared" si="15"/>
        <v>#NAME?</v>
      </c>
      <c r="R224" s="91" t="s">
        <v>95</v>
      </c>
      <c r="S224" s="91"/>
      <c r="T224" s="91" t="s">
        <v>9</v>
      </c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3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93"/>
      <c r="BK224" s="93"/>
      <c r="BL224" s="93"/>
      <c r="BM224" s="93"/>
      <c r="BN224" s="93"/>
      <c r="BO224" s="93"/>
      <c r="BP224" s="93"/>
      <c r="BQ224" s="93"/>
      <c r="BR224" s="93"/>
      <c r="BS224" s="93"/>
      <c r="BT224" s="93"/>
      <c r="BU224" s="93"/>
    </row>
    <row r="225" spans="3:73">
      <c r="C225" s="91">
        <f t="shared" si="14"/>
        <v>224</v>
      </c>
      <c r="D225" s="91"/>
      <c r="E225" s="91" t="e">
        <f t="shared" ca="1" si="16"/>
        <v>#N/A</v>
      </c>
      <c r="F225" s="91" t="e">
        <f ca="1">VLOOKUP(G225,#REF!,2,FALSE)</f>
        <v>#N/A</v>
      </c>
      <c r="G225" s="91"/>
      <c r="H225" s="91" t="e">
        <f ca="1">VLOOKUP(I225,#REF!,2,FALSE)</f>
        <v>#N/A</v>
      </c>
      <c r="I225" s="91"/>
      <c r="J225" s="91" t="e">
        <f ca="1">VLOOKUP(K225,#REF!,2,FALSE)</f>
        <v>#N/A</v>
      </c>
      <c r="K225" s="91"/>
      <c r="L225" s="91" t="e">
        <f ca="1">VLOOKUP(M225,#REF!,2,FALSE)</f>
        <v>#N/A</v>
      </c>
      <c r="M225" s="91"/>
      <c r="N225" s="91" t="e">
        <f ca="1">VLOOKUP(O225,#REF!,2,FALSE)</f>
        <v>#N/A</v>
      </c>
      <c r="O225" s="91"/>
      <c r="P225" s="92" t="str">
        <f ca="1">_xlfn.CONCAT($I225,IF(OR($O225=#REF!,$O225=#REF!,$O225=#REF!,$O225="electricité joule", $O225="electricité PAC")," d'", " de "), LOWER($O225))&amp;IF(OR(G225="agriculture","industrie")," l'",IF(OR(G225="puits technologiques",G225="soutes")," des "," du "))&amp;LOWER(G225)</f>
        <v xml:space="preserve"> de  du </v>
      </c>
      <c r="Q225" s="91" t="e">
        <f t="shared" si="15"/>
        <v>#NAME?</v>
      </c>
      <c r="R225" s="91" t="s">
        <v>95</v>
      </c>
      <c r="S225" s="91"/>
      <c r="T225" s="91" t="s">
        <v>9</v>
      </c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3"/>
      <c r="AM225" s="93"/>
      <c r="AN225" s="93"/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  <c r="BF225" s="93"/>
      <c r="BG225" s="93"/>
      <c r="BH225" s="93"/>
      <c r="BI225" s="93"/>
      <c r="BJ225" s="93"/>
      <c r="BK225" s="93"/>
      <c r="BL225" s="93"/>
      <c r="BM225" s="93"/>
      <c r="BN225" s="93"/>
      <c r="BO225" s="93"/>
      <c r="BP225" s="93"/>
      <c r="BQ225" s="93"/>
      <c r="BR225" s="93"/>
      <c r="BS225" s="93"/>
      <c r="BT225" s="93"/>
      <c r="BU225" s="93"/>
    </row>
    <row r="226" spans="3:73">
      <c r="C226" s="91">
        <f t="shared" si="14"/>
        <v>225</v>
      </c>
      <c r="D226" s="91"/>
      <c r="E226" s="91" t="e">
        <f t="shared" ca="1" si="16"/>
        <v>#N/A</v>
      </c>
      <c r="F226" s="91" t="e">
        <f ca="1">VLOOKUP(G226,#REF!,2,FALSE)</f>
        <v>#N/A</v>
      </c>
      <c r="G226" s="91"/>
      <c r="H226" s="91" t="e">
        <f ca="1">VLOOKUP(I226,#REF!,2,FALSE)</f>
        <v>#N/A</v>
      </c>
      <c r="I226" s="91"/>
      <c r="J226" s="91" t="e">
        <f ca="1">VLOOKUP(K226,#REF!,2,FALSE)</f>
        <v>#N/A</v>
      </c>
      <c r="K226" s="91"/>
      <c r="L226" s="91" t="e">
        <f ca="1">VLOOKUP(M226,#REF!,2,FALSE)</f>
        <v>#N/A</v>
      </c>
      <c r="M226" s="91"/>
      <c r="N226" s="91" t="e">
        <f ca="1">VLOOKUP(O226,#REF!,2,FALSE)</f>
        <v>#N/A</v>
      </c>
      <c r="O226" s="91"/>
      <c r="P226" s="92" t="str">
        <f ca="1">_xlfn.CONCAT($I226,IF(OR($O226=#REF!,$O226=#REF!,$O226=#REF!,$O226="electricité joule", $O226="electricité PAC")," d'", " de "), LOWER($O226))&amp;IF(OR(G226="agriculture","industrie")," l'",IF(OR(G226="puits technologiques",G226="soutes")," des "," du "))&amp;LOWER(G226)</f>
        <v xml:space="preserve"> de  du </v>
      </c>
      <c r="Q226" s="91" t="e">
        <f t="shared" si="15"/>
        <v>#NAME?</v>
      </c>
      <c r="R226" s="91" t="s">
        <v>95</v>
      </c>
      <c r="S226" s="91"/>
      <c r="T226" s="91" t="s">
        <v>9</v>
      </c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3"/>
      <c r="AM226" s="93"/>
      <c r="AN226" s="93"/>
      <c r="AO226" s="93"/>
      <c r="AP226" s="93"/>
      <c r="AQ226" s="93"/>
      <c r="AR226" s="93"/>
      <c r="AS226" s="93"/>
      <c r="AT226" s="93"/>
      <c r="AU226" s="93"/>
      <c r="AV226" s="93"/>
      <c r="AW226" s="93"/>
      <c r="AX226" s="93"/>
      <c r="AY226" s="93"/>
      <c r="AZ226" s="93"/>
      <c r="BA226" s="93"/>
      <c r="BB226" s="93"/>
      <c r="BC226" s="93"/>
      <c r="BD226" s="93"/>
      <c r="BE226" s="93"/>
      <c r="BF226" s="93"/>
      <c r="BG226" s="93"/>
      <c r="BH226" s="93"/>
      <c r="BI226" s="93"/>
      <c r="BJ226" s="93"/>
      <c r="BK226" s="93"/>
      <c r="BL226" s="93"/>
      <c r="BM226" s="93"/>
      <c r="BN226" s="93"/>
      <c r="BO226" s="93"/>
      <c r="BP226" s="93"/>
      <c r="BQ226" s="93"/>
      <c r="BR226" s="93"/>
      <c r="BS226" s="93"/>
      <c r="BT226" s="93"/>
      <c r="BU226" s="93"/>
    </row>
    <row r="227" spans="3:73">
      <c r="C227" s="91">
        <f t="shared" si="14"/>
        <v>226</v>
      </c>
      <c r="D227" s="91"/>
      <c r="E227" s="91" t="e">
        <f t="shared" ca="1" si="16"/>
        <v>#N/A</v>
      </c>
      <c r="F227" s="91" t="e">
        <f ca="1">VLOOKUP(G227,#REF!,2,FALSE)</f>
        <v>#N/A</v>
      </c>
      <c r="G227" s="91"/>
      <c r="H227" s="91" t="e">
        <f ca="1">VLOOKUP(I227,#REF!,2,FALSE)</f>
        <v>#N/A</v>
      </c>
      <c r="I227" s="91"/>
      <c r="J227" s="91" t="e">
        <f ca="1">VLOOKUP(K227,#REF!,2,FALSE)</f>
        <v>#N/A</v>
      </c>
      <c r="K227" s="91"/>
      <c r="L227" s="91" t="e">
        <f ca="1">VLOOKUP(M227,#REF!,2,FALSE)</f>
        <v>#N/A</v>
      </c>
      <c r="M227" s="91"/>
      <c r="N227" s="91" t="e">
        <f ca="1">VLOOKUP(O227,#REF!,2,FALSE)</f>
        <v>#N/A</v>
      </c>
      <c r="O227" s="91"/>
      <c r="P227" s="92" t="str">
        <f ca="1">_xlfn.CONCAT($I227,IF(OR($O227=#REF!,$O227=#REF!,$O227=#REF!,$O227="electricité joule", $O227="electricité PAC")," d'", " de "), LOWER($O227))&amp;IF(OR(G227="agriculture","industrie")," l'",IF(OR(G227="puits technologiques",G227="soutes")," des "," du "))&amp;LOWER(G227)</f>
        <v xml:space="preserve"> de  du </v>
      </c>
      <c r="Q227" s="91" t="e">
        <f t="shared" si="15"/>
        <v>#NAME?</v>
      </c>
      <c r="R227" s="91" t="s">
        <v>95</v>
      </c>
      <c r="S227" s="91"/>
      <c r="T227" s="91" t="s">
        <v>9</v>
      </c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3"/>
      <c r="AM227" s="93"/>
      <c r="AN227" s="93"/>
      <c r="AO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3"/>
      <c r="AZ227" s="93"/>
      <c r="BA227" s="93"/>
      <c r="BB227" s="93"/>
      <c r="BC227" s="93"/>
      <c r="BD227" s="93"/>
      <c r="BE227" s="93"/>
      <c r="BF227" s="93"/>
      <c r="BG227" s="93"/>
      <c r="BH227" s="93"/>
      <c r="BI227" s="93"/>
      <c r="BJ227" s="93"/>
      <c r="BK227" s="93"/>
      <c r="BL227" s="93"/>
      <c r="BM227" s="93"/>
      <c r="BN227" s="93"/>
      <c r="BO227" s="93"/>
      <c r="BP227" s="93"/>
      <c r="BQ227" s="93"/>
      <c r="BR227" s="93"/>
      <c r="BS227" s="93"/>
      <c r="BT227" s="93"/>
      <c r="BU227" s="93"/>
    </row>
    <row r="228" spans="3:73">
      <c r="C228" s="91">
        <f t="shared" si="14"/>
        <v>227</v>
      </c>
      <c r="D228" s="91"/>
      <c r="E228" s="91" t="e">
        <f t="shared" ca="1" si="16"/>
        <v>#N/A</v>
      </c>
      <c r="F228" s="91" t="e">
        <f ca="1">VLOOKUP(G228,#REF!,2,FALSE)</f>
        <v>#N/A</v>
      </c>
      <c r="G228" s="91"/>
      <c r="H228" s="91" t="e">
        <f ca="1">VLOOKUP(I228,#REF!,2,FALSE)</f>
        <v>#N/A</v>
      </c>
      <c r="I228" s="91"/>
      <c r="J228" s="91" t="e">
        <f ca="1">VLOOKUP(K228,#REF!,2,FALSE)</f>
        <v>#N/A</v>
      </c>
      <c r="K228" s="91"/>
      <c r="L228" s="91" t="e">
        <f ca="1">VLOOKUP(M228,#REF!,2,FALSE)</f>
        <v>#N/A</v>
      </c>
      <c r="M228" s="91"/>
      <c r="N228" s="91" t="e">
        <f ca="1">VLOOKUP(O228,#REF!,2,FALSE)</f>
        <v>#N/A</v>
      </c>
      <c r="O228" s="91"/>
      <c r="P228" s="92" t="str">
        <f ca="1">_xlfn.CONCAT($I228,IF(OR($O228=#REF!,$O228=#REF!,$O228=#REF!,$O228="electricité joule", $O228="electricité PAC")," d'", " de "), LOWER($O228))&amp;IF(OR(G228="agriculture","industrie")," l'",IF(OR(G228="puits technologiques",G228="soutes")," des "," du "))&amp;LOWER(G228)</f>
        <v xml:space="preserve"> de  du </v>
      </c>
      <c r="Q228" s="91" t="e">
        <f t="shared" si="15"/>
        <v>#NAME?</v>
      </c>
      <c r="R228" s="91" t="s">
        <v>95</v>
      </c>
      <c r="S228" s="91"/>
      <c r="T228" s="91" t="s">
        <v>9</v>
      </c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  <c r="BU228" s="93"/>
    </row>
    <row r="229" spans="3:73">
      <c r="C229" s="91">
        <f t="shared" si="14"/>
        <v>228</v>
      </c>
      <c r="D229" s="91"/>
      <c r="E229" s="91" t="e">
        <f t="shared" ca="1" si="16"/>
        <v>#N/A</v>
      </c>
      <c r="F229" s="91" t="e">
        <f ca="1">VLOOKUP(G229,#REF!,2,FALSE)</f>
        <v>#N/A</v>
      </c>
      <c r="G229" s="91"/>
      <c r="H229" s="91" t="e">
        <f ca="1">VLOOKUP(I229,#REF!,2,FALSE)</f>
        <v>#N/A</v>
      </c>
      <c r="I229" s="91"/>
      <c r="J229" s="91" t="e">
        <f ca="1">VLOOKUP(K229,#REF!,2,FALSE)</f>
        <v>#N/A</v>
      </c>
      <c r="K229" s="91"/>
      <c r="L229" s="91" t="e">
        <f ca="1">VLOOKUP(M229,#REF!,2,FALSE)</f>
        <v>#N/A</v>
      </c>
      <c r="M229" s="91"/>
      <c r="N229" s="91" t="e">
        <f ca="1">VLOOKUP(O229,#REF!,2,FALSE)</f>
        <v>#N/A</v>
      </c>
      <c r="O229" s="91"/>
      <c r="P229" s="92" t="str">
        <f ca="1">_xlfn.CONCAT($I229,IF(OR($O229=#REF!,$O229=#REF!,$O229=#REF!,$O229="electricité joule", $O229="electricité PAC")," d'", " de "), LOWER($O229))&amp;IF(OR(G229="agriculture","industrie")," l'",IF(OR(G229="puits technologiques",G229="soutes")," des "," du "))&amp;LOWER(G229)</f>
        <v xml:space="preserve"> de  du </v>
      </c>
      <c r="Q229" s="91" t="e">
        <f t="shared" si="15"/>
        <v>#NAME?</v>
      </c>
      <c r="R229" s="91" t="s">
        <v>95</v>
      </c>
      <c r="S229" s="91"/>
      <c r="T229" s="91" t="s">
        <v>9</v>
      </c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93"/>
      <c r="BK229" s="93"/>
      <c r="BL229" s="93"/>
      <c r="BM229" s="93"/>
      <c r="BN229" s="93"/>
      <c r="BO229" s="93"/>
      <c r="BP229" s="93"/>
      <c r="BQ229" s="93"/>
      <c r="BR229" s="93"/>
      <c r="BS229" s="93"/>
      <c r="BT229" s="93"/>
      <c r="BU229" s="93"/>
    </row>
    <row r="230" spans="3:73">
      <c r="C230" s="91">
        <f t="shared" si="14"/>
        <v>229</v>
      </c>
      <c r="D230" s="91"/>
      <c r="E230" s="91" t="e">
        <f t="shared" ca="1" si="16"/>
        <v>#N/A</v>
      </c>
      <c r="F230" s="91" t="e">
        <f ca="1">VLOOKUP(G230,#REF!,2,FALSE)</f>
        <v>#N/A</v>
      </c>
      <c r="G230" s="91"/>
      <c r="H230" s="91" t="e">
        <f ca="1">VLOOKUP(I230,#REF!,2,FALSE)</f>
        <v>#N/A</v>
      </c>
      <c r="I230" s="91"/>
      <c r="J230" s="91" t="e">
        <f ca="1">VLOOKUP(K230,#REF!,2,FALSE)</f>
        <v>#N/A</v>
      </c>
      <c r="K230" s="91"/>
      <c r="L230" s="91" t="e">
        <f ca="1">VLOOKUP(M230,#REF!,2,FALSE)</f>
        <v>#N/A</v>
      </c>
      <c r="M230" s="91"/>
      <c r="N230" s="91" t="e">
        <f ca="1">VLOOKUP(O230,#REF!,2,FALSE)</f>
        <v>#N/A</v>
      </c>
      <c r="O230" s="91"/>
      <c r="P230" s="92" t="str">
        <f ca="1">_xlfn.CONCAT($I230,IF(OR($O230=#REF!,$O230=#REF!,$O230=#REF!,$O230="electricité joule", $O230="electricité PAC")," d'", " de "), LOWER($O230))&amp;IF(OR(G230="agriculture","industrie")," l'",IF(OR(G230="puits technologiques",G230="soutes")," des "," du "))&amp;LOWER(G230)</f>
        <v xml:space="preserve"> de  du </v>
      </c>
      <c r="Q230" s="91" t="e">
        <f t="shared" si="15"/>
        <v>#NAME?</v>
      </c>
      <c r="R230" s="91" t="s">
        <v>95</v>
      </c>
      <c r="S230" s="91"/>
      <c r="T230" s="91" t="s">
        <v>9</v>
      </c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3"/>
      <c r="AM230" s="93"/>
      <c r="AN230" s="93"/>
      <c r="AO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  <c r="BF230" s="93"/>
      <c r="BG230" s="93"/>
      <c r="BH230" s="93"/>
      <c r="BI230" s="93"/>
      <c r="BJ230" s="93"/>
      <c r="BK230" s="93"/>
      <c r="BL230" s="93"/>
      <c r="BM230" s="93"/>
      <c r="BN230" s="93"/>
      <c r="BO230" s="93"/>
      <c r="BP230" s="93"/>
      <c r="BQ230" s="93"/>
      <c r="BR230" s="93"/>
      <c r="BS230" s="93"/>
      <c r="BT230" s="93"/>
      <c r="BU230" s="93"/>
    </row>
    <row r="231" spans="3:73">
      <c r="C231" s="91">
        <f t="shared" si="14"/>
        <v>230</v>
      </c>
      <c r="D231" s="91"/>
      <c r="E231" s="91" t="e">
        <f t="shared" ca="1" si="16"/>
        <v>#N/A</v>
      </c>
      <c r="F231" s="91" t="e">
        <f ca="1">VLOOKUP(G231,#REF!,2,FALSE)</f>
        <v>#N/A</v>
      </c>
      <c r="G231" s="91"/>
      <c r="H231" s="91" t="e">
        <f ca="1">VLOOKUP(I231,#REF!,2,FALSE)</f>
        <v>#N/A</v>
      </c>
      <c r="I231" s="91"/>
      <c r="J231" s="91" t="e">
        <f ca="1">VLOOKUP(K231,#REF!,2,FALSE)</f>
        <v>#N/A</v>
      </c>
      <c r="K231" s="91"/>
      <c r="L231" s="91" t="e">
        <f ca="1">VLOOKUP(M231,#REF!,2,FALSE)</f>
        <v>#N/A</v>
      </c>
      <c r="M231" s="91"/>
      <c r="N231" s="91" t="e">
        <f ca="1">VLOOKUP(O231,#REF!,2,FALSE)</f>
        <v>#N/A</v>
      </c>
      <c r="O231" s="91"/>
      <c r="P231" s="92" t="str">
        <f ca="1">_xlfn.CONCAT($I231,IF(OR($O231=#REF!,$O231=#REF!,$O231=#REF!,$O231="electricité joule", $O231="electricité PAC")," d'", " de "), LOWER($O231))&amp;IF(OR(G231="agriculture","industrie")," l'",IF(OR(G231="puits technologiques",G231="soutes")," des "," du "))&amp;LOWER(G231)</f>
        <v xml:space="preserve"> de  du </v>
      </c>
      <c r="Q231" s="91" t="e">
        <f t="shared" si="15"/>
        <v>#NAME?</v>
      </c>
      <c r="R231" s="91" t="s">
        <v>95</v>
      </c>
      <c r="S231" s="91"/>
      <c r="T231" s="91" t="s">
        <v>9</v>
      </c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93"/>
      <c r="BK231" s="93"/>
      <c r="BL231" s="93"/>
      <c r="BM231" s="93"/>
      <c r="BN231" s="93"/>
      <c r="BO231" s="93"/>
      <c r="BP231" s="93"/>
      <c r="BQ231" s="93"/>
      <c r="BR231" s="93"/>
      <c r="BS231" s="93"/>
      <c r="BT231" s="93"/>
      <c r="BU231" s="93"/>
    </row>
    <row r="232" spans="3:73">
      <c r="C232" s="91">
        <f t="shared" si="14"/>
        <v>231</v>
      </c>
      <c r="D232" s="91"/>
      <c r="E232" s="91" t="e">
        <f t="shared" ca="1" si="16"/>
        <v>#N/A</v>
      </c>
      <c r="F232" s="91" t="e">
        <f ca="1">VLOOKUP(G232,#REF!,2,FALSE)</f>
        <v>#N/A</v>
      </c>
      <c r="G232" s="91"/>
      <c r="H232" s="91" t="e">
        <f ca="1">VLOOKUP(I232,#REF!,2,FALSE)</f>
        <v>#N/A</v>
      </c>
      <c r="I232" s="91"/>
      <c r="J232" s="91" t="e">
        <f ca="1">VLOOKUP(K232,#REF!,2,FALSE)</f>
        <v>#N/A</v>
      </c>
      <c r="K232" s="91"/>
      <c r="L232" s="91" t="e">
        <f ca="1">VLOOKUP(M232,#REF!,2,FALSE)</f>
        <v>#N/A</v>
      </c>
      <c r="M232" s="91"/>
      <c r="N232" s="91" t="e">
        <f ca="1">VLOOKUP(O232,#REF!,2,FALSE)</f>
        <v>#N/A</v>
      </c>
      <c r="O232" s="91"/>
      <c r="P232" s="92" t="str">
        <f ca="1">_xlfn.CONCAT($I232,IF(OR($O232=#REF!,$O232=#REF!,$O232=#REF!,$O232="electricité joule", $O232="electricité PAC")," d'", " de "), LOWER($O232))&amp;IF(OR(G232="agriculture","industrie")," l'",IF(OR(G232="puits technologiques",G232="soutes")," des "," du "))&amp;LOWER(G232)</f>
        <v xml:space="preserve"> de  du </v>
      </c>
      <c r="Q232" s="91" t="e">
        <f t="shared" si="15"/>
        <v>#NAME?</v>
      </c>
      <c r="R232" s="91" t="s">
        <v>95</v>
      </c>
      <c r="S232" s="91"/>
      <c r="T232" s="91" t="s">
        <v>9</v>
      </c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93"/>
      <c r="BK232" s="93"/>
      <c r="BL232" s="93"/>
      <c r="BM232" s="93"/>
      <c r="BN232" s="93"/>
      <c r="BO232" s="93"/>
      <c r="BP232" s="93"/>
      <c r="BQ232" s="93"/>
      <c r="BR232" s="93"/>
      <c r="BS232" s="93"/>
      <c r="BT232" s="93"/>
      <c r="BU232" s="93"/>
    </row>
    <row r="233" spans="3:73">
      <c r="C233" s="91">
        <f t="shared" si="14"/>
        <v>232</v>
      </c>
      <c r="D233" s="91"/>
      <c r="E233" s="91" t="e">
        <f t="shared" ca="1" si="16"/>
        <v>#N/A</v>
      </c>
      <c r="F233" s="91" t="e">
        <f ca="1">VLOOKUP(G233,#REF!,2,FALSE)</f>
        <v>#N/A</v>
      </c>
      <c r="G233" s="91"/>
      <c r="H233" s="91" t="e">
        <f ca="1">VLOOKUP(I233,#REF!,2,FALSE)</f>
        <v>#N/A</v>
      </c>
      <c r="I233" s="91"/>
      <c r="J233" s="91" t="e">
        <f ca="1">VLOOKUP(K233,#REF!,2,FALSE)</f>
        <v>#N/A</v>
      </c>
      <c r="K233" s="91"/>
      <c r="L233" s="91" t="e">
        <f ca="1">VLOOKUP(M233,#REF!,2,FALSE)</f>
        <v>#N/A</v>
      </c>
      <c r="M233" s="91"/>
      <c r="N233" s="91" t="e">
        <f ca="1">VLOOKUP(O233,#REF!,2,FALSE)</f>
        <v>#N/A</v>
      </c>
      <c r="O233" s="91"/>
      <c r="P233" s="92" t="str">
        <f ca="1">_xlfn.CONCAT($I233,IF(OR($O233=#REF!,$O233=#REF!,$O233=#REF!,$O233="electricité joule", $O233="electricité PAC")," d'", " de "), LOWER($O233))&amp;IF(OR(G233="agriculture","industrie")," l'",IF(OR(G233="puits technologiques",G233="soutes")," des "," du "))&amp;LOWER(G233)</f>
        <v xml:space="preserve"> de  du </v>
      </c>
      <c r="Q233" s="91" t="e">
        <f t="shared" si="15"/>
        <v>#NAME?</v>
      </c>
      <c r="R233" s="91" t="s">
        <v>95</v>
      </c>
      <c r="S233" s="91"/>
      <c r="T233" s="91" t="s">
        <v>9</v>
      </c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93"/>
      <c r="BK233" s="93"/>
      <c r="BL233" s="93"/>
      <c r="BM233" s="93"/>
      <c r="BN233" s="93"/>
      <c r="BO233" s="93"/>
      <c r="BP233" s="93"/>
      <c r="BQ233" s="93"/>
      <c r="BR233" s="93"/>
      <c r="BS233" s="93"/>
      <c r="BT233" s="93"/>
      <c r="BU233" s="93"/>
    </row>
    <row r="234" spans="3:73">
      <c r="C234" s="91">
        <f t="shared" si="14"/>
        <v>233</v>
      </c>
      <c r="D234" s="91"/>
      <c r="E234" s="91" t="e">
        <f t="shared" ca="1" si="16"/>
        <v>#N/A</v>
      </c>
      <c r="F234" s="91" t="e">
        <f ca="1">VLOOKUP(G234,#REF!,2,FALSE)</f>
        <v>#N/A</v>
      </c>
      <c r="G234" s="91"/>
      <c r="H234" s="91" t="e">
        <f ca="1">VLOOKUP(I234,#REF!,2,FALSE)</f>
        <v>#N/A</v>
      </c>
      <c r="I234" s="91"/>
      <c r="J234" s="91" t="e">
        <f ca="1">VLOOKUP(K234,#REF!,2,FALSE)</f>
        <v>#N/A</v>
      </c>
      <c r="K234" s="91"/>
      <c r="L234" s="91" t="e">
        <f ca="1">VLOOKUP(M234,#REF!,2,FALSE)</f>
        <v>#N/A</v>
      </c>
      <c r="M234" s="91"/>
      <c r="N234" s="91" t="e">
        <f ca="1">VLOOKUP(O234,#REF!,2,FALSE)</f>
        <v>#N/A</v>
      </c>
      <c r="O234" s="91"/>
      <c r="P234" s="92" t="str">
        <f ca="1">_xlfn.CONCAT($I234,IF(OR($O234=#REF!,$O234=#REF!,$O234=#REF!,$O234="electricité joule", $O234="electricité PAC")," d'", " de "), LOWER($O234))&amp;IF(OR(G234="agriculture","industrie")," l'",IF(OR(G234="puits technologiques",G234="soutes")," des "," du "))&amp;LOWER(G234)</f>
        <v xml:space="preserve"> de  du </v>
      </c>
      <c r="Q234" s="91" t="e">
        <f t="shared" si="15"/>
        <v>#NAME?</v>
      </c>
      <c r="R234" s="91" t="s">
        <v>95</v>
      </c>
      <c r="S234" s="91"/>
      <c r="T234" s="91" t="s">
        <v>9</v>
      </c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  <c r="BF234" s="93"/>
      <c r="BG234" s="93"/>
      <c r="BH234" s="93"/>
      <c r="BI234" s="93"/>
      <c r="BJ234" s="93"/>
      <c r="BK234" s="93"/>
      <c r="BL234" s="93"/>
      <c r="BM234" s="93"/>
      <c r="BN234" s="93"/>
      <c r="BO234" s="93"/>
      <c r="BP234" s="93"/>
      <c r="BQ234" s="93"/>
      <c r="BR234" s="93"/>
      <c r="BS234" s="93"/>
      <c r="BT234" s="93"/>
      <c r="BU234" s="93"/>
    </row>
    <row r="235" spans="3:73">
      <c r="C235" s="91">
        <f t="shared" si="14"/>
        <v>234</v>
      </c>
      <c r="D235" s="91"/>
      <c r="E235" s="91" t="e">
        <f t="shared" ca="1" si="16"/>
        <v>#N/A</v>
      </c>
      <c r="F235" s="91" t="e">
        <f ca="1">VLOOKUP(G235,#REF!,2,FALSE)</f>
        <v>#N/A</v>
      </c>
      <c r="G235" s="91"/>
      <c r="H235" s="91" t="e">
        <f ca="1">VLOOKUP(I235,#REF!,2,FALSE)</f>
        <v>#N/A</v>
      </c>
      <c r="I235" s="91"/>
      <c r="J235" s="91" t="e">
        <f ca="1">VLOOKUP(K235,#REF!,2,FALSE)</f>
        <v>#N/A</v>
      </c>
      <c r="K235" s="91"/>
      <c r="L235" s="91" t="e">
        <f ca="1">VLOOKUP(M235,#REF!,2,FALSE)</f>
        <v>#N/A</v>
      </c>
      <c r="M235" s="91"/>
      <c r="N235" s="91" t="e">
        <f ca="1">VLOOKUP(O235,#REF!,2,FALSE)</f>
        <v>#N/A</v>
      </c>
      <c r="O235" s="91"/>
      <c r="P235" s="92" t="str">
        <f ca="1">_xlfn.CONCAT($I235,IF(OR($O235=#REF!,$O235=#REF!,$O235=#REF!,$O235="electricité joule", $O235="electricité PAC")," d'", " de "), LOWER($O235))&amp;IF(OR(G235="agriculture","industrie")," l'",IF(OR(G235="puits technologiques",G235="soutes")," des "," du "))&amp;LOWER(G235)</f>
        <v xml:space="preserve"> de  du </v>
      </c>
      <c r="Q235" s="91" t="e">
        <f t="shared" si="15"/>
        <v>#NAME?</v>
      </c>
      <c r="R235" s="91" t="s">
        <v>95</v>
      </c>
      <c r="S235" s="91"/>
      <c r="T235" s="91" t="s">
        <v>9</v>
      </c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93"/>
      <c r="BM235" s="93"/>
      <c r="BN235" s="93"/>
      <c r="BO235" s="93"/>
      <c r="BP235" s="93"/>
      <c r="BQ235" s="93"/>
      <c r="BR235" s="93"/>
      <c r="BS235" s="93"/>
      <c r="BT235" s="93"/>
      <c r="BU235" s="93"/>
    </row>
    <row r="236" spans="3:73">
      <c r="C236" s="91">
        <f t="shared" si="14"/>
        <v>235</v>
      </c>
      <c r="D236" s="91"/>
      <c r="E236" s="91" t="e">
        <f t="shared" ca="1" si="16"/>
        <v>#N/A</v>
      </c>
      <c r="F236" s="91" t="e">
        <f ca="1">VLOOKUP(G236,#REF!,2,FALSE)</f>
        <v>#N/A</v>
      </c>
      <c r="G236" s="91"/>
      <c r="H236" s="91" t="e">
        <f ca="1">VLOOKUP(I236,#REF!,2,FALSE)</f>
        <v>#N/A</v>
      </c>
      <c r="I236" s="91"/>
      <c r="J236" s="91" t="e">
        <f ca="1">VLOOKUP(K236,#REF!,2,FALSE)</f>
        <v>#N/A</v>
      </c>
      <c r="K236" s="91"/>
      <c r="L236" s="91" t="e">
        <f ca="1">VLOOKUP(M236,#REF!,2,FALSE)</f>
        <v>#N/A</v>
      </c>
      <c r="M236" s="91"/>
      <c r="N236" s="91" t="e">
        <f ca="1">VLOOKUP(O236,#REF!,2,FALSE)</f>
        <v>#N/A</v>
      </c>
      <c r="O236" s="91"/>
      <c r="P236" s="92" t="str">
        <f ca="1">_xlfn.CONCAT($I236,IF(OR($O236=#REF!,$O236=#REF!,$O236=#REF!,$O236="electricité joule", $O236="electricité PAC")," d'", " de "), LOWER($O236))&amp;IF(OR(G236="agriculture","industrie")," l'",IF(OR(G236="puits technologiques",G236="soutes")," des "," du "))&amp;LOWER(G236)</f>
        <v xml:space="preserve"> de  du </v>
      </c>
      <c r="Q236" s="91" t="e">
        <f t="shared" si="15"/>
        <v>#NAME?</v>
      </c>
      <c r="R236" s="91" t="s">
        <v>95</v>
      </c>
      <c r="S236" s="91"/>
      <c r="T236" s="91" t="s">
        <v>9</v>
      </c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  <c r="BK236" s="93"/>
      <c r="BL236" s="93"/>
      <c r="BM236" s="93"/>
      <c r="BN236" s="93"/>
      <c r="BO236" s="93"/>
      <c r="BP236" s="93"/>
      <c r="BQ236" s="93"/>
      <c r="BR236" s="93"/>
      <c r="BS236" s="93"/>
      <c r="BT236" s="93"/>
      <c r="BU236" s="93"/>
    </row>
    <row r="237" spans="3:73">
      <c r="C237" s="91">
        <f t="shared" si="14"/>
        <v>236</v>
      </c>
      <c r="D237" s="91"/>
      <c r="E237" s="91" t="e">
        <f t="shared" ca="1" si="16"/>
        <v>#N/A</v>
      </c>
      <c r="F237" s="91" t="e">
        <f ca="1">VLOOKUP(G237,#REF!,2,FALSE)</f>
        <v>#N/A</v>
      </c>
      <c r="G237" s="91"/>
      <c r="H237" s="91" t="e">
        <f ca="1">VLOOKUP(I237,#REF!,2,FALSE)</f>
        <v>#N/A</v>
      </c>
      <c r="I237" s="91"/>
      <c r="J237" s="91" t="e">
        <f ca="1">VLOOKUP(K237,#REF!,2,FALSE)</f>
        <v>#N/A</v>
      </c>
      <c r="K237" s="91"/>
      <c r="L237" s="91" t="e">
        <f ca="1">VLOOKUP(M237,#REF!,2,FALSE)</f>
        <v>#N/A</v>
      </c>
      <c r="M237" s="91"/>
      <c r="N237" s="91" t="e">
        <f ca="1">VLOOKUP(O237,#REF!,2,FALSE)</f>
        <v>#N/A</v>
      </c>
      <c r="O237" s="91"/>
      <c r="P237" s="92" t="str">
        <f ca="1">_xlfn.CONCAT($I237,IF(OR($O237=#REF!,$O237=#REF!,$O237=#REF!,$O237="electricité joule", $O237="electricité PAC")," d'", " de "), LOWER($O237))&amp;IF(OR(G237="agriculture","industrie")," l'",IF(OR(G237="puits technologiques",G237="soutes")," des "," du "))&amp;LOWER(G237)</f>
        <v xml:space="preserve"> de  du </v>
      </c>
      <c r="Q237" s="91" t="e">
        <f t="shared" si="15"/>
        <v>#NAME?</v>
      </c>
      <c r="R237" s="91" t="s">
        <v>95</v>
      </c>
      <c r="S237" s="91"/>
      <c r="T237" s="91" t="s">
        <v>9</v>
      </c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/>
      <c r="BN237" s="93"/>
      <c r="BO237" s="93"/>
      <c r="BP237" s="93"/>
      <c r="BQ237" s="93"/>
      <c r="BR237" s="93"/>
      <c r="BS237" s="93"/>
      <c r="BT237" s="93"/>
      <c r="BU237" s="93"/>
    </row>
    <row r="238" spans="3:73">
      <c r="C238" s="91">
        <f t="shared" si="14"/>
        <v>237</v>
      </c>
      <c r="D238" s="91"/>
      <c r="E238" s="91" t="e">
        <f t="shared" ca="1" si="16"/>
        <v>#N/A</v>
      </c>
      <c r="F238" s="91" t="e">
        <f ca="1">VLOOKUP(G238,#REF!,2,FALSE)</f>
        <v>#N/A</v>
      </c>
      <c r="G238" s="91"/>
      <c r="H238" s="91" t="e">
        <f ca="1">VLOOKUP(I238,#REF!,2,FALSE)</f>
        <v>#N/A</v>
      </c>
      <c r="I238" s="91"/>
      <c r="J238" s="91" t="e">
        <f ca="1">VLOOKUP(K238,#REF!,2,FALSE)</f>
        <v>#N/A</v>
      </c>
      <c r="K238" s="91"/>
      <c r="L238" s="91" t="e">
        <f ca="1">VLOOKUP(M238,#REF!,2,FALSE)</f>
        <v>#N/A</v>
      </c>
      <c r="M238" s="91"/>
      <c r="N238" s="91" t="e">
        <f ca="1">VLOOKUP(O238,#REF!,2,FALSE)</f>
        <v>#N/A</v>
      </c>
      <c r="O238" s="91"/>
      <c r="P238" s="92" t="str">
        <f ca="1">_xlfn.CONCAT($I238,IF(OR($O238=#REF!,$O238=#REF!,$O238=#REF!,$O238="electricité joule", $O238="electricité PAC")," d'", " de "), LOWER($O238))&amp;IF(OR(G238="agriculture","industrie")," l'",IF(OR(G238="puits technologiques",G238="soutes")," des "," du "))&amp;LOWER(G238)</f>
        <v xml:space="preserve"> de  du </v>
      </c>
      <c r="Q238" s="91" t="e">
        <f t="shared" si="15"/>
        <v>#NAME?</v>
      </c>
      <c r="R238" s="91" t="s">
        <v>95</v>
      </c>
      <c r="S238" s="91"/>
      <c r="T238" s="91" t="s">
        <v>9</v>
      </c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93"/>
      <c r="BD238" s="93"/>
      <c r="BE238" s="93"/>
      <c r="BF238" s="93"/>
      <c r="BG238" s="93"/>
      <c r="BH238" s="93"/>
      <c r="BI238" s="93"/>
      <c r="BJ238" s="93"/>
      <c r="BK238" s="93"/>
      <c r="BL238" s="93"/>
      <c r="BM238" s="93"/>
      <c r="BN238" s="93"/>
      <c r="BO238" s="93"/>
      <c r="BP238" s="93"/>
      <c r="BQ238" s="93"/>
      <c r="BR238" s="93"/>
      <c r="BS238" s="93"/>
      <c r="BT238" s="93"/>
      <c r="BU238" s="93"/>
    </row>
    <row r="239" spans="3:73">
      <c r="C239" s="91">
        <f t="shared" si="14"/>
        <v>238</v>
      </c>
      <c r="D239" s="91"/>
      <c r="E239" s="91" t="e">
        <f t="shared" ca="1" si="16"/>
        <v>#N/A</v>
      </c>
      <c r="F239" s="91" t="e">
        <f ca="1">VLOOKUP(G239,#REF!,2,FALSE)</f>
        <v>#N/A</v>
      </c>
      <c r="G239" s="91"/>
      <c r="H239" s="91" t="e">
        <f ca="1">VLOOKUP(I239,#REF!,2,FALSE)</f>
        <v>#N/A</v>
      </c>
      <c r="I239" s="91"/>
      <c r="J239" s="91" t="e">
        <f ca="1">VLOOKUP(K239,#REF!,2,FALSE)</f>
        <v>#N/A</v>
      </c>
      <c r="K239" s="91"/>
      <c r="L239" s="91" t="e">
        <f ca="1">VLOOKUP(M239,#REF!,2,FALSE)</f>
        <v>#N/A</v>
      </c>
      <c r="M239" s="91"/>
      <c r="N239" s="91" t="e">
        <f ca="1">VLOOKUP(O239,#REF!,2,FALSE)</f>
        <v>#N/A</v>
      </c>
      <c r="O239" s="91"/>
      <c r="P239" s="92" t="str">
        <f ca="1">_xlfn.CONCAT($I239,IF(OR($O239=#REF!,$O239=#REF!,$O239=#REF!,$O239="electricité joule", $O239="electricité PAC")," d'", " de "), LOWER($O239))&amp;IF(OR(G239="agriculture","industrie")," l'",IF(OR(G239="puits technologiques",G239="soutes")," des "," du "))&amp;LOWER(G239)</f>
        <v xml:space="preserve"> de  du </v>
      </c>
      <c r="Q239" s="91" t="e">
        <f t="shared" si="15"/>
        <v>#NAME?</v>
      </c>
      <c r="R239" s="91" t="s">
        <v>95</v>
      </c>
      <c r="S239" s="91"/>
      <c r="T239" s="91" t="s">
        <v>9</v>
      </c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3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/>
      <c r="BN239" s="93"/>
      <c r="BO239" s="93"/>
      <c r="BP239" s="93"/>
      <c r="BQ239" s="93"/>
      <c r="BR239" s="93"/>
      <c r="BS239" s="93"/>
      <c r="BT239" s="93"/>
      <c r="BU239" s="93"/>
    </row>
    <row r="240" spans="3:73">
      <c r="C240" s="91">
        <f t="shared" si="14"/>
        <v>239</v>
      </c>
      <c r="D240" s="91"/>
      <c r="E240" s="91" t="e">
        <f t="shared" ca="1" si="16"/>
        <v>#N/A</v>
      </c>
      <c r="F240" s="91" t="e">
        <f ca="1">VLOOKUP(G240,#REF!,2,FALSE)</f>
        <v>#N/A</v>
      </c>
      <c r="G240" s="91"/>
      <c r="H240" s="91" t="e">
        <f ca="1">VLOOKUP(I240,#REF!,2,FALSE)</f>
        <v>#N/A</v>
      </c>
      <c r="I240" s="91"/>
      <c r="J240" s="91" t="e">
        <f ca="1">VLOOKUP(K240,#REF!,2,FALSE)</f>
        <v>#N/A</v>
      </c>
      <c r="K240" s="91"/>
      <c r="L240" s="91" t="e">
        <f ca="1">VLOOKUP(M240,#REF!,2,FALSE)</f>
        <v>#N/A</v>
      </c>
      <c r="M240" s="91"/>
      <c r="N240" s="91" t="e">
        <f ca="1">VLOOKUP(O240,#REF!,2,FALSE)</f>
        <v>#N/A</v>
      </c>
      <c r="O240" s="91"/>
      <c r="P240" s="92" t="str">
        <f ca="1">_xlfn.CONCAT($I240,IF(OR($O240=#REF!,$O240=#REF!,$O240=#REF!,$O240="electricité joule", $O240="electricité PAC")," d'", " de "), LOWER($O240))&amp;IF(OR(G240="agriculture","industrie")," l'",IF(OR(G240="puits technologiques",G240="soutes")," des "," du "))&amp;LOWER(G240)</f>
        <v xml:space="preserve"> de  du </v>
      </c>
      <c r="Q240" s="91" t="e">
        <f t="shared" si="15"/>
        <v>#NAME?</v>
      </c>
      <c r="R240" s="91" t="s">
        <v>95</v>
      </c>
      <c r="S240" s="91"/>
      <c r="T240" s="91" t="s">
        <v>9</v>
      </c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3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  <c r="BF240" s="93"/>
      <c r="BG240" s="93"/>
      <c r="BH240" s="93"/>
      <c r="BI240" s="93"/>
      <c r="BJ240" s="93"/>
      <c r="BK240" s="93"/>
      <c r="BL240" s="93"/>
      <c r="BM240" s="93"/>
      <c r="BN240" s="93"/>
      <c r="BO240" s="93"/>
      <c r="BP240" s="93"/>
      <c r="BQ240" s="93"/>
      <c r="BR240" s="93"/>
      <c r="BS240" s="93"/>
      <c r="BT240" s="93"/>
      <c r="BU240" s="93"/>
    </row>
    <row r="241" spans="3:73">
      <c r="C241" s="91">
        <f t="shared" si="14"/>
        <v>240</v>
      </c>
      <c r="D241" s="91"/>
      <c r="E241" s="91" t="e">
        <f t="shared" ca="1" si="16"/>
        <v>#N/A</v>
      </c>
      <c r="F241" s="91" t="e">
        <f ca="1">VLOOKUP(G241,#REF!,2,FALSE)</f>
        <v>#N/A</v>
      </c>
      <c r="G241" s="91"/>
      <c r="H241" s="91" t="e">
        <f ca="1">VLOOKUP(I241,#REF!,2,FALSE)</f>
        <v>#N/A</v>
      </c>
      <c r="I241" s="91"/>
      <c r="J241" s="91" t="e">
        <f ca="1">VLOOKUP(K241,#REF!,2,FALSE)</f>
        <v>#N/A</v>
      </c>
      <c r="K241" s="91"/>
      <c r="L241" s="91" t="e">
        <f ca="1">VLOOKUP(M241,#REF!,2,FALSE)</f>
        <v>#N/A</v>
      </c>
      <c r="M241" s="91"/>
      <c r="N241" s="91" t="e">
        <f ca="1">VLOOKUP(O241,#REF!,2,FALSE)</f>
        <v>#N/A</v>
      </c>
      <c r="O241" s="91"/>
      <c r="P241" s="92" t="str">
        <f ca="1">_xlfn.CONCAT($I241,IF(OR($O241=#REF!,$O241=#REF!,$O241=#REF!,$O241="electricité joule", $O241="electricité PAC")," d'", " de "), LOWER($O241))&amp;IF(OR(G241="agriculture","industrie")," l'",IF(OR(G241="puits technologiques",G241="soutes")," des "," du "))&amp;LOWER(G241)</f>
        <v xml:space="preserve"> de  du </v>
      </c>
      <c r="Q241" s="91" t="e">
        <f t="shared" si="15"/>
        <v>#NAME?</v>
      </c>
      <c r="R241" s="91" t="s">
        <v>95</v>
      </c>
      <c r="S241" s="91"/>
      <c r="T241" s="91" t="s">
        <v>9</v>
      </c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93"/>
      <c r="BT241" s="93"/>
      <c r="BU241" s="93"/>
    </row>
    <row r="242" spans="3:73">
      <c r="C242" s="91">
        <f t="shared" si="14"/>
        <v>241</v>
      </c>
      <c r="D242" s="91"/>
      <c r="E242" s="91" t="e">
        <f t="shared" ca="1" si="16"/>
        <v>#N/A</v>
      </c>
      <c r="F242" s="91" t="e">
        <f ca="1">VLOOKUP(G242,#REF!,2,FALSE)</f>
        <v>#N/A</v>
      </c>
      <c r="G242" s="91"/>
      <c r="H242" s="91" t="e">
        <f ca="1">VLOOKUP(I242,#REF!,2,FALSE)</f>
        <v>#N/A</v>
      </c>
      <c r="I242" s="91"/>
      <c r="J242" s="91" t="e">
        <f ca="1">VLOOKUP(K242,#REF!,2,FALSE)</f>
        <v>#N/A</v>
      </c>
      <c r="K242" s="91"/>
      <c r="L242" s="91" t="e">
        <f ca="1">VLOOKUP(M242,#REF!,2,FALSE)</f>
        <v>#N/A</v>
      </c>
      <c r="M242" s="91"/>
      <c r="N242" s="91" t="e">
        <f ca="1">VLOOKUP(O242,#REF!,2,FALSE)</f>
        <v>#N/A</v>
      </c>
      <c r="O242" s="91"/>
      <c r="P242" s="92" t="str">
        <f ca="1">_xlfn.CONCAT($I242,IF(OR($O242=#REF!,$O242=#REF!,$O242=#REF!,$O242="electricité joule", $O242="electricité PAC")," d'", " de "), LOWER($O242))&amp;IF(OR(G242="agriculture","industrie")," l'",IF(OR(G242="puits technologiques",G242="soutes")," des "," du "))&amp;LOWER(G242)</f>
        <v xml:space="preserve"> de  du </v>
      </c>
      <c r="Q242" s="91" t="e">
        <f t="shared" si="15"/>
        <v>#NAME?</v>
      </c>
      <c r="R242" s="91" t="s">
        <v>95</v>
      </c>
      <c r="S242" s="91"/>
      <c r="T242" s="91" t="s">
        <v>9</v>
      </c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93"/>
      <c r="BK242" s="93"/>
      <c r="BL242" s="93"/>
      <c r="BM242" s="93"/>
      <c r="BN242" s="93"/>
      <c r="BO242" s="93"/>
      <c r="BP242" s="93"/>
      <c r="BQ242" s="93"/>
      <c r="BR242" s="93"/>
      <c r="BS242" s="93"/>
      <c r="BT242" s="93"/>
      <c r="BU242" s="93"/>
    </row>
    <row r="243" spans="3:73">
      <c r="C243" s="91">
        <f t="shared" si="14"/>
        <v>242</v>
      </c>
      <c r="D243" s="91"/>
      <c r="E243" s="91" t="e">
        <f t="shared" ca="1" si="16"/>
        <v>#N/A</v>
      </c>
      <c r="F243" s="91" t="e">
        <f ca="1">VLOOKUP(G243,#REF!,2,FALSE)</f>
        <v>#N/A</v>
      </c>
      <c r="G243" s="91"/>
      <c r="H243" s="91" t="e">
        <f ca="1">VLOOKUP(I243,#REF!,2,FALSE)</f>
        <v>#N/A</v>
      </c>
      <c r="I243" s="91"/>
      <c r="J243" s="91" t="e">
        <f ca="1">VLOOKUP(K243,#REF!,2,FALSE)</f>
        <v>#N/A</v>
      </c>
      <c r="K243" s="91"/>
      <c r="L243" s="91" t="e">
        <f ca="1">VLOOKUP(M243,#REF!,2,FALSE)</f>
        <v>#N/A</v>
      </c>
      <c r="M243" s="91"/>
      <c r="N243" s="91" t="e">
        <f ca="1">VLOOKUP(O243,#REF!,2,FALSE)</f>
        <v>#N/A</v>
      </c>
      <c r="O243" s="91"/>
      <c r="P243" s="92" t="str">
        <f ca="1">_xlfn.CONCAT($I243,IF(OR($O243=#REF!,$O243=#REF!,$O243=#REF!,$O243="electricité joule", $O243="electricité PAC")," d'", " de "), LOWER($O243))&amp;IF(OR(G243="agriculture","industrie")," l'",IF(OR(G243="puits technologiques",G243="soutes")," des "," du "))&amp;LOWER(G243)</f>
        <v xml:space="preserve"> de  du </v>
      </c>
      <c r="Q243" s="91" t="e">
        <f t="shared" si="15"/>
        <v>#NAME?</v>
      </c>
      <c r="R243" s="91" t="s">
        <v>95</v>
      </c>
      <c r="S243" s="91"/>
      <c r="T243" s="91" t="s">
        <v>9</v>
      </c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3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/>
      <c r="BN243" s="93"/>
      <c r="BO243" s="93"/>
      <c r="BP243" s="93"/>
      <c r="BQ243" s="93"/>
      <c r="BR243" s="93"/>
      <c r="BS243" s="93"/>
      <c r="BT243" s="93"/>
      <c r="BU243" s="93"/>
    </row>
    <row r="244" spans="3:73">
      <c r="C244" s="91">
        <f t="shared" si="14"/>
        <v>243</v>
      </c>
      <c r="D244" s="91"/>
      <c r="E244" s="91" t="e">
        <f t="shared" ca="1" si="16"/>
        <v>#N/A</v>
      </c>
      <c r="F244" s="91" t="e">
        <f ca="1">VLOOKUP(G244,#REF!,2,FALSE)</f>
        <v>#N/A</v>
      </c>
      <c r="G244" s="91"/>
      <c r="H244" s="91" t="e">
        <f ca="1">VLOOKUP(I244,#REF!,2,FALSE)</f>
        <v>#N/A</v>
      </c>
      <c r="I244" s="91"/>
      <c r="J244" s="91" t="e">
        <f ca="1">VLOOKUP(K244,#REF!,2,FALSE)</f>
        <v>#N/A</v>
      </c>
      <c r="K244" s="91"/>
      <c r="L244" s="91" t="e">
        <f ca="1">VLOOKUP(M244,#REF!,2,FALSE)</f>
        <v>#N/A</v>
      </c>
      <c r="M244" s="91"/>
      <c r="N244" s="91" t="e">
        <f ca="1">VLOOKUP(O244,#REF!,2,FALSE)</f>
        <v>#N/A</v>
      </c>
      <c r="O244" s="91"/>
      <c r="P244" s="92" t="str">
        <f ca="1">_xlfn.CONCAT($I244,IF(OR($O244=#REF!,$O244=#REF!,$O244=#REF!,$O244="electricité joule", $O244="electricité PAC")," d'", " de "), LOWER($O244))&amp;IF(OR(G244="agriculture","industrie")," l'",IF(OR(G244="puits technologiques",G244="soutes")," des "," du "))&amp;LOWER(G244)</f>
        <v xml:space="preserve"> de  du </v>
      </c>
      <c r="Q244" s="91" t="e">
        <f t="shared" si="15"/>
        <v>#NAME?</v>
      </c>
      <c r="R244" s="91" t="s">
        <v>95</v>
      </c>
      <c r="S244" s="91"/>
      <c r="T244" s="91" t="s">
        <v>9</v>
      </c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3"/>
      <c r="AM244" s="93"/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  <c r="BF244" s="93"/>
      <c r="BG244" s="93"/>
      <c r="BH244" s="93"/>
      <c r="BI244" s="93"/>
      <c r="BJ244" s="93"/>
      <c r="BK244" s="93"/>
      <c r="BL244" s="93"/>
      <c r="BM244" s="93"/>
      <c r="BN244" s="93"/>
      <c r="BO244" s="93"/>
      <c r="BP244" s="93"/>
      <c r="BQ244" s="93"/>
      <c r="BR244" s="93"/>
      <c r="BS244" s="93"/>
      <c r="BT244" s="93"/>
      <c r="BU244" s="93"/>
    </row>
    <row r="245" spans="3:73">
      <c r="C245" s="91">
        <f t="shared" si="14"/>
        <v>244</v>
      </c>
      <c r="D245" s="91"/>
      <c r="E245" s="91" t="e">
        <f t="shared" ca="1" si="16"/>
        <v>#N/A</v>
      </c>
      <c r="F245" s="91" t="e">
        <f ca="1">VLOOKUP(G245,#REF!,2,FALSE)</f>
        <v>#N/A</v>
      </c>
      <c r="G245" s="91"/>
      <c r="H245" s="91" t="e">
        <f ca="1">VLOOKUP(I245,#REF!,2,FALSE)</f>
        <v>#N/A</v>
      </c>
      <c r="I245" s="91"/>
      <c r="J245" s="91" t="e">
        <f ca="1">VLOOKUP(K245,#REF!,2,FALSE)</f>
        <v>#N/A</v>
      </c>
      <c r="K245" s="91"/>
      <c r="L245" s="91" t="e">
        <f ca="1">VLOOKUP(M245,#REF!,2,FALSE)</f>
        <v>#N/A</v>
      </c>
      <c r="M245" s="91"/>
      <c r="N245" s="91" t="e">
        <f ca="1">VLOOKUP(O245,#REF!,2,FALSE)</f>
        <v>#N/A</v>
      </c>
      <c r="O245" s="91"/>
      <c r="P245" s="92" t="str">
        <f ca="1">_xlfn.CONCAT($I245,IF(OR($O245=#REF!,$O245=#REF!,$O245=#REF!,$O245="electricité joule", $O245="electricité PAC")," d'", " de "), LOWER($O245))&amp;IF(OR(G245="agriculture","industrie")," l'",IF(OR(G245="puits technologiques",G245="soutes")," des "," du "))&amp;LOWER(G245)</f>
        <v xml:space="preserve"> de  du </v>
      </c>
      <c r="Q245" s="91" t="e">
        <f t="shared" si="15"/>
        <v>#NAME?</v>
      </c>
      <c r="R245" s="91" t="s">
        <v>95</v>
      </c>
      <c r="S245" s="91"/>
      <c r="T245" s="91" t="s">
        <v>9</v>
      </c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3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93"/>
      <c r="BM245" s="93"/>
      <c r="BN245" s="93"/>
      <c r="BO245" s="93"/>
      <c r="BP245" s="93"/>
      <c r="BQ245" s="93"/>
      <c r="BR245" s="93"/>
      <c r="BS245" s="93"/>
      <c r="BT245" s="93"/>
      <c r="BU245" s="93"/>
    </row>
    <row r="246" spans="3:73">
      <c r="C246" s="91">
        <f t="shared" si="14"/>
        <v>245</v>
      </c>
      <c r="D246" s="91"/>
      <c r="E246" s="91" t="e">
        <f t="shared" ca="1" si="16"/>
        <v>#N/A</v>
      </c>
      <c r="F246" s="91" t="e">
        <f ca="1">VLOOKUP(G246,#REF!,2,FALSE)</f>
        <v>#N/A</v>
      </c>
      <c r="G246" s="91"/>
      <c r="H246" s="91" t="e">
        <f ca="1">VLOOKUP(I246,#REF!,2,FALSE)</f>
        <v>#N/A</v>
      </c>
      <c r="I246" s="91"/>
      <c r="J246" s="91" t="e">
        <f ca="1">VLOOKUP(K246,#REF!,2,FALSE)</f>
        <v>#N/A</v>
      </c>
      <c r="K246" s="91"/>
      <c r="L246" s="91" t="e">
        <f ca="1">VLOOKUP(M246,#REF!,2,FALSE)</f>
        <v>#N/A</v>
      </c>
      <c r="M246" s="91"/>
      <c r="N246" s="91" t="e">
        <f ca="1">VLOOKUP(O246,#REF!,2,FALSE)</f>
        <v>#N/A</v>
      </c>
      <c r="O246" s="91"/>
      <c r="P246" s="92" t="str">
        <f ca="1">_xlfn.CONCAT($I246,IF(OR($O246=#REF!,$O246=#REF!,$O246=#REF!,$O246="electricité joule", $O246="electricité PAC")," d'", " de "), LOWER($O246))&amp;IF(OR(G246="agriculture","industrie")," l'",IF(OR(G246="puits technologiques",G246="soutes")," des "," du "))&amp;LOWER(G246)</f>
        <v xml:space="preserve"> de  du </v>
      </c>
      <c r="Q246" s="91" t="e">
        <f t="shared" si="15"/>
        <v>#NAME?</v>
      </c>
      <c r="R246" s="91" t="s">
        <v>95</v>
      </c>
      <c r="S246" s="91"/>
      <c r="T246" s="91" t="s">
        <v>9</v>
      </c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3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  <c r="BF246" s="93"/>
      <c r="BG246" s="93"/>
      <c r="BH246" s="93"/>
      <c r="BI246" s="93"/>
      <c r="BJ246" s="93"/>
      <c r="BK246" s="93"/>
      <c r="BL246" s="93"/>
      <c r="BM246" s="93"/>
      <c r="BN246" s="93"/>
      <c r="BO246" s="93"/>
      <c r="BP246" s="93"/>
      <c r="BQ246" s="93"/>
      <c r="BR246" s="93"/>
      <c r="BS246" s="93"/>
      <c r="BT246" s="93"/>
      <c r="BU246" s="93"/>
    </row>
    <row r="247" spans="3:73">
      <c r="C247" s="91">
        <f t="shared" si="14"/>
        <v>246</v>
      </c>
      <c r="D247" s="91"/>
      <c r="E247" s="91" t="e">
        <f t="shared" ca="1" si="16"/>
        <v>#N/A</v>
      </c>
      <c r="F247" s="91" t="e">
        <f ca="1">VLOOKUP(G247,#REF!,2,FALSE)</f>
        <v>#N/A</v>
      </c>
      <c r="G247" s="91"/>
      <c r="H247" s="91" t="e">
        <f ca="1">VLOOKUP(I247,#REF!,2,FALSE)</f>
        <v>#N/A</v>
      </c>
      <c r="I247" s="91"/>
      <c r="J247" s="91" t="e">
        <f ca="1">VLOOKUP(K247,#REF!,2,FALSE)</f>
        <v>#N/A</v>
      </c>
      <c r="K247" s="91"/>
      <c r="L247" s="91" t="e">
        <f ca="1">VLOOKUP(M247,#REF!,2,FALSE)</f>
        <v>#N/A</v>
      </c>
      <c r="M247" s="91"/>
      <c r="N247" s="91" t="e">
        <f ca="1">VLOOKUP(O247,#REF!,2,FALSE)</f>
        <v>#N/A</v>
      </c>
      <c r="O247" s="91"/>
      <c r="P247" s="92" t="str">
        <f ca="1">_xlfn.CONCAT($I247,IF(OR($O247=#REF!,$O247=#REF!,$O247=#REF!,$O247="electricité joule", $O247="electricité PAC")," d'", " de "), LOWER($O247))&amp;IF(OR(G247="agriculture","industrie")," l'",IF(OR(G247="puits technologiques",G247="soutes")," des "," du "))&amp;LOWER(G247)</f>
        <v xml:space="preserve"> de  du </v>
      </c>
      <c r="Q247" s="91" t="e">
        <f t="shared" si="15"/>
        <v>#NAME?</v>
      </c>
      <c r="R247" s="91" t="s">
        <v>95</v>
      </c>
      <c r="S247" s="91"/>
      <c r="T247" s="91" t="s">
        <v>9</v>
      </c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3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  <c r="BK247" s="93"/>
      <c r="BL247" s="93"/>
      <c r="BM247" s="93"/>
      <c r="BN247" s="93"/>
      <c r="BO247" s="93"/>
      <c r="BP247" s="93"/>
      <c r="BQ247" s="93"/>
      <c r="BR247" s="93"/>
      <c r="BS247" s="93"/>
      <c r="BT247" s="93"/>
      <c r="BU247" s="93"/>
    </row>
    <row r="248" spans="3:73">
      <c r="C248" s="91">
        <f t="shared" si="14"/>
        <v>247</v>
      </c>
      <c r="D248" s="91"/>
      <c r="E248" s="91" t="e">
        <f t="shared" ca="1" si="16"/>
        <v>#N/A</v>
      </c>
      <c r="F248" s="91" t="e">
        <f ca="1">VLOOKUP(G248,#REF!,2,FALSE)</f>
        <v>#N/A</v>
      </c>
      <c r="G248" s="91"/>
      <c r="H248" s="91" t="e">
        <f ca="1">VLOOKUP(I248,#REF!,2,FALSE)</f>
        <v>#N/A</v>
      </c>
      <c r="I248" s="91"/>
      <c r="J248" s="91" t="e">
        <f ca="1">VLOOKUP(K248,#REF!,2,FALSE)</f>
        <v>#N/A</v>
      </c>
      <c r="K248" s="91"/>
      <c r="L248" s="91" t="e">
        <f ca="1">VLOOKUP(M248,#REF!,2,FALSE)</f>
        <v>#N/A</v>
      </c>
      <c r="M248" s="91"/>
      <c r="N248" s="91" t="e">
        <f ca="1">VLOOKUP(O248,#REF!,2,FALSE)</f>
        <v>#N/A</v>
      </c>
      <c r="O248" s="91"/>
      <c r="P248" s="92" t="str">
        <f ca="1">_xlfn.CONCAT($I248,IF(OR($O248=#REF!,$O248=#REF!,$O248=#REF!,$O248="electricité joule", $O248="electricité PAC")," d'", " de "), LOWER($O248))&amp;IF(OR(G248="agriculture","industrie")," l'",IF(OR(G248="puits technologiques",G248="soutes")," des "," du "))&amp;LOWER(G248)</f>
        <v xml:space="preserve"> de  du </v>
      </c>
      <c r="Q248" s="91" t="e">
        <f t="shared" si="15"/>
        <v>#NAME?</v>
      </c>
      <c r="R248" s="91" t="s">
        <v>95</v>
      </c>
      <c r="S248" s="91"/>
      <c r="T248" s="91" t="s">
        <v>9</v>
      </c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3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  <c r="BJ248" s="93"/>
      <c r="BK248" s="93"/>
      <c r="BL248" s="93"/>
      <c r="BM248" s="93"/>
      <c r="BN248" s="93"/>
      <c r="BO248" s="93"/>
      <c r="BP248" s="93"/>
      <c r="BQ248" s="93"/>
      <c r="BR248" s="93"/>
      <c r="BS248" s="93"/>
      <c r="BT248" s="93"/>
      <c r="BU248" s="93"/>
    </row>
    <row r="249" spans="3:73">
      <c r="C249" s="91">
        <f t="shared" si="14"/>
        <v>248</v>
      </c>
      <c r="D249" s="91"/>
      <c r="E249" s="91" t="e">
        <f t="shared" ca="1" si="16"/>
        <v>#N/A</v>
      </c>
      <c r="F249" s="91" t="e">
        <f ca="1">VLOOKUP(G249,#REF!,2,FALSE)</f>
        <v>#N/A</v>
      </c>
      <c r="G249" s="91"/>
      <c r="H249" s="91" t="e">
        <f ca="1">VLOOKUP(I249,#REF!,2,FALSE)</f>
        <v>#N/A</v>
      </c>
      <c r="I249" s="91"/>
      <c r="J249" s="91" t="e">
        <f ca="1">VLOOKUP(K249,#REF!,2,FALSE)</f>
        <v>#N/A</v>
      </c>
      <c r="K249" s="91"/>
      <c r="L249" s="91" t="e">
        <f ca="1">VLOOKUP(M249,#REF!,2,FALSE)</f>
        <v>#N/A</v>
      </c>
      <c r="M249" s="91"/>
      <c r="N249" s="91" t="e">
        <f ca="1">VLOOKUP(O249,#REF!,2,FALSE)</f>
        <v>#N/A</v>
      </c>
      <c r="O249" s="91"/>
      <c r="P249" s="92" t="str">
        <f ca="1">_xlfn.CONCAT($I249,IF(OR($O249=#REF!,$O249=#REF!,$O249=#REF!,$O249="electricité joule", $O249="electricité PAC")," d'", " de "), LOWER($O249))&amp;IF(OR(G249="agriculture","industrie")," l'",IF(OR(G249="puits technologiques",G249="soutes")," des "," du "))&amp;LOWER(G249)</f>
        <v xml:space="preserve"> de  du </v>
      </c>
      <c r="Q249" s="91" t="e">
        <f t="shared" si="15"/>
        <v>#NAME?</v>
      </c>
      <c r="R249" s="91" t="s">
        <v>95</v>
      </c>
      <c r="S249" s="91"/>
      <c r="T249" s="91" t="s">
        <v>9</v>
      </c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3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  <c r="BJ249" s="93"/>
      <c r="BK249" s="93"/>
      <c r="BL249" s="93"/>
      <c r="BM249" s="93"/>
      <c r="BN249" s="93"/>
      <c r="BO249" s="93"/>
      <c r="BP249" s="93"/>
      <c r="BQ249" s="93"/>
      <c r="BR249" s="93"/>
      <c r="BS249" s="93"/>
      <c r="BT249" s="93"/>
      <c r="BU249" s="93"/>
    </row>
    <row r="250" spans="3:73">
      <c r="C250" s="91">
        <f t="shared" si="14"/>
        <v>249</v>
      </c>
      <c r="D250" s="91"/>
      <c r="E250" s="91" t="e">
        <f t="shared" ca="1" si="16"/>
        <v>#N/A</v>
      </c>
      <c r="F250" s="91" t="e">
        <f ca="1">VLOOKUP(G250,#REF!,2,FALSE)</f>
        <v>#N/A</v>
      </c>
      <c r="G250" s="91"/>
      <c r="H250" s="91" t="e">
        <f ca="1">VLOOKUP(I250,#REF!,2,FALSE)</f>
        <v>#N/A</v>
      </c>
      <c r="I250" s="91"/>
      <c r="J250" s="91" t="e">
        <f ca="1">VLOOKUP(K250,#REF!,2,FALSE)</f>
        <v>#N/A</v>
      </c>
      <c r="K250" s="91"/>
      <c r="L250" s="91" t="e">
        <f ca="1">VLOOKUP(M250,#REF!,2,FALSE)</f>
        <v>#N/A</v>
      </c>
      <c r="M250" s="91"/>
      <c r="N250" s="91" t="e">
        <f ca="1">VLOOKUP(O250,#REF!,2,FALSE)</f>
        <v>#N/A</v>
      </c>
      <c r="O250" s="91"/>
      <c r="P250" s="92" t="str">
        <f ca="1">_xlfn.CONCAT($I250,IF(OR($O250=#REF!,$O250=#REF!,$O250=#REF!,$O250="electricité joule", $O250="electricité PAC")," d'", " de "), LOWER($O250))&amp;IF(OR(G250="agriculture","industrie")," l'",IF(OR(G250="puits technologiques",G250="soutes")," des "," du "))&amp;LOWER(G250)</f>
        <v xml:space="preserve"> de  du </v>
      </c>
      <c r="Q250" s="91" t="e">
        <f t="shared" si="15"/>
        <v>#NAME?</v>
      </c>
      <c r="R250" s="91" t="s">
        <v>95</v>
      </c>
      <c r="S250" s="91"/>
      <c r="T250" s="91" t="s">
        <v>9</v>
      </c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3"/>
      <c r="AM250" s="93"/>
      <c r="AN250" s="93"/>
      <c r="AO250" s="93"/>
      <c r="AP250" s="93"/>
      <c r="AQ250" s="93"/>
      <c r="AR250" s="93"/>
      <c r="AS250" s="93"/>
      <c r="AT250" s="93"/>
      <c r="AU250" s="93"/>
      <c r="AV250" s="93"/>
      <c r="AW250" s="93"/>
      <c r="AX250" s="93"/>
      <c r="AY250" s="93"/>
      <c r="AZ250" s="93"/>
      <c r="BA250" s="93"/>
      <c r="BB250" s="93"/>
      <c r="BC250" s="93"/>
      <c r="BD250" s="93"/>
      <c r="BE250" s="93"/>
      <c r="BF250" s="93"/>
      <c r="BG250" s="93"/>
      <c r="BH250" s="93"/>
      <c r="BI250" s="93"/>
      <c r="BJ250" s="93"/>
      <c r="BK250" s="93"/>
      <c r="BL250" s="93"/>
      <c r="BM250" s="93"/>
      <c r="BN250" s="93"/>
      <c r="BO250" s="93"/>
      <c r="BP250" s="93"/>
      <c r="BQ250" s="93"/>
      <c r="BR250" s="93"/>
      <c r="BS250" s="93"/>
      <c r="BT250" s="93"/>
      <c r="BU250" s="93"/>
    </row>
    <row r="251" spans="3:73">
      <c r="C251" s="91">
        <f t="shared" si="14"/>
        <v>250</v>
      </c>
      <c r="D251" s="91"/>
      <c r="E251" s="91" t="e">
        <f t="shared" ca="1" si="16"/>
        <v>#N/A</v>
      </c>
      <c r="F251" s="91" t="e">
        <f ca="1">VLOOKUP(G251,#REF!,2,FALSE)</f>
        <v>#N/A</v>
      </c>
      <c r="G251" s="91"/>
      <c r="H251" s="91" t="e">
        <f ca="1">VLOOKUP(I251,#REF!,2,FALSE)</f>
        <v>#N/A</v>
      </c>
      <c r="I251" s="91"/>
      <c r="J251" s="91" t="e">
        <f ca="1">VLOOKUP(K251,#REF!,2,FALSE)</f>
        <v>#N/A</v>
      </c>
      <c r="K251" s="91"/>
      <c r="L251" s="91" t="e">
        <f ca="1">VLOOKUP(M251,#REF!,2,FALSE)</f>
        <v>#N/A</v>
      </c>
      <c r="M251" s="91"/>
      <c r="N251" s="91" t="e">
        <f ca="1">VLOOKUP(O251,#REF!,2,FALSE)</f>
        <v>#N/A</v>
      </c>
      <c r="O251" s="91"/>
      <c r="P251" s="92" t="str">
        <f ca="1">_xlfn.CONCAT($I251,IF(OR($O251=#REF!,$O251=#REF!,$O251=#REF!,$O251="electricité joule", $O251="electricité PAC")," d'", " de "), LOWER($O251))&amp;IF(OR(G251="agriculture","industrie")," l'",IF(OR(G251="puits technologiques",G251="soutes")," des "," du "))&amp;LOWER(G251)</f>
        <v xml:space="preserve"> de  du </v>
      </c>
      <c r="Q251" s="91" t="e">
        <f t="shared" si="15"/>
        <v>#NAME?</v>
      </c>
      <c r="R251" s="91" t="s">
        <v>95</v>
      </c>
      <c r="S251" s="91"/>
      <c r="T251" s="91" t="s">
        <v>9</v>
      </c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3"/>
      <c r="AM251" s="93"/>
      <c r="AN251" s="93"/>
      <c r="AO251" s="93"/>
      <c r="AP251" s="93"/>
      <c r="AQ251" s="93"/>
      <c r="AR251" s="93"/>
      <c r="AS251" s="93"/>
      <c r="AT251" s="93"/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  <c r="BJ251" s="93"/>
      <c r="BK251" s="93"/>
      <c r="BL251" s="93"/>
      <c r="BM251" s="93"/>
      <c r="BN251" s="93"/>
      <c r="BO251" s="93"/>
      <c r="BP251" s="93"/>
      <c r="BQ251" s="93"/>
      <c r="BR251" s="93"/>
      <c r="BS251" s="93"/>
      <c r="BT251" s="93"/>
      <c r="BU251" s="93"/>
    </row>
    <row r="252" spans="3:73">
      <c r="C252" s="91">
        <f t="shared" si="14"/>
        <v>251</v>
      </c>
      <c r="D252" s="91"/>
      <c r="E252" s="91" t="e">
        <f t="shared" ca="1" si="16"/>
        <v>#N/A</v>
      </c>
      <c r="F252" s="91" t="e">
        <f ca="1">VLOOKUP(G252,#REF!,2,FALSE)</f>
        <v>#N/A</v>
      </c>
      <c r="G252" s="91"/>
      <c r="H252" s="91" t="e">
        <f ca="1">VLOOKUP(I252,#REF!,2,FALSE)</f>
        <v>#N/A</v>
      </c>
      <c r="I252" s="91"/>
      <c r="J252" s="91" t="e">
        <f ca="1">VLOOKUP(K252,#REF!,2,FALSE)</f>
        <v>#N/A</v>
      </c>
      <c r="K252" s="91"/>
      <c r="L252" s="91" t="e">
        <f ca="1">VLOOKUP(M252,#REF!,2,FALSE)</f>
        <v>#N/A</v>
      </c>
      <c r="M252" s="91"/>
      <c r="N252" s="91" t="e">
        <f ca="1">VLOOKUP(O252,#REF!,2,FALSE)</f>
        <v>#N/A</v>
      </c>
      <c r="O252" s="91"/>
      <c r="P252" s="92" t="str">
        <f ca="1">_xlfn.CONCAT($I252,IF(OR($O252=#REF!,$O252=#REF!,$O252=#REF!,$O252="electricité joule", $O252="electricité PAC")," d'", " de "), LOWER($O252))&amp;IF(OR(G252="agriculture","industrie")," l'",IF(OR(G252="puits technologiques",G252="soutes")," des "," du "))&amp;LOWER(G252)</f>
        <v xml:space="preserve"> de  du </v>
      </c>
      <c r="Q252" s="91" t="e">
        <f t="shared" si="15"/>
        <v>#NAME?</v>
      </c>
      <c r="R252" s="91" t="s">
        <v>95</v>
      </c>
      <c r="S252" s="91"/>
      <c r="T252" s="91" t="s">
        <v>9</v>
      </c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3"/>
      <c r="AM252" s="93"/>
      <c r="AN252" s="93"/>
      <c r="AO252" s="93"/>
      <c r="AP252" s="93"/>
      <c r="AQ252" s="93"/>
      <c r="AR252" s="93"/>
      <c r="AS252" s="93"/>
      <c r="AT252" s="93"/>
      <c r="AU252" s="93"/>
      <c r="AV252" s="93"/>
      <c r="AW252" s="93"/>
      <c r="AX252" s="93"/>
      <c r="AY252" s="93"/>
      <c r="AZ252" s="93"/>
      <c r="BA252" s="93"/>
      <c r="BB252" s="93"/>
      <c r="BC252" s="93"/>
      <c r="BD252" s="93"/>
      <c r="BE252" s="93"/>
      <c r="BF252" s="93"/>
      <c r="BG252" s="93"/>
      <c r="BH252" s="93"/>
      <c r="BI252" s="93"/>
      <c r="BJ252" s="93"/>
      <c r="BK252" s="93"/>
      <c r="BL252" s="93"/>
      <c r="BM252" s="93"/>
      <c r="BN252" s="93"/>
      <c r="BO252" s="93"/>
      <c r="BP252" s="93"/>
      <c r="BQ252" s="93"/>
      <c r="BR252" s="93"/>
      <c r="BS252" s="93"/>
      <c r="BT252" s="93"/>
      <c r="BU252" s="93"/>
    </row>
    <row r="253" spans="3:73">
      <c r="C253" s="91">
        <f t="shared" si="14"/>
        <v>252</v>
      </c>
      <c r="D253" s="91"/>
      <c r="E253" s="91" t="e">
        <f t="shared" ca="1" si="16"/>
        <v>#N/A</v>
      </c>
      <c r="F253" s="91" t="e">
        <f ca="1">VLOOKUP(G253,#REF!,2,FALSE)</f>
        <v>#N/A</v>
      </c>
      <c r="G253" s="91"/>
      <c r="H253" s="91" t="e">
        <f ca="1">VLOOKUP(I253,#REF!,2,FALSE)</f>
        <v>#N/A</v>
      </c>
      <c r="I253" s="91"/>
      <c r="J253" s="91" t="e">
        <f ca="1">VLOOKUP(K253,#REF!,2,FALSE)</f>
        <v>#N/A</v>
      </c>
      <c r="K253" s="91"/>
      <c r="L253" s="91" t="e">
        <f ca="1">VLOOKUP(M253,#REF!,2,FALSE)</f>
        <v>#N/A</v>
      </c>
      <c r="M253" s="91"/>
      <c r="N253" s="91" t="e">
        <f ca="1">VLOOKUP(O253,#REF!,2,FALSE)</f>
        <v>#N/A</v>
      </c>
      <c r="O253" s="91"/>
      <c r="P253" s="92" t="str">
        <f ca="1">_xlfn.CONCAT($I253,IF(OR($O253=#REF!,$O253=#REF!,$O253=#REF!,$O253="electricité joule", $O253="electricité PAC")," d'", " de "), LOWER($O253))&amp;IF(OR(G253="agriculture","industrie")," l'",IF(OR(G253="puits technologiques",G253="soutes")," des "," du "))&amp;LOWER(G253)</f>
        <v xml:space="preserve"> de  du </v>
      </c>
      <c r="Q253" s="91" t="e">
        <f t="shared" si="15"/>
        <v>#NAME?</v>
      </c>
      <c r="R253" s="91" t="s">
        <v>95</v>
      </c>
      <c r="S253" s="91"/>
      <c r="T253" s="91" t="s">
        <v>9</v>
      </c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3"/>
      <c r="AM253" s="93"/>
      <c r="AN253" s="93"/>
      <c r="AO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3"/>
      <c r="AZ253" s="93"/>
      <c r="BA253" s="93"/>
      <c r="BB253" s="93"/>
      <c r="BC253" s="93"/>
      <c r="BD253" s="93"/>
      <c r="BE253" s="93"/>
      <c r="BF253" s="93"/>
      <c r="BG253" s="93"/>
      <c r="BH253" s="93"/>
      <c r="BI253" s="93"/>
      <c r="BJ253" s="93"/>
      <c r="BK253" s="93"/>
      <c r="BL253" s="93"/>
      <c r="BM253" s="93"/>
      <c r="BN253" s="93"/>
      <c r="BO253" s="93"/>
      <c r="BP253" s="93"/>
      <c r="BQ253" s="93"/>
      <c r="BR253" s="93"/>
      <c r="BS253" s="93"/>
      <c r="BT253" s="93"/>
      <c r="BU253" s="93"/>
    </row>
    <row r="254" spans="3:73">
      <c r="C254" s="91">
        <f t="shared" si="14"/>
        <v>253</v>
      </c>
      <c r="D254" s="91"/>
      <c r="E254" s="91" t="e">
        <f t="shared" ca="1" si="16"/>
        <v>#N/A</v>
      </c>
      <c r="F254" s="91" t="e">
        <f ca="1">VLOOKUP(G254,#REF!,2,FALSE)</f>
        <v>#N/A</v>
      </c>
      <c r="G254" s="91"/>
      <c r="H254" s="91" t="e">
        <f ca="1">VLOOKUP(I254,#REF!,2,FALSE)</f>
        <v>#N/A</v>
      </c>
      <c r="I254" s="91"/>
      <c r="J254" s="91" t="e">
        <f ca="1">VLOOKUP(K254,#REF!,2,FALSE)</f>
        <v>#N/A</v>
      </c>
      <c r="K254" s="91"/>
      <c r="L254" s="91" t="e">
        <f ca="1">VLOOKUP(M254,#REF!,2,FALSE)</f>
        <v>#N/A</v>
      </c>
      <c r="M254" s="91"/>
      <c r="N254" s="91" t="e">
        <f ca="1">VLOOKUP(O254,#REF!,2,FALSE)</f>
        <v>#N/A</v>
      </c>
      <c r="O254" s="91"/>
      <c r="P254" s="92" t="str">
        <f ca="1">_xlfn.CONCAT($I254,IF(OR($O254=#REF!,$O254=#REF!,$O254=#REF!,$O254="electricité joule", $O254="electricité PAC")," d'", " de "), LOWER($O254))&amp;IF(OR(G254="agriculture","industrie")," l'",IF(OR(G254="puits technologiques",G254="soutes")," des "," du "))&amp;LOWER(G254)</f>
        <v xml:space="preserve"> de  du </v>
      </c>
      <c r="Q254" s="91" t="e">
        <f t="shared" si="15"/>
        <v>#NAME?</v>
      </c>
      <c r="R254" s="91" t="s">
        <v>95</v>
      </c>
      <c r="S254" s="91"/>
      <c r="T254" s="91" t="s">
        <v>9</v>
      </c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3"/>
      <c r="AM254" s="93"/>
      <c r="AN254" s="93"/>
      <c r="AO254" s="93"/>
      <c r="AP254" s="93"/>
      <c r="AQ254" s="93"/>
      <c r="AR254" s="93"/>
      <c r="AS254" s="93"/>
      <c r="AT254" s="93"/>
      <c r="AU254" s="93"/>
      <c r="AV254" s="93"/>
      <c r="AW254" s="93"/>
      <c r="AX254" s="93"/>
      <c r="AY254" s="93"/>
      <c r="AZ254" s="93"/>
      <c r="BA254" s="93"/>
      <c r="BB254" s="93"/>
      <c r="BC254" s="93"/>
      <c r="BD254" s="93"/>
      <c r="BE254" s="93"/>
      <c r="BF254" s="93"/>
      <c r="BG254" s="93"/>
      <c r="BH254" s="93"/>
      <c r="BI254" s="93"/>
      <c r="BJ254" s="93"/>
      <c r="BK254" s="93"/>
      <c r="BL254" s="93"/>
      <c r="BM254" s="93"/>
      <c r="BN254" s="93"/>
      <c r="BO254" s="93"/>
      <c r="BP254" s="93"/>
      <c r="BQ254" s="93"/>
      <c r="BR254" s="93"/>
      <c r="BS254" s="93"/>
      <c r="BT254" s="93"/>
      <c r="BU254" s="93"/>
    </row>
    <row r="255" spans="3:73">
      <c r="C255" s="91">
        <f t="shared" si="14"/>
        <v>254</v>
      </c>
      <c r="D255" s="91"/>
      <c r="E255" s="91" t="e">
        <f t="shared" ca="1" si="16"/>
        <v>#N/A</v>
      </c>
      <c r="F255" s="91" t="e">
        <f ca="1">VLOOKUP(G255,#REF!,2,FALSE)</f>
        <v>#N/A</v>
      </c>
      <c r="G255" s="91"/>
      <c r="H255" s="91" t="e">
        <f ca="1">VLOOKUP(I255,#REF!,2,FALSE)</f>
        <v>#N/A</v>
      </c>
      <c r="I255" s="91"/>
      <c r="J255" s="91" t="e">
        <f ca="1">VLOOKUP(K255,#REF!,2,FALSE)</f>
        <v>#N/A</v>
      </c>
      <c r="K255" s="91"/>
      <c r="L255" s="91" t="e">
        <f ca="1">VLOOKUP(M255,#REF!,2,FALSE)</f>
        <v>#N/A</v>
      </c>
      <c r="M255" s="91"/>
      <c r="N255" s="91" t="e">
        <f ca="1">VLOOKUP(O255,#REF!,2,FALSE)</f>
        <v>#N/A</v>
      </c>
      <c r="O255" s="91"/>
      <c r="P255" s="92" t="str">
        <f ca="1">_xlfn.CONCAT($I255,IF(OR($O255=#REF!,$O255=#REF!,$O255=#REF!,$O255="electricité joule", $O255="electricité PAC")," d'", " de "), LOWER($O255))&amp;IF(OR(G255="agriculture","industrie")," l'",IF(OR(G255="puits technologiques",G255="soutes")," des "," du "))&amp;LOWER(G255)</f>
        <v xml:space="preserve"> de  du </v>
      </c>
      <c r="Q255" s="91" t="e">
        <f t="shared" si="15"/>
        <v>#NAME?</v>
      </c>
      <c r="R255" s="91" t="s">
        <v>95</v>
      </c>
      <c r="S255" s="91"/>
      <c r="T255" s="91" t="s">
        <v>9</v>
      </c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3"/>
      <c r="AM255" s="93"/>
      <c r="AN255" s="93"/>
      <c r="AO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3"/>
      <c r="AZ255" s="93"/>
      <c r="BA255" s="93"/>
      <c r="BB255" s="93"/>
      <c r="BC255" s="93"/>
      <c r="BD255" s="93"/>
      <c r="BE255" s="93"/>
      <c r="BF255" s="93"/>
      <c r="BG255" s="93"/>
      <c r="BH255" s="93"/>
      <c r="BI255" s="93"/>
      <c r="BJ255" s="93"/>
      <c r="BK255" s="93"/>
      <c r="BL255" s="93"/>
      <c r="BM255" s="93"/>
      <c r="BN255" s="93"/>
      <c r="BO255" s="93"/>
      <c r="BP255" s="93"/>
      <c r="BQ255" s="93"/>
      <c r="BR255" s="93"/>
      <c r="BS255" s="93"/>
      <c r="BT255" s="93"/>
      <c r="BU255" s="93"/>
    </row>
    <row r="256" spans="3:73">
      <c r="C256" s="91">
        <f t="shared" si="14"/>
        <v>255</v>
      </c>
      <c r="D256" s="91"/>
      <c r="E256" s="91" t="e">
        <f t="shared" ca="1" si="16"/>
        <v>#N/A</v>
      </c>
      <c r="F256" s="91" t="e">
        <f ca="1">VLOOKUP(G256,#REF!,2,FALSE)</f>
        <v>#N/A</v>
      </c>
      <c r="G256" s="91"/>
      <c r="H256" s="91" t="e">
        <f ca="1">VLOOKUP(I256,#REF!,2,FALSE)</f>
        <v>#N/A</v>
      </c>
      <c r="I256" s="91"/>
      <c r="J256" s="91" t="e">
        <f ca="1">VLOOKUP(K256,#REF!,2,FALSE)</f>
        <v>#N/A</v>
      </c>
      <c r="K256" s="91"/>
      <c r="L256" s="91" t="e">
        <f ca="1">VLOOKUP(M256,#REF!,2,FALSE)</f>
        <v>#N/A</v>
      </c>
      <c r="M256" s="91"/>
      <c r="N256" s="91" t="e">
        <f ca="1">VLOOKUP(O256,#REF!,2,FALSE)</f>
        <v>#N/A</v>
      </c>
      <c r="O256" s="91"/>
      <c r="P256" s="92" t="str">
        <f ca="1">_xlfn.CONCAT($I256,IF(OR($O256=#REF!,$O256=#REF!,$O256=#REF!,$O256="electricité joule", $O256="electricité PAC")," d'", " de "), LOWER($O256))&amp;IF(OR(G256="agriculture","industrie")," l'",IF(OR(G256="puits technologiques",G256="soutes")," des "," du "))&amp;LOWER(G256)</f>
        <v xml:space="preserve"> de  du </v>
      </c>
      <c r="Q256" s="91" t="e">
        <f t="shared" si="15"/>
        <v>#NAME?</v>
      </c>
      <c r="R256" s="91" t="s">
        <v>95</v>
      </c>
      <c r="S256" s="91"/>
      <c r="T256" s="91" t="s">
        <v>9</v>
      </c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3"/>
      <c r="AM256" s="93"/>
      <c r="AN256" s="93"/>
      <c r="AO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3"/>
      <c r="AZ256" s="93"/>
      <c r="BA256" s="93"/>
      <c r="BB256" s="93"/>
      <c r="BC256" s="93"/>
      <c r="BD256" s="93"/>
      <c r="BE256" s="93"/>
      <c r="BF256" s="93"/>
      <c r="BG256" s="93"/>
      <c r="BH256" s="93"/>
      <c r="BI256" s="93"/>
      <c r="BJ256" s="93"/>
      <c r="BK256" s="93"/>
      <c r="BL256" s="93"/>
      <c r="BM256" s="93"/>
      <c r="BN256" s="93"/>
      <c r="BO256" s="93"/>
      <c r="BP256" s="93"/>
      <c r="BQ256" s="93"/>
      <c r="BR256" s="93"/>
      <c r="BS256" s="93"/>
      <c r="BT256" s="93"/>
      <c r="BU256" s="93"/>
    </row>
    <row r="257" spans="3:73">
      <c r="C257" s="91">
        <f t="shared" si="14"/>
        <v>256</v>
      </c>
      <c r="D257" s="91"/>
      <c r="E257" s="91" t="e">
        <f t="shared" ca="1" si="16"/>
        <v>#N/A</v>
      </c>
      <c r="F257" s="91" t="e">
        <f ca="1">VLOOKUP(G257,#REF!,2,FALSE)</f>
        <v>#N/A</v>
      </c>
      <c r="G257" s="91"/>
      <c r="H257" s="91" t="e">
        <f ca="1">VLOOKUP(I257,#REF!,2,FALSE)</f>
        <v>#N/A</v>
      </c>
      <c r="I257" s="91"/>
      <c r="J257" s="91" t="e">
        <f ca="1">VLOOKUP(K257,#REF!,2,FALSE)</f>
        <v>#N/A</v>
      </c>
      <c r="K257" s="91"/>
      <c r="L257" s="91" t="e">
        <f ca="1">VLOOKUP(M257,#REF!,2,FALSE)</f>
        <v>#N/A</v>
      </c>
      <c r="M257" s="91"/>
      <c r="N257" s="91" t="e">
        <f ca="1">VLOOKUP(O257,#REF!,2,FALSE)</f>
        <v>#N/A</v>
      </c>
      <c r="O257" s="91"/>
      <c r="P257" s="92" t="str">
        <f ca="1">_xlfn.CONCAT($I257,IF(OR($O257=#REF!,$O257=#REF!,$O257=#REF!,$O257="electricité joule", $O257="electricité PAC")," d'", " de "), LOWER($O257))&amp;IF(OR(G257="agriculture","industrie")," l'",IF(OR(G257="puits technologiques",G257="soutes")," des "," du "))&amp;LOWER(G257)</f>
        <v xml:space="preserve"> de  du </v>
      </c>
      <c r="Q257" s="91" t="e">
        <f t="shared" si="15"/>
        <v>#NAME?</v>
      </c>
      <c r="R257" s="91" t="s">
        <v>95</v>
      </c>
      <c r="S257" s="91"/>
      <c r="T257" s="91" t="s">
        <v>9</v>
      </c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  <c r="BJ257" s="93"/>
      <c r="BK257" s="93"/>
      <c r="BL257" s="93"/>
      <c r="BM257" s="93"/>
      <c r="BN257" s="93"/>
      <c r="BO257" s="93"/>
      <c r="BP257" s="93"/>
      <c r="BQ257" s="93"/>
      <c r="BR257" s="93"/>
      <c r="BS257" s="93"/>
      <c r="BT257" s="93"/>
      <c r="BU257" s="93"/>
    </row>
    <row r="258" spans="3:73">
      <c r="C258" s="91">
        <f t="shared" si="14"/>
        <v>257</v>
      </c>
      <c r="D258" s="91"/>
      <c r="E258" s="91" t="e">
        <f t="shared" ca="1" si="16"/>
        <v>#N/A</v>
      </c>
      <c r="F258" s="91" t="e">
        <f ca="1">VLOOKUP(G258,#REF!,2,FALSE)</f>
        <v>#N/A</v>
      </c>
      <c r="G258" s="91"/>
      <c r="H258" s="91" t="e">
        <f ca="1">VLOOKUP(I258,#REF!,2,FALSE)</f>
        <v>#N/A</v>
      </c>
      <c r="I258" s="91"/>
      <c r="J258" s="91" t="e">
        <f ca="1">VLOOKUP(K258,#REF!,2,FALSE)</f>
        <v>#N/A</v>
      </c>
      <c r="K258" s="91"/>
      <c r="L258" s="91" t="e">
        <f ca="1">VLOOKUP(M258,#REF!,2,FALSE)</f>
        <v>#N/A</v>
      </c>
      <c r="M258" s="91"/>
      <c r="N258" s="91" t="e">
        <f ca="1">VLOOKUP(O258,#REF!,2,FALSE)</f>
        <v>#N/A</v>
      </c>
      <c r="O258" s="91"/>
      <c r="P258" s="92" t="str">
        <f ca="1">_xlfn.CONCAT($I258,IF(OR($O258=#REF!,$O258=#REF!,$O258=#REF!,$O258="electricité joule", $O258="electricité PAC")," d'", " de "), LOWER($O258))&amp;IF(OR(G258="agriculture","industrie")," l'",IF(OR(G258="puits technologiques",G258="soutes")," des "," du "))&amp;LOWER(G258)</f>
        <v xml:space="preserve"> de  du </v>
      </c>
      <c r="Q258" s="91" t="e">
        <f t="shared" si="15"/>
        <v>#NAME?</v>
      </c>
      <c r="R258" s="91" t="s">
        <v>95</v>
      </c>
      <c r="S258" s="91"/>
      <c r="T258" s="91" t="s">
        <v>9</v>
      </c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3"/>
      <c r="AZ258" s="93"/>
      <c r="BA258" s="93"/>
      <c r="BB258" s="93"/>
      <c r="BC258" s="93"/>
      <c r="BD258" s="93"/>
      <c r="BE258" s="93"/>
      <c r="BF258" s="93"/>
      <c r="BG258" s="93"/>
      <c r="BH258" s="93"/>
      <c r="BI258" s="93"/>
      <c r="BJ258" s="93"/>
      <c r="BK258" s="93"/>
      <c r="BL258" s="93"/>
      <c r="BM258" s="93"/>
      <c r="BN258" s="93"/>
      <c r="BO258" s="93"/>
      <c r="BP258" s="93"/>
      <c r="BQ258" s="93"/>
      <c r="BR258" s="93"/>
      <c r="BS258" s="93"/>
      <c r="BT258" s="93"/>
      <c r="BU258" s="93"/>
    </row>
    <row r="259" spans="3:73">
      <c r="C259" s="91">
        <f t="shared" si="14"/>
        <v>258</v>
      </c>
      <c r="D259" s="91"/>
      <c r="E259" s="91" t="e">
        <f t="shared" ca="1" si="16"/>
        <v>#N/A</v>
      </c>
      <c r="F259" s="91" t="e">
        <f ca="1">VLOOKUP(G259,#REF!,2,FALSE)</f>
        <v>#N/A</v>
      </c>
      <c r="G259" s="91"/>
      <c r="H259" s="91" t="e">
        <f ca="1">VLOOKUP(I259,#REF!,2,FALSE)</f>
        <v>#N/A</v>
      </c>
      <c r="I259" s="91"/>
      <c r="J259" s="91" t="e">
        <f ca="1">VLOOKUP(K259,#REF!,2,FALSE)</f>
        <v>#N/A</v>
      </c>
      <c r="K259" s="91"/>
      <c r="L259" s="91" t="e">
        <f ca="1">VLOOKUP(M259,#REF!,2,FALSE)</f>
        <v>#N/A</v>
      </c>
      <c r="M259" s="91"/>
      <c r="N259" s="91" t="e">
        <f ca="1">VLOOKUP(O259,#REF!,2,FALSE)</f>
        <v>#N/A</v>
      </c>
      <c r="O259" s="91"/>
      <c r="P259" s="92" t="str">
        <f ca="1">_xlfn.CONCAT($I259,IF(OR($O259=#REF!,$O259=#REF!,$O259=#REF!,$O259="electricité joule", $O259="electricité PAC")," d'", " de "), LOWER($O259))&amp;IF(OR(G259="agriculture","industrie")," l'",IF(OR(G259="puits technologiques",G259="soutes")," des "," du "))&amp;LOWER(G259)</f>
        <v xml:space="preserve"> de  du </v>
      </c>
      <c r="Q259" s="91" t="e">
        <f t="shared" si="15"/>
        <v>#NAME?</v>
      </c>
      <c r="R259" s="91" t="s">
        <v>95</v>
      </c>
      <c r="S259" s="91"/>
      <c r="T259" s="91" t="s">
        <v>9</v>
      </c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3"/>
      <c r="AM259" s="93"/>
      <c r="AN259" s="93"/>
      <c r="AO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3"/>
      <c r="AZ259" s="93"/>
      <c r="BA259" s="93"/>
      <c r="BB259" s="93"/>
      <c r="BC259" s="93"/>
      <c r="BD259" s="93"/>
      <c r="BE259" s="93"/>
      <c r="BF259" s="93"/>
      <c r="BG259" s="93"/>
      <c r="BH259" s="93"/>
      <c r="BI259" s="93"/>
      <c r="BJ259" s="93"/>
      <c r="BK259" s="93"/>
      <c r="BL259" s="93"/>
      <c r="BM259" s="93"/>
      <c r="BN259" s="93"/>
      <c r="BO259" s="93"/>
      <c r="BP259" s="93"/>
      <c r="BQ259" s="93"/>
      <c r="BR259" s="93"/>
      <c r="BS259" s="93"/>
      <c r="BT259" s="93"/>
      <c r="BU259" s="93"/>
    </row>
    <row r="260" spans="3:73">
      <c r="C260" s="91">
        <f t="shared" ref="C260:C323" si="17">C259+1</f>
        <v>259</v>
      </c>
      <c r="D260" s="91"/>
      <c r="E260" s="91" t="e">
        <f t="shared" ca="1" si="16"/>
        <v>#N/A</v>
      </c>
      <c r="F260" s="91" t="e">
        <f ca="1">VLOOKUP(G260,#REF!,2,FALSE)</f>
        <v>#N/A</v>
      </c>
      <c r="G260" s="91"/>
      <c r="H260" s="91" t="e">
        <f ca="1">VLOOKUP(I260,#REF!,2,FALSE)</f>
        <v>#N/A</v>
      </c>
      <c r="I260" s="91"/>
      <c r="J260" s="91" t="e">
        <f ca="1">VLOOKUP(K260,#REF!,2,FALSE)</f>
        <v>#N/A</v>
      </c>
      <c r="K260" s="91"/>
      <c r="L260" s="91" t="e">
        <f ca="1">VLOOKUP(M260,#REF!,2,FALSE)</f>
        <v>#N/A</v>
      </c>
      <c r="M260" s="91"/>
      <c r="N260" s="91" t="e">
        <f ca="1">VLOOKUP(O260,#REF!,2,FALSE)</f>
        <v>#N/A</v>
      </c>
      <c r="O260" s="91"/>
      <c r="P260" s="92" t="str">
        <f ca="1">_xlfn.CONCAT($I260,IF(OR($O260=#REF!,$O260=#REF!,$O260=#REF!,$O260="electricité joule", $O260="electricité PAC")," d'", " de "), LOWER($O260))&amp;IF(OR(G260="agriculture","industrie")," l'",IF(OR(G260="puits technologiques",G260="soutes")," des "," du "))&amp;LOWER(G260)</f>
        <v xml:space="preserve"> de  du </v>
      </c>
      <c r="Q260" s="91" t="e">
        <f t="shared" si="15"/>
        <v>#NAME?</v>
      </c>
      <c r="R260" s="91" t="s">
        <v>95</v>
      </c>
      <c r="S260" s="91"/>
      <c r="T260" s="91" t="s">
        <v>9</v>
      </c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93"/>
      <c r="BD260" s="93"/>
      <c r="BE260" s="93"/>
      <c r="BF260" s="93"/>
      <c r="BG260" s="93"/>
      <c r="BH260" s="93"/>
      <c r="BI260" s="93"/>
      <c r="BJ260" s="93"/>
      <c r="BK260" s="93"/>
      <c r="BL260" s="93"/>
      <c r="BM260" s="93"/>
      <c r="BN260" s="93"/>
      <c r="BO260" s="93"/>
      <c r="BP260" s="93"/>
      <c r="BQ260" s="93"/>
      <c r="BR260" s="93"/>
      <c r="BS260" s="93"/>
      <c r="BT260" s="93"/>
      <c r="BU260" s="93"/>
    </row>
    <row r="261" spans="3:73">
      <c r="C261" s="91">
        <f t="shared" si="17"/>
        <v>260</v>
      </c>
      <c r="D261" s="91"/>
      <c r="E261" s="91" t="e">
        <f t="shared" ca="1" si="16"/>
        <v>#N/A</v>
      </c>
      <c r="F261" s="91" t="e">
        <f ca="1">VLOOKUP(G261,#REF!,2,FALSE)</f>
        <v>#N/A</v>
      </c>
      <c r="G261" s="91"/>
      <c r="H261" s="91" t="e">
        <f ca="1">VLOOKUP(I261,#REF!,2,FALSE)</f>
        <v>#N/A</v>
      </c>
      <c r="I261" s="91"/>
      <c r="J261" s="91" t="e">
        <f ca="1">VLOOKUP(K261,#REF!,2,FALSE)</f>
        <v>#N/A</v>
      </c>
      <c r="K261" s="91"/>
      <c r="L261" s="91" t="e">
        <f ca="1">VLOOKUP(M261,#REF!,2,FALSE)</f>
        <v>#N/A</v>
      </c>
      <c r="M261" s="91"/>
      <c r="N261" s="91" t="e">
        <f ca="1">VLOOKUP(O261,#REF!,2,FALSE)</f>
        <v>#N/A</v>
      </c>
      <c r="O261" s="91"/>
      <c r="P261" s="92" t="str">
        <f ca="1">_xlfn.CONCAT($I261,IF(OR($O261=#REF!,$O261=#REF!,$O261=#REF!,$O261="electricité joule", $O261="electricité PAC")," d'", " de "), LOWER($O261))&amp;IF(OR(G261="agriculture","industrie")," l'",IF(OR(G261="puits technologiques",G261="soutes")," des "," du "))&amp;LOWER(G261)</f>
        <v xml:space="preserve"> de  du </v>
      </c>
      <c r="Q261" s="91" t="e">
        <f t="shared" si="15"/>
        <v>#NAME?</v>
      </c>
      <c r="R261" s="91" t="s">
        <v>95</v>
      </c>
      <c r="S261" s="91"/>
      <c r="T261" s="91" t="s">
        <v>9</v>
      </c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3"/>
      <c r="AM261" s="93"/>
      <c r="AN261" s="93"/>
      <c r="AO261" s="93"/>
      <c r="AP261" s="93"/>
      <c r="AQ261" s="93"/>
      <c r="AR261" s="93"/>
      <c r="AS261" s="93"/>
      <c r="AT261" s="93"/>
      <c r="AU261" s="93"/>
      <c r="AV261" s="93"/>
      <c r="AW261" s="93"/>
      <c r="AX261" s="93"/>
      <c r="AY261" s="93"/>
      <c r="AZ261" s="93"/>
      <c r="BA261" s="93"/>
      <c r="BB261" s="93"/>
      <c r="BC261" s="93"/>
      <c r="BD261" s="93"/>
      <c r="BE261" s="93"/>
      <c r="BF261" s="93"/>
      <c r="BG261" s="93"/>
      <c r="BH261" s="93"/>
      <c r="BI261" s="93"/>
      <c r="BJ261" s="93"/>
      <c r="BK261" s="93"/>
      <c r="BL261" s="93"/>
      <c r="BM261" s="93"/>
      <c r="BN261" s="93"/>
      <c r="BO261" s="93"/>
      <c r="BP261" s="93"/>
      <c r="BQ261" s="93"/>
      <c r="BR261" s="93"/>
      <c r="BS261" s="93"/>
      <c r="BT261" s="93"/>
      <c r="BU261" s="93"/>
    </row>
    <row r="262" spans="3:73">
      <c r="C262" s="91">
        <f t="shared" si="17"/>
        <v>261</v>
      </c>
      <c r="D262" s="91"/>
      <c r="E262" s="91" t="e">
        <f t="shared" ca="1" si="16"/>
        <v>#N/A</v>
      </c>
      <c r="F262" s="91" t="e">
        <f ca="1">VLOOKUP(G262,#REF!,2,FALSE)</f>
        <v>#N/A</v>
      </c>
      <c r="G262" s="91"/>
      <c r="H262" s="91" t="e">
        <f ca="1">VLOOKUP(I262,#REF!,2,FALSE)</f>
        <v>#N/A</v>
      </c>
      <c r="I262" s="91"/>
      <c r="J262" s="91" t="e">
        <f ca="1">VLOOKUP(K262,#REF!,2,FALSE)</f>
        <v>#N/A</v>
      </c>
      <c r="K262" s="91"/>
      <c r="L262" s="91" t="e">
        <f ca="1">VLOOKUP(M262,#REF!,2,FALSE)</f>
        <v>#N/A</v>
      </c>
      <c r="M262" s="91"/>
      <c r="N262" s="91" t="e">
        <f ca="1">VLOOKUP(O262,#REF!,2,FALSE)</f>
        <v>#N/A</v>
      </c>
      <c r="O262" s="91"/>
      <c r="P262" s="92" t="str">
        <f ca="1">_xlfn.CONCAT($I262,IF(OR($O262=#REF!,$O262=#REF!,$O262=#REF!,$O262="electricité joule", $O262="electricité PAC")," d'", " de "), LOWER($O262))&amp;IF(OR(G262="agriculture","industrie")," l'",IF(OR(G262="puits technologiques",G262="soutes")," des "," du "))&amp;LOWER(G262)</f>
        <v xml:space="preserve"> de  du </v>
      </c>
      <c r="Q262" s="91" t="e">
        <f t="shared" si="15"/>
        <v>#NAME?</v>
      </c>
      <c r="R262" s="91" t="s">
        <v>95</v>
      </c>
      <c r="S262" s="91"/>
      <c r="T262" s="91" t="s">
        <v>9</v>
      </c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3"/>
      <c r="AM262" s="93"/>
      <c r="AN262" s="93"/>
      <c r="AO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3"/>
      <c r="AZ262" s="93"/>
      <c r="BA262" s="93"/>
      <c r="BB262" s="93"/>
      <c r="BC262" s="93"/>
      <c r="BD262" s="93"/>
      <c r="BE262" s="93"/>
      <c r="BF262" s="93"/>
      <c r="BG262" s="93"/>
      <c r="BH262" s="93"/>
      <c r="BI262" s="93"/>
      <c r="BJ262" s="93"/>
      <c r="BK262" s="93"/>
      <c r="BL262" s="93"/>
      <c r="BM262" s="93"/>
      <c r="BN262" s="93"/>
      <c r="BO262" s="93"/>
      <c r="BP262" s="93"/>
      <c r="BQ262" s="93"/>
      <c r="BR262" s="93"/>
      <c r="BS262" s="93"/>
      <c r="BT262" s="93"/>
      <c r="BU262" s="93"/>
    </row>
    <row r="263" spans="3:73">
      <c r="C263" s="91">
        <f t="shared" si="17"/>
        <v>262</v>
      </c>
      <c r="D263" s="91"/>
      <c r="E263" s="91" t="e">
        <f t="shared" ca="1" si="16"/>
        <v>#N/A</v>
      </c>
      <c r="F263" s="91" t="e">
        <f ca="1">VLOOKUP(G263,#REF!,2,FALSE)</f>
        <v>#N/A</v>
      </c>
      <c r="G263" s="91"/>
      <c r="H263" s="91" t="e">
        <f ca="1">VLOOKUP(I263,#REF!,2,FALSE)</f>
        <v>#N/A</v>
      </c>
      <c r="I263" s="91"/>
      <c r="J263" s="91" t="e">
        <f ca="1">VLOOKUP(K263,#REF!,2,FALSE)</f>
        <v>#N/A</v>
      </c>
      <c r="K263" s="91"/>
      <c r="L263" s="91" t="e">
        <f ca="1">VLOOKUP(M263,#REF!,2,FALSE)</f>
        <v>#N/A</v>
      </c>
      <c r="M263" s="91"/>
      <c r="N263" s="91" t="e">
        <f ca="1">VLOOKUP(O263,#REF!,2,FALSE)</f>
        <v>#N/A</v>
      </c>
      <c r="O263" s="91"/>
      <c r="P263" s="92" t="str">
        <f ca="1">_xlfn.CONCAT($I263,IF(OR($O263=#REF!,$O263=#REF!,$O263=#REF!,$O263="electricité joule", $O263="electricité PAC")," d'", " de "), LOWER($O263))&amp;IF(OR(G263="agriculture","industrie")," l'",IF(OR(G263="puits technologiques",G263="soutes")," des "," du "))&amp;LOWER(G263)</f>
        <v xml:space="preserve"> de  du </v>
      </c>
      <c r="Q263" s="91" t="e">
        <f t="shared" si="15"/>
        <v>#NAME?</v>
      </c>
      <c r="R263" s="91" t="s">
        <v>95</v>
      </c>
      <c r="S263" s="91"/>
      <c r="T263" s="91" t="s">
        <v>9</v>
      </c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3"/>
      <c r="AM263" s="93"/>
      <c r="AN263" s="93"/>
      <c r="AO263" s="93"/>
      <c r="AP263" s="93"/>
      <c r="AQ263" s="93"/>
      <c r="AR263" s="93"/>
      <c r="AS263" s="93"/>
      <c r="AT263" s="93"/>
      <c r="AU263" s="93"/>
      <c r="AV263" s="93"/>
      <c r="AW263" s="93"/>
      <c r="AX263" s="93"/>
      <c r="AY263" s="93"/>
      <c r="AZ263" s="93"/>
      <c r="BA263" s="93"/>
      <c r="BB263" s="93"/>
      <c r="BC263" s="93"/>
      <c r="BD263" s="93"/>
      <c r="BE263" s="93"/>
      <c r="BF263" s="93"/>
      <c r="BG263" s="93"/>
      <c r="BH263" s="93"/>
      <c r="BI263" s="93"/>
      <c r="BJ263" s="93"/>
      <c r="BK263" s="93"/>
      <c r="BL263" s="93"/>
      <c r="BM263" s="93"/>
      <c r="BN263" s="93"/>
      <c r="BO263" s="93"/>
      <c r="BP263" s="93"/>
      <c r="BQ263" s="93"/>
      <c r="BR263" s="93"/>
      <c r="BS263" s="93"/>
      <c r="BT263" s="93"/>
      <c r="BU263" s="93"/>
    </row>
    <row r="264" spans="3:73">
      <c r="C264" s="91">
        <f t="shared" si="17"/>
        <v>263</v>
      </c>
      <c r="D264" s="91"/>
      <c r="E264" s="91" t="e">
        <f t="shared" ca="1" si="16"/>
        <v>#N/A</v>
      </c>
      <c r="F264" s="91" t="e">
        <f ca="1">VLOOKUP(G264,#REF!,2,FALSE)</f>
        <v>#N/A</v>
      </c>
      <c r="G264" s="91"/>
      <c r="H264" s="91" t="e">
        <f ca="1">VLOOKUP(I264,#REF!,2,FALSE)</f>
        <v>#N/A</v>
      </c>
      <c r="I264" s="91"/>
      <c r="J264" s="91" t="e">
        <f ca="1">VLOOKUP(K264,#REF!,2,FALSE)</f>
        <v>#N/A</v>
      </c>
      <c r="K264" s="91"/>
      <c r="L264" s="91" t="e">
        <f ca="1">VLOOKUP(M264,#REF!,2,FALSE)</f>
        <v>#N/A</v>
      </c>
      <c r="M264" s="91"/>
      <c r="N264" s="91" t="e">
        <f ca="1">VLOOKUP(O264,#REF!,2,FALSE)</f>
        <v>#N/A</v>
      </c>
      <c r="O264" s="91"/>
      <c r="P264" s="92" t="str">
        <f ca="1">_xlfn.CONCAT($I264,IF(OR($O264=#REF!,$O264=#REF!,$O264=#REF!,$O264="electricité joule", $O264="electricité PAC")," d'", " de "), LOWER($O264))&amp;IF(OR(G264="agriculture","industrie")," l'",IF(OR(G264="puits technologiques",G264="soutes")," des "," du "))&amp;LOWER(G264)</f>
        <v xml:space="preserve"> de  du </v>
      </c>
      <c r="Q264" s="91" t="e">
        <f t="shared" si="15"/>
        <v>#NAME?</v>
      </c>
      <c r="R264" s="91" t="s">
        <v>95</v>
      </c>
      <c r="S264" s="91"/>
      <c r="T264" s="91" t="s">
        <v>9</v>
      </c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3"/>
      <c r="AM264" s="93"/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3"/>
      <c r="AZ264" s="93"/>
      <c r="BA264" s="93"/>
      <c r="BB264" s="93"/>
      <c r="BC264" s="93"/>
      <c r="BD264" s="93"/>
      <c r="BE264" s="93"/>
      <c r="BF264" s="93"/>
      <c r="BG264" s="93"/>
      <c r="BH264" s="93"/>
      <c r="BI264" s="93"/>
      <c r="BJ264" s="93"/>
      <c r="BK264" s="93"/>
      <c r="BL264" s="93"/>
      <c r="BM264" s="93"/>
      <c r="BN264" s="93"/>
      <c r="BO264" s="93"/>
      <c r="BP264" s="93"/>
      <c r="BQ264" s="93"/>
      <c r="BR264" s="93"/>
      <c r="BS264" s="93"/>
      <c r="BT264" s="93"/>
      <c r="BU264" s="93"/>
    </row>
    <row r="265" spans="3:73">
      <c r="C265" s="91">
        <f t="shared" si="17"/>
        <v>264</v>
      </c>
      <c r="D265" s="91"/>
      <c r="E265" s="91" t="e">
        <f t="shared" ca="1" si="16"/>
        <v>#N/A</v>
      </c>
      <c r="F265" s="91" t="e">
        <f ca="1">VLOOKUP(G265,#REF!,2,FALSE)</f>
        <v>#N/A</v>
      </c>
      <c r="G265" s="91"/>
      <c r="H265" s="91" t="e">
        <f ca="1">VLOOKUP(I265,#REF!,2,FALSE)</f>
        <v>#N/A</v>
      </c>
      <c r="I265" s="91"/>
      <c r="J265" s="91" t="e">
        <f ca="1">VLOOKUP(K265,#REF!,2,FALSE)</f>
        <v>#N/A</v>
      </c>
      <c r="K265" s="91"/>
      <c r="L265" s="91" t="e">
        <f ca="1">VLOOKUP(M265,#REF!,2,FALSE)</f>
        <v>#N/A</v>
      </c>
      <c r="M265" s="91"/>
      <c r="N265" s="91" t="e">
        <f ca="1">VLOOKUP(O265,#REF!,2,FALSE)</f>
        <v>#N/A</v>
      </c>
      <c r="O265" s="91"/>
      <c r="P265" s="92" t="str">
        <f ca="1">_xlfn.CONCAT($I265,IF(OR($O265=#REF!,$O265=#REF!,$O265=#REF!,$O265="electricité joule", $O265="electricité PAC")," d'", " de "), LOWER($O265))&amp;IF(OR(G265="agriculture","industrie")," l'",IF(OR(G265="puits technologiques",G265="soutes")," des "," du "))&amp;LOWER(G265)</f>
        <v xml:space="preserve"> de  du </v>
      </c>
      <c r="Q265" s="91" t="e">
        <f t="shared" si="15"/>
        <v>#NAME?</v>
      </c>
      <c r="R265" s="91" t="s">
        <v>95</v>
      </c>
      <c r="S265" s="91"/>
      <c r="T265" s="91" t="s">
        <v>9</v>
      </c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93"/>
      <c r="BD265" s="93"/>
      <c r="BE265" s="93"/>
      <c r="BF265" s="93"/>
      <c r="BG265" s="93"/>
      <c r="BH265" s="93"/>
      <c r="BI265" s="93"/>
      <c r="BJ265" s="93"/>
      <c r="BK265" s="93"/>
      <c r="BL265" s="93"/>
      <c r="BM265" s="93"/>
      <c r="BN265" s="93"/>
      <c r="BO265" s="93"/>
      <c r="BP265" s="93"/>
      <c r="BQ265" s="93"/>
      <c r="BR265" s="93"/>
      <c r="BS265" s="93"/>
      <c r="BT265" s="93"/>
      <c r="BU265" s="93"/>
    </row>
    <row r="266" spans="3:73">
      <c r="C266" s="91">
        <f t="shared" si="17"/>
        <v>265</v>
      </c>
      <c r="D266" s="91"/>
      <c r="E266" s="91" t="e">
        <f t="shared" ca="1" si="16"/>
        <v>#N/A</v>
      </c>
      <c r="F266" s="91" t="e">
        <f ca="1">VLOOKUP(G266,#REF!,2,FALSE)</f>
        <v>#N/A</v>
      </c>
      <c r="G266" s="91"/>
      <c r="H266" s="91" t="e">
        <f ca="1">VLOOKUP(I266,#REF!,2,FALSE)</f>
        <v>#N/A</v>
      </c>
      <c r="I266" s="91"/>
      <c r="J266" s="91" t="e">
        <f ca="1">VLOOKUP(K266,#REF!,2,FALSE)</f>
        <v>#N/A</v>
      </c>
      <c r="K266" s="91"/>
      <c r="L266" s="91" t="e">
        <f ca="1">VLOOKUP(M266,#REF!,2,FALSE)</f>
        <v>#N/A</v>
      </c>
      <c r="M266" s="91"/>
      <c r="N266" s="91" t="e">
        <f ca="1">VLOOKUP(O266,#REF!,2,FALSE)</f>
        <v>#N/A</v>
      </c>
      <c r="O266" s="91"/>
      <c r="P266" s="92" t="str">
        <f ca="1">_xlfn.CONCAT($I266,IF(OR($O266=#REF!,$O266=#REF!,$O266=#REF!,$O266="electricité joule", $O266="electricité PAC")," d'", " de "), LOWER($O266))&amp;IF(OR(G266="agriculture","industrie")," l'",IF(OR(G266="puits technologiques",G266="soutes")," des "," du "))&amp;LOWER(G266)</f>
        <v xml:space="preserve"> de  du </v>
      </c>
      <c r="Q266" s="91" t="e">
        <f t="shared" si="15"/>
        <v>#NAME?</v>
      </c>
      <c r="R266" s="91" t="s">
        <v>95</v>
      </c>
      <c r="S266" s="91"/>
      <c r="T266" s="91" t="s">
        <v>9</v>
      </c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93"/>
      <c r="BD266" s="93"/>
      <c r="BE266" s="93"/>
      <c r="BF266" s="93"/>
      <c r="BG266" s="93"/>
      <c r="BH266" s="93"/>
      <c r="BI266" s="93"/>
      <c r="BJ266" s="93"/>
      <c r="BK266" s="93"/>
      <c r="BL266" s="93"/>
      <c r="BM266" s="93"/>
      <c r="BN266" s="93"/>
      <c r="BO266" s="93"/>
      <c r="BP266" s="93"/>
      <c r="BQ266" s="93"/>
      <c r="BR266" s="93"/>
      <c r="BS266" s="93"/>
      <c r="BT266" s="93"/>
      <c r="BU266" s="93"/>
    </row>
    <row r="267" spans="3:73">
      <c r="C267" s="91">
        <f t="shared" si="17"/>
        <v>266</v>
      </c>
      <c r="D267" s="91"/>
      <c r="E267" s="91" t="e">
        <f t="shared" ca="1" si="16"/>
        <v>#N/A</v>
      </c>
      <c r="F267" s="91" t="e">
        <f ca="1">VLOOKUP(G267,#REF!,2,FALSE)</f>
        <v>#N/A</v>
      </c>
      <c r="G267" s="91"/>
      <c r="H267" s="91" t="e">
        <f ca="1">VLOOKUP(I267,#REF!,2,FALSE)</f>
        <v>#N/A</v>
      </c>
      <c r="I267" s="91"/>
      <c r="J267" s="91" t="e">
        <f ca="1">VLOOKUP(K267,#REF!,2,FALSE)</f>
        <v>#N/A</v>
      </c>
      <c r="K267" s="91"/>
      <c r="L267" s="91" t="e">
        <f ca="1">VLOOKUP(M267,#REF!,2,FALSE)</f>
        <v>#N/A</v>
      </c>
      <c r="M267" s="91"/>
      <c r="N267" s="91" t="e">
        <f ca="1">VLOOKUP(O267,#REF!,2,FALSE)</f>
        <v>#N/A</v>
      </c>
      <c r="O267" s="91"/>
      <c r="P267" s="92" t="str">
        <f ca="1">_xlfn.CONCAT($I267,IF(OR($O267=#REF!,$O267=#REF!,$O267=#REF!,$O267="electricité joule", $O267="electricité PAC")," d'", " de "), LOWER($O267))&amp;IF(OR(G267="agriculture","industrie")," l'",IF(OR(G267="puits technologiques",G267="soutes")," des "," du "))&amp;LOWER(G267)</f>
        <v xml:space="preserve"> de  du </v>
      </c>
      <c r="Q267" s="91" t="e">
        <f t="shared" si="15"/>
        <v>#NAME?</v>
      </c>
      <c r="R267" s="91" t="s">
        <v>95</v>
      </c>
      <c r="S267" s="91"/>
      <c r="T267" s="91" t="s">
        <v>9</v>
      </c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93"/>
      <c r="BD267" s="93"/>
      <c r="BE267" s="93"/>
      <c r="BF267" s="93"/>
      <c r="BG267" s="93"/>
      <c r="BH267" s="93"/>
      <c r="BI267" s="93"/>
      <c r="BJ267" s="93"/>
      <c r="BK267" s="93"/>
      <c r="BL267" s="93"/>
      <c r="BM267" s="93"/>
      <c r="BN267" s="93"/>
      <c r="BO267" s="93"/>
      <c r="BP267" s="93"/>
      <c r="BQ267" s="93"/>
      <c r="BR267" s="93"/>
      <c r="BS267" s="93"/>
      <c r="BT267" s="93"/>
      <c r="BU267" s="93"/>
    </row>
    <row r="268" spans="3:73">
      <c r="C268" s="91">
        <f t="shared" si="17"/>
        <v>267</v>
      </c>
      <c r="D268" s="91"/>
      <c r="E268" s="91" t="e">
        <f t="shared" ca="1" si="16"/>
        <v>#N/A</v>
      </c>
      <c r="F268" s="91" t="e">
        <f ca="1">VLOOKUP(G268,#REF!,2,FALSE)</f>
        <v>#N/A</v>
      </c>
      <c r="G268" s="91"/>
      <c r="H268" s="91" t="e">
        <f ca="1">VLOOKUP(I268,#REF!,2,FALSE)</f>
        <v>#N/A</v>
      </c>
      <c r="I268" s="91"/>
      <c r="J268" s="91" t="e">
        <f ca="1">VLOOKUP(K268,#REF!,2,FALSE)</f>
        <v>#N/A</v>
      </c>
      <c r="K268" s="91"/>
      <c r="L268" s="91" t="e">
        <f ca="1">VLOOKUP(M268,#REF!,2,FALSE)</f>
        <v>#N/A</v>
      </c>
      <c r="M268" s="91"/>
      <c r="N268" s="91" t="e">
        <f ca="1">VLOOKUP(O268,#REF!,2,FALSE)</f>
        <v>#N/A</v>
      </c>
      <c r="O268" s="91"/>
      <c r="P268" s="92" t="str">
        <f ca="1">_xlfn.CONCAT($I268,IF(OR($O268=#REF!,$O268=#REF!,$O268=#REF!,$O268="electricité joule", $O268="electricité PAC")," d'", " de "), LOWER($O268))&amp;IF(OR(G268="agriculture","industrie")," l'",IF(OR(G268="puits technologiques",G268="soutes")," des "," du "))&amp;LOWER(G268)</f>
        <v xml:space="preserve"> de  du </v>
      </c>
      <c r="Q268" s="91" t="e">
        <f t="shared" si="15"/>
        <v>#NAME?</v>
      </c>
      <c r="R268" s="91" t="s">
        <v>95</v>
      </c>
      <c r="S268" s="91"/>
      <c r="T268" s="91" t="s">
        <v>9</v>
      </c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3"/>
      <c r="AM268" s="93"/>
      <c r="AN268" s="93"/>
      <c r="AO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3"/>
      <c r="AZ268" s="93"/>
      <c r="BA268" s="93"/>
      <c r="BB268" s="93"/>
      <c r="BC268" s="93"/>
      <c r="BD268" s="93"/>
      <c r="BE268" s="93"/>
      <c r="BF268" s="93"/>
      <c r="BG268" s="93"/>
      <c r="BH268" s="93"/>
      <c r="BI268" s="93"/>
      <c r="BJ268" s="93"/>
      <c r="BK268" s="93"/>
      <c r="BL268" s="93"/>
      <c r="BM268" s="93"/>
      <c r="BN268" s="93"/>
      <c r="BO268" s="93"/>
      <c r="BP268" s="93"/>
      <c r="BQ268" s="93"/>
      <c r="BR268" s="93"/>
      <c r="BS268" s="93"/>
      <c r="BT268" s="93"/>
      <c r="BU268" s="93"/>
    </row>
    <row r="269" spans="3:73">
      <c r="C269" s="91">
        <f t="shared" si="17"/>
        <v>268</v>
      </c>
      <c r="D269" s="91"/>
      <c r="E269" s="91" t="e">
        <f t="shared" ca="1" si="16"/>
        <v>#N/A</v>
      </c>
      <c r="F269" s="91" t="e">
        <f ca="1">VLOOKUP(G269,#REF!,2,FALSE)</f>
        <v>#N/A</v>
      </c>
      <c r="G269" s="91"/>
      <c r="H269" s="91" t="e">
        <f ca="1">VLOOKUP(I269,#REF!,2,FALSE)</f>
        <v>#N/A</v>
      </c>
      <c r="I269" s="91"/>
      <c r="J269" s="91" t="e">
        <f ca="1">VLOOKUP(K269,#REF!,2,FALSE)</f>
        <v>#N/A</v>
      </c>
      <c r="K269" s="91"/>
      <c r="L269" s="91" t="e">
        <f ca="1">VLOOKUP(M269,#REF!,2,FALSE)</f>
        <v>#N/A</v>
      </c>
      <c r="M269" s="91"/>
      <c r="N269" s="91" t="e">
        <f ca="1">VLOOKUP(O269,#REF!,2,FALSE)</f>
        <v>#N/A</v>
      </c>
      <c r="O269" s="91"/>
      <c r="P269" s="92" t="str">
        <f ca="1">_xlfn.CONCAT($I269,IF(OR($O269=#REF!,$O269=#REF!,$O269=#REF!,$O269="electricité joule", $O269="electricité PAC")," d'", " de "), LOWER($O269))&amp;IF(OR(G269="agriculture","industrie")," l'",IF(OR(G269="puits technologiques",G269="soutes")," des "," du "))&amp;LOWER(G269)</f>
        <v xml:space="preserve"> de  du </v>
      </c>
      <c r="Q269" s="91" t="e">
        <f t="shared" ref="Q269:Q332" si="18">tag_twh</f>
        <v>#NAME?</v>
      </c>
      <c r="R269" s="91" t="s">
        <v>95</v>
      </c>
      <c r="S269" s="91"/>
      <c r="T269" s="91" t="s">
        <v>9</v>
      </c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3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  <c r="BC269" s="93"/>
      <c r="BD269" s="93"/>
      <c r="BE269" s="93"/>
      <c r="BF269" s="93"/>
      <c r="BG269" s="93"/>
      <c r="BH269" s="93"/>
      <c r="BI269" s="93"/>
      <c r="BJ269" s="93"/>
      <c r="BK269" s="93"/>
      <c r="BL269" s="93"/>
      <c r="BM269" s="93"/>
      <c r="BN269" s="93"/>
      <c r="BO269" s="93"/>
      <c r="BP269" s="93"/>
      <c r="BQ269" s="93"/>
      <c r="BR269" s="93"/>
      <c r="BS269" s="93"/>
      <c r="BT269" s="93"/>
      <c r="BU269" s="93"/>
    </row>
    <row r="270" spans="3:73">
      <c r="C270" s="91">
        <f t="shared" si="17"/>
        <v>269</v>
      </c>
      <c r="D270" s="91"/>
      <c r="E270" s="91" t="e">
        <f t="shared" ref="E270:E333" ca="1" si="19">N270&amp;H270&amp;F270&amp;J270</f>
        <v>#N/A</v>
      </c>
      <c r="F270" s="91" t="e">
        <f ca="1">VLOOKUP(G270,#REF!,2,FALSE)</f>
        <v>#N/A</v>
      </c>
      <c r="G270" s="91"/>
      <c r="H270" s="91" t="e">
        <f ca="1">VLOOKUP(I270,#REF!,2,FALSE)</f>
        <v>#N/A</v>
      </c>
      <c r="I270" s="91"/>
      <c r="J270" s="91" t="e">
        <f ca="1">VLOOKUP(K270,#REF!,2,FALSE)</f>
        <v>#N/A</v>
      </c>
      <c r="K270" s="91"/>
      <c r="L270" s="91" t="e">
        <f ca="1">VLOOKUP(M270,#REF!,2,FALSE)</f>
        <v>#N/A</v>
      </c>
      <c r="M270" s="91"/>
      <c r="N270" s="91" t="e">
        <f ca="1">VLOOKUP(O270,#REF!,2,FALSE)</f>
        <v>#N/A</v>
      </c>
      <c r="O270" s="91"/>
      <c r="P270" s="92" t="str">
        <f ca="1">_xlfn.CONCAT($I270,IF(OR($O270=#REF!,$O270=#REF!,$O270=#REF!,$O270="electricité joule", $O270="electricité PAC")," d'", " de "), LOWER($O270))&amp;IF(OR(G270="agriculture","industrie")," l'",IF(OR(G270="puits technologiques",G270="soutes")," des "," du "))&amp;LOWER(G270)</f>
        <v xml:space="preserve"> de  du </v>
      </c>
      <c r="Q270" s="91" t="e">
        <f t="shared" si="18"/>
        <v>#NAME?</v>
      </c>
      <c r="R270" s="91" t="s">
        <v>95</v>
      </c>
      <c r="S270" s="91"/>
      <c r="T270" s="91" t="s">
        <v>9</v>
      </c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3"/>
      <c r="AM270" s="93"/>
      <c r="AN270" s="93"/>
      <c r="AO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3"/>
      <c r="AZ270" s="93"/>
      <c r="BA270" s="93"/>
      <c r="BB270" s="93"/>
      <c r="BC270" s="93"/>
      <c r="BD270" s="93"/>
      <c r="BE270" s="93"/>
      <c r="BF270" s="93"/>
      <c r="BG270" s="93"/>
      <c r="BH270" s="93"/>
      <c r="BI270" s="93"/>
      <c r="BJ270" s="93"/>
      <c r="BK270" s="93"/>
      <c r="BL270" s="93"/>
      <c r="BM270" s="93"/>
      <c r="BN270" s="93"/>
      <c r="BO270" s="93"/>
      <c r="BP270" s="93"/>
      <c r="BQ270" s="93"/>
      <c r="BR270" s="93"/>
      <c r="BS270" s="93"/>
      <c r="BT270" s="93"/>
      <c r="BU270" s="93"/>
    </row>
    <row r="271" spans="3:73">
      <c r="C271" s="91">
        <f t="shared" si="17"/>
        <v>270</v>
      </c>
      <c r="D271" s="91"/>
      <c r="E271" s="91" t="e">
        <f t="shared" ca="1" si="19"/>
        <v>#N/A</v>
      </c>
      <c r="F271" s="91" t="e">
        <f ca="1">VLOOKUP(G271,#REF!,2,FALSE)</f>
        <v>#N/A</v>
      </c>
      <c r="G271" s="91"/>
      <c r="H271" s="91" t="e">
        <f ca="1">VLOOKUP(I271,#REF!,2,FALSE)</f>
        <v>#N/A</v>
      </c>
      <c r="I271" s="91"/>
      <c r="J271" s="91" t="e">
        <f ca="1">VLOOKUP(K271,#REF!,2,FALSE)</f>
        <v>#N/A</v>
      </c>
      <c r="K271" s="91"/>
      <c r="L271" s="91" t="e">
        <f ca="1">VLOOKUP(M271,#REF!,2,FALSE)</f>
        <v>#N/A</v>
      </c>
      <c r="M271" s="91"/>
      <c r="N271" s="91" t="e">
        <f ca="1">VLOOKUP(O271,#REF!,2,FALSE)</f>
        <v>#N/A</v>
      </c>
      <c r="O271" s="91"/>
      <c r="P271" s="92" t="str">
        <f ca="1">_xlfn.CONCAT($I271,IF(OR($O271=#REF!,$O271=#REF!,$O271=#REF!,$O271="electricité joule", $O271="electricité PAC")," d'", " de "), LOWER($O271))&amp;IF(OR(G271="agriculture","industrie")," l'",IF(OR(G271="puits technologiques",G271="soutes")," des "," du "))&amp;LOWER(G271)</f>
        <v xml:space="preserve"> de  du </v>
      </c>
      <c r="Q271" s="91" t="e">
        <f t="shared" si="18"/>
        <v>#NAME?</v>
      </c>
      <c r="R271" s="91" t="s">
        <v>95</v>
      </c>
      <c r="S271" s="91"/>
      <c r="T271" s="91" t="s">
        <v>9</v>
      </c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3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93"/>
      <c r="BD271" s="93"/>
      <c r="BE271" s="93"/>
      <c r="BF271" s="93"/>
      <c r="BG271" s="93"/>
      <c r="BH271" s="93"/>
      <c r="BI271" s="93"/>
      <c r="BJ271" s="93"/>
      <c r="BK271" s="93"/>
      <c r="BL271" s="93"/>
      <c r="BM271" s="93"/>
      <c r="BN271" s="93"/>
      <c r="BO271" s="93"/>
      <c r="BP271" s="93"/>
      <c r="BQ271" s="93"/>
      <c r="BR271" s="93"/>
      <c r="BS271" s="93"/>
      <c r="BT271" s="93"/>
      <c r="BU271" s="93"/>
    </row>
    <row r="272" spans="3:73">
      <c r="C272" s="91">
        <f t="shared" si="17"/>
        <v>271</v>
      </c>
      <c r="D272" s="91"/>
      <c r="E272" s="91" t="e">
        <f t="shared" ca="1" si="19"/>
        <v>#N/A</v>
      </c>
      <c r="F272" s="91" t="e">
        <f ca="1">VLOOKUP(G272,#REF!,2,FALSE)</f>
        <v>#N/A</v>
      </c>
      <c r="G272" s="91"/>
      <c r="H272" s="91" t="e">
        <f ca="1">VLOOKUP(I272,#REF!,2,FALSE)</f>
        <v>#N/A</v>
      </c>
      <c r="I272" s="91"/>
      <c r="J272" s="91" t="e">
        <f ca="1">VLOOKUP(K272,#REF!,2,FALSE)</f>
        <v>#N/A</v>
      </c>
      <c r="K272" s="91"/>
      <c r="L272" s="91" t="e">
        <f ca="1">VLOOKUP(M272,#REF!,2,FALSE)</f>
        <v>#N/A</v>
      </c>
      <c r="M272" s="91"/>
      <c r="N272" s="91" t="e">
        <f ca="1">VLOOKUP(O272,#REF!,2,FALSE)</f>
        <v>#N/A</v>
      </c>
      <c r="O272" s="91"/>
      <c r="P272" s="92" t="str">
        <f ca="1">_xlfn.CONCAT($I272,IF(OR($O272=#REF!,$O272=#REF!,$O272=#REF!,$O272="electricité joule", $O272="electricité PAC")," d'", " de "), LOWER($O272))&amp;IF(OR(G272="agriculture","industrie")," l'",IF(OR(G272="puits technologiques",G272="soutes")," des "," du "))&amp;LOWER(G272)</f>
        <v xml:space="preserve"> de  du </v>
      </c>
      <c r="Q272" s="91" t="e">
        <f t="shared" si="18"/>
        <v>#NAME?</v>
      </c>
      <c r="R272" s="91" t="s">
        <v>95</v>
      </c>
      <c r="S272" s="91"/>
      <c r="T272" s="91" t="s">
        <v>9</v>
      </c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  <c r="BJ272" s="93"/>
      <c r="BK272" s="93"/>
      <c r="BL272" s="93"/>
      <c r="BM272" s="93"/>
      <c r="BN272" s="93"/>
      <c r="BO272" s="93"/>
      <c r="BP272" s="93"/>
      <c r="BQ272" s="93"/>
      <c r="BR272" s="93"/>
      <c r="BS272" s="93"/>
      <c r="BT272" s="93"/>
      <c r="BU272" s="93"/>
    </row>
    <row r="273" spans="3:73">
      <c r="C273" s="91">
        <f t="shared" si="17"/>
        <v>272</v>
      </c>
      <c r="D273" s="91"/>
      <c r="E273" s="91" t="e">
        <f t="shared" ca="1" si="19"/>
        <v>#N/A</v>
      </c>
      <c r="F273" s="91" t="e">
        <f ca="1">VLOOKUP(G273,#REF!,2,FALSE)</f>
        <v>#N/A</v>
      </c>
      <c r="G273" s="91"/>
      <c r="H273" s="91" t="e">
        <f ca="1">VLOOKUP(I273,#REF!,2,FALSE)</f>
        <v>#N/A</v>
      </c>
      <c r="I273" s="91"/>
      <c r="J273" s="91" t="e">
        <f ca="1">VLOOKUP(K273,#REF!,2,FALSE)</f>
        <v>#N/A</v>
      </c>
      <c r="K273" s="91"/>
      <c r="L273" s="91" t="e">
        <f ca="1">VLOOKUP(M273,#REF!,2,FALSE)</f>
        <v>#N/A</v>
      </c>
      <c r="M273" s="91"/>
      <c r="N273" s="91" t="e">
        <f ca="1">VLOOKUP(O273,#REF!,2,FALSE)</f>
        <v>#N/A</v>
      </c>
      <c r="O273" s="91"/>
      <c r="P273" s="92" t="str">
        <f ca="1">_xlfn.CONCAT($I273,IF(OR($O273=#REF!,$O273=#REF!,$O273=#REF!,$O273="electricité joule", $O273="electricité PAC")," d'", " de "), LOWER($O273))&amp;IF(OR(G273="agriculture","industrie")," l'",IF(OR(G273="puits technologiques",G273="soutes")," des "," du "))&amp;LOWER(G273)</f>
        <v xml:space="preserve"> de  du </v>
      </c>
      <c r="Q273" s="91" t="e">
        <f t="shared" si="18"/>
        <v>#NAME?</v>
      </c>
      <c r="R273" s="91" t="s">
        <v>95</v>
      </c>
      <c r="S273" s="91"/>
      <c r="T273" s="91" t="s">
        <v>9</v>
      </c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3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3"/>
      <c r="BA273" s="93"/>
      <c r="BB273" s="93"/>
      <c r="BC273" s="93"/>
      <c r="BD273" s="93"/>
      <c r="BE273" s="93"/>
      <c r="BF273" s="93"/>
      <c r="BG273" s="93"/>
      <c r="BH273" s="93"/>
      <c r="BI273" s="93"/>
      <c r="BJ273" s="93"/>
      <c r="BK273" s="93"/>
      <c r="BL273" s="93"/>
      <c r="BM273" s="93"/>
      <c r="BN273" s="93"/>
      <c r="BO273" s="93"/>
      <c r="BP273" s="93"/>
      <c r="BQ273" s="93"/>
      <c r="BR273" s="93"/>
      <c r="BS273" s="93"/>
      <c r="BT273" s="93"/>
      <c r="BU273" s="93"/>
    </row>
    <row r="274" spans="3:73">
      <c r="C274" s="91">
        <f t="shared" si="17"/>
        <v>273</v>
      </c>
      <c r="D274" s="91"/>
      <c r="E274" s="91" t="e">
        <f t="shared" ca="1" si="19"/>
        <v>#N/A</v>
      </c>
      <c r="F274" s="91" t="e">
        <f ca="1">VLOOKUP(G274,#REF!,2,FALSE)</f>
        <v>#N/A</v>
      </c>
      <c r="G274" s="91"/>
      <c r="H274" s="91" t="e">
        <f ca="1">VLOOKUP(I274,#REF!,2,FALSE)</f>
        <v>#N/A</v>
      </c>
      <c r="I274" s="91"/>
      <c r="J274" s="91" t="e">
        <f ca="1">VLOOKUP(K274,#REF!,2,FALSE)</f>
        <v>#N/A</v>
      </c>
      <c r="K274" s="91"/>
      <c r="L274" s="91" t="e">
        <f ca="1">VLOOKUP(M274,#REF!,2,FALSE)</f>
        <v>#N/A</v>
      </c>
      <c r="M274" s="91"/>
      <c r="N274" s="91" t="e">
        <f ca="1">VLOOKUP(O274,#REF!,2,FALSE)</f>
        <v>#N/A</v>
      </c>
      <c r="O274" s="91"/>
      <c r="P274" s="92" t="str">
        <f ca="1">_xlfn.CONCAT($I274,IF(OR($O274=#REF!,$O274=#REF!,$O274=#REF!,$O274="electricité joule", $O274="electricité PAC")," d'", " de "), LOWER($O274))&amp;IF(OR(G274="agriculture","industrie")," l'",IF(OR(G274="puits technologiques",G274="soutes")," des "," du "))&amp;LOWER(G274)</f>
        <v xml:space="preserve"> de  du </v>
      </c>
      <c r="Q274" s="91" t="e">
        <f t="shared" si="18"/>
        <v>#NAME?</v>
      </c>
      <c r="R274" s="91" t="s">
        <v>95</v>
      </c>
      <c r="S274" s="91"/>
      <c r="T274" s="91" t="s">
        <v>9</v>
      </c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3"/>
      <c r="AM274" s="93"/>
      <c r="AN274" s="93"/>
      <c r="AO274" s="93"/>
      <c r="AP274" s="93"/>
      <c r="AQ274" s="93"/>
      <c r="AR274" s="93"/>
      <c r="AS274" s="93"/>
      <c r="AT274" s="93"/>
      <c r="AU274" s="93"/>
      <c r="AV274" s="93"/>
      <c r="AW274" s="93"/>
      <c r="AX274" s="93"/>
      <c r="AY274" s="93"/>
      <c r="AZ274" s="93"/>
      <c r="BA274" s="93"/>
      <c r="BB274" s="93"/>
      <c r="BC274" s="93"/>
      <c r="BD274" s="93"/>
      <c r="BE274" s="93"/>
      <c r="BF274" s="93"/>
      <c r="BG274" s="93"/>
      <c r="BH274" s="93"/>
      <c r="BI274" s="93"/>
      <c r="BJ274" s="93"/>
      <c r="BK274" s="93"/>
      <c r="BL274" s="93"/>
      <c r="BM274" s="93"/>
      <c r="BN274" s="93"/>
      <c r="BO274" s="93"/>
      <c r="BP274" s="93"/>
      <c r="BQ274" s="93"/>
      <c r="BR274" s="93"/>
      <c r="BS274" s="93"/>
      <c r="BT274" s="93"/>
      <c r="BU274" s="93"/>
    </row>
    <row r="275" spans="3:73">
      <c r="C275" s="91">
        <f t="shared" si="17"/>
        <v>274</v>
      </c>
      <c r="D275" s="91"/>
      <c r="E275" s="91" t="e">
        <f t="shared" ca="1" si="19"/>
        <v>#N/A</v>
      </c>
      <c r="F275" s="91" t="e">
        <f ca="1">VLOOKUP(G275,#REF!,2,FALSE)</f>
        <v>#N/A</v>
      </c>
      <c r="G275" s="91"/>
      <c r="H275" s="91" t="e">
        <f ca="1">VLOOKUP(I275,#REF!,2,FALSE)</f>
        <v>#N/A</v>
      </c>
      <c r="I275" s="91"/>
      <c r="J275" s="91" t="e">
        <f ca="1">VLOOKUP(K275,#REF!,2,FALSE)</f>
        <v>#N/A</v>
      </c>
      <c r="K275" s="91"/>
      <c r="L275" s="91" t="e">
        <f ca="1">VLOOKUP(M275,#REF!,2,FALSE)</f>
        <v>#N/A</v>
      </c>
      <c r="M275" s="91"/>
      <c r="N275" s="91" t="e">
        <f ca="1">VLOOKUP(O275,#REF!,2,FALSE)</f>
        <v>#N/A</v>
      </c>
      <c r="O275" s="91"/>
      <c r="P275" s="92" t="str">
        <f ca="1">_xlfn.CONCAT($I275,IF(OR($O275=#REF!,$O275=#REF!,$O275=#REF!,$O275="electricité joule", $O275="electricité PAC")," d'", " de "), LOWER($O275))&amp;IF(OR(G275="agriculture","industrie")," l'",IF(OR(G275="puits technologiques",G275="soutes")," des "," du "))&amp;LOWER(G275)</f>
        <v xml:space="preserve"> de  du </v>
      </c>
      <c r="Q275" s="91" t="e">
        <f t="shared" si="18"/>
        <v>#NAME?</v>
      </c>
      <c r="R275" s="91" t="s">
        <v>95</v>
      </c>
      <c r="S275" s="91"/>
      <c r="T275" s="91" t="s">
        <v>9</v>
      </c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3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3"/>
      <c r="BA275" s="93"/>
      <c r="BB275" s="93"/>
      <c r="BC275" s="93"/>
      <c r="BD275" s="93"/>
      <c r="BE275" s="93"/>
      <c r="BF275" s="93"/>
      <c r="BG275" s="93"/>
      <c r="BH275" s="93"/>
      <c r="BI275" s="93"/>
      <c r="BJ275" s="93"/>
      <c r="BK275" s="93"/>
      <c r="BL275" s="93"/>
      <c r="BM275" s="93"/>
      <c r="BN275" s="93"/>
      <c r="BO275" s="93"/>
      <c r="BP275" s="93"/>
      <c r="BQ275" s="93"/>
      <c r="BR275" s="93"/>
      <c r="BS275" s="93"/>
      <c r="BT275" s="93"/>
      <c r="BU275" s="93"/>
    </row>
    <row r="276" spans="3:73">
      <c r="C276" s="91">
        <f t="shared" si="17"/>
        <v>275</v>
      </c>
      <c r="D276" s="91"/>
      <c r="E276" s="91" t="e">
        <f t="shared" ca="1" si="19"/>
        <v>#N/A</v>
      </c>
      <c r="F276" s="91" t="e">
        <f ca="1">VLOOKUP(G276,#REF!,2,FALSE)</f>
        <v>#N/A</v>
      </c>
      <c r="G276" s="91"/>
      <c r="H276" s="91" t="e">
        <f ca="1">VLOOKUP(I276,#REF!,2,FALSE)</f>
        <v>#N/A</v>
      </c>
      <c r="I276" s="91"/>
      <c r="J276" s="91" t="e">
        <f ca="1">VLOOKUP(K276,#REF!,2,FALSE)</f>
        <v>#N/A</v>
      </c>
      <c r="K276" s="91"/>
      <c r="L276" s="91" t="e">
        <f ca="1">VLOOKUP(M276,#REF!,2,FALSE)</f>
        <v>#N/A</v>
      </c>
      <c r="M276" s="91"/>
      <c r="N276" s="91" t="e">
        <f ca="1">VLOOKUP(O276,#REF!,2,FALSE)</f>
        <v>#N/A</v>
      </c>
      <c r="O276" s="91"/>
      <c r="P276" s="92" t="str">
        <f ca="1">_xlfn.CONCAT($I276,IF(OR($O276=#REF!,$O276=#REF!,$O276=#REF!,$O276="electricité joule", $O276="electricité PAC")," d'", " de "), LOWER($O276))&amp;IF(OR(G276="agriculture","industrie")," l'",IF(OR(G276="puits technologiques",G276="soutes")," des "," du "))&amp;LOWER(G276)</f>
        <v xml:space="preserve"> de  du </v>
      </c>
      <c r="Q276" s="91" t="e">
        <f t="shared" si="18"/>
        <v>#NAME?</v>
      </c>
      <c r="R276" s="91" t="s">
        <v>95</v>
      </c>
      <c r="S276" s="91"/>
      <c r="T276" s="91" t="s">
        <v>9</v>
      </c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3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  <c r="BC276" s="93"/>
      <c r="BD276" s="93"/>
      <c r="BE276" s="93"/>
      <c r="BF276" s="93"/>
      <c r="BG276" s="93"/>
      <c r="BH276" s="93"/>
      <c r="BI276" s="93"/>
      <c r="BJ276" s="93"/>
      <c r="BK276" s="93"/>
      <c r="BL276" s="93"/>
      <c r="BM276" s="93"/>
      <c r="BN276" s="93"/>
      <c r="BO276" s="93"/>
      <c r="BP276" s="93"/>
      <c r="BQ276" s="93"/>
      <c r="BR276" s="93"/>
      <c r="BS276" s="93"/>
      <c r="BT276" s="93"/>
      <c r="BU276" s="93"/>
    </row>
    <row r="277" spans="3:73">
      <c r="C277" s="91">
        <f t="shared" si="17"/>
        <v>276</v>
      </c>
      <c r="D277" s="91"/>
      <c r="E277" s="91" t="e">
        <f t="shared" ca="1" si="19"/>
        <v>#N/A</v>
      </c>
      <c r="F277" s="91" t="e">
        <f ca="1">VLOOKUP(G277,#REF!,2,FALSE)</f>
        <v>#N/A</v>
      </c>
      <c r="G277" s="91"/>
      <c r="H277" s="91" t="e">
        <f ca="1">VLOOKUP(I277,#REF!,2,FALSE)</f>
        <v>#N/A</v>
      </c>
      <c r="I277" s="91"/>
      <c r="J277" s="91" t="e">
        <f ca="1">VLOOKUP(K277,#REF!,2,FALSE)</f>
        <v>#N/A</v>
      </c>
      <c r="K277" s="91"/>
      <c r="L277" s="91" t="e">
        <f ca="1">VLOOKUP(M277,#REF!,2,FALSE)</f>
        <v>#N/A</v>
      </c>
      <c r="M277" s="91"/>
      <c r="N277" s="91" t="e">
        <f ca="1">VLOOKUP(O277,#REF!,2,FALSE)</f>
        <v>#N/A</v>
      </c>
      <c r="O277" s="91"/>
      <c r="P277" s="92" t="str">
        <f ca="1">_xlfn.CONCAT($I277,IF(OR($O277=#REF!,$O277=#REF!,$O277=#REF!,$O277="electricité joule", $O277="electricité PAC")," d'", " de "), LOWER($O277))&amp;IF(OR(G277="agriculture","industrie")," l'",IF(OR(G277="puits technologiques",G277="soutes")," des "," du "))&amp;LOWER(G277)</f>
        <v xml:space="preserve"> de  du </v>
      </c>
      <c r="Q277" s="91" t="e">
        <f t="shared" si="18"/>
        <v>#NAME?</v>
      </c>
      <c r="R277" s="91" t="s">
        <v>95</v>
      </c>
      <c r="S277" s="91"/>
      <c r="T277" s="91" t="s">
        <v>9</v>
      </c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3"/>
      <c r="AM277" s="93"/>
      <c r="AN277" s="93"/>
      <c r="AO277" s="93"/>
      <c r="AP277" s="93"/>
      <c r="AQ277" s="93"/>
      <c r="AR277" s="93"/>
      <c r="AS277" s="93"/>
      <c r="AT277" s="93"/>
      <c r="AU277" s="93"/>
      <c r="AV277" s="93"/>
      <c r="AW277" s="93"/>
      <c r="AX277" s="93"/>
      <c r="AY277" s="93"/>
      <c r="AZ277" s="93"/>
      <c r="BA277" s="93"/>
      <c r="BB277" s="93"/>
      <c r="BC277" s="93"/>
      <c r="BD277" s="93"/>
      <c r="BE277" s="93"/>
      <c r="BF277" s="93"/>
      <c r="BG277" s="93"/>
      <c r="BH277" s="93"/>
      <c r="BI277" s="93"/>
      <c r="BJ277" s="93"/>
      <c r="BK277" s="93"/>
      <c r="BL277" s="93"/>
      <c r="BM277" s="93"/>
      <c r="BN277" s="93"/>
      <c r="BO277" s="93"/>
      <c r="BP277" s="93"/>
      <c r="BQ277" s="93"/>
      <c r="BR277" s="93"/>
      <c r="BS277" s="93"/>
      <c r="BT277" s="93"/>
      <c r="BU277" s="93"/>
    </row>
    <row r="278" spans="3:73">
      <c r="C278" s="91">
        <f t="shared" si="17"/>
        <v>277</v>
      </c>
      <c r="D278" s="91"/>
      <c r="E278" s="91" t="e">
        <f t="shared" ca="1" si="19"/>
        <v>#N/A</v>
      </c>
      <c r="F278" s="91" t="e">
        <f ca="1">VLOOKUP(G278,#REF!,2,FALSE)</f>
        <v>#N/A</v>
      </c>
      <c r="G278" s="91"/>
      <c r="H278" s="91" t="e">
        <f ca="1">VLOOKUP(I278,#REF!,2,FALSE)</f>
        <v>#N/A</v>
      </c>
      <c r="I278" s="91"/>
      <c r="J278" s="91" t="e">
        <f ca="1">VLOOKUP(K278,#REF!,2,FALSE)</f>
        <v>#N/A</v>
      </c>
      <c r="K278" s="91"/>
      <c r="L278" s="91" t="e">
        <f ca="1">VLOOKUP(M278,#REF!,2,FALSE)</f>
        <v>#N/A</v>
      </c>
      <c r="M278" s="91"/>
      <c r="N278" s="91" t="e">
        <f ca="1">VLOOKUP(O278,#REF!,2,FALSE)</f>
        <v>#N/A</v>
      </c>
      <c r="O278" s="91"/>
      <c r="P278" s="92" t="str">
        <f ca="1">_xlfn.CONCAT($I278,IF(OR($O278=#REF!,$O278=#REF!,$O278=#REF!,$O278="electricité joule", $O278="electricité PAC")," d'", " de "), LOWER($O278))&amp;IF(OR(G278="agriculture","industrie")," l'",IF(OR(G278="puits technologiques",G278="soutes")," des "," du "))&amp;LOWER(G278)</f>
        <v xml:space="preserve"> de  du </v>
      </c>
      <c r="Q278" s="91" t="e">
        <f t="shared" si="18"/>
        <v>#NAME?</v>
      </c>
      <c r="R278" s="91" t="s">
        <v>95</v>
      </c>
      <c r="S278" s="91"/>
      <c r="T278" s="91" t="s">
        <v>9</v>
      </c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3"/>
      <c r="AM278" s="93"/>
      <c r="AN278" s="93"/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93"/>
      <c r="BD278" s="93"/>
      <c r="BE278" s="93"/>
      <c r="BF278" s="93"/>
      <c r="BG278" s="93"/>
      <c r="BH278" s="93"/>
      <c r="BI278" s="93"/>
      <c r="BJ278" s="93"/>
      <c r="BK278" s="93"/>
      <c r="BL278" s="93"/>
      <c r="BM278" s="93"/>
      <c r="BN278" s="93"/>
      <c r="BO278" s="93"/>
      <c r="BP278" s="93"/>
      <c r="BQ278" s="93"/>
      <c r="BR278" s="93"/>
      <c r="BS278" s="93"/>
      <c r="BT278" s="93"/>
      <c r="BU278" s="93"/>
    </row>
    <row r="279" spans="3:73">
      <c r="C279" s="91">
        <f t="shared" si="17"/>
        <v>278</v>
      </c>
      <c r="D279" s="91"/>
      <c r="E279" s="91" t="e">
        <f t="shared" ca="1" si="19"/>
        <v>#N/A</v>
      </c>
      <c r="F279" s="91" t="e">
        <f ca="1">VLOOKUP(G279,#REF!,2,FALSE)</f>
        <v>#N/A</v>
      </c>
      <c r="G279" s="91"/>
      <c r="H279" s="91" t="e">
        <f ca="1">VLOOKUP(I279,#REF!,2,FALSE)</f>
        <v>#N/A</v>
      </c>
      <c r="I279" s="91"/>
      <c r="J279" s="91" t="e">
        <f ca="1">VLOOKUP(K279,#REF!,2,FALSE)</f>
        <v>#N/A</v>
      </c>
      <c r="K279" s="91"/>
      <c r="L279" s="91" t="e">
        <f ca="1">VLOOKUP(M279,#REF!,2,FALSE)</f>
        <v>#N/A</v>
      </c>
      <c r="M279" s="91"/>
      <c r="N279" s="91" t="e">
        <f ca="1">VLOOKUP(O279,#REF!,2,FALSE)</f>
        <v>#N/A</v>
      </c>
      <c r="O279" s="91"/>
      <c r="P279" s="92" t="str">
        <f ca="1">_xlfn.CONCAT($I279,IF(OR($O279=#REF!,$O279=#REF!,$O279=#REF!,$O279="electricité joule", $O279="electricité PAC")," d'", " de "), LOWER($O279))&amp;IF(OR(G279="agriculture","industrie")," l'",IF(OR(G279="puits technologiques",G279="soutes")," des "," du "))&amp;LOWER(G279)</f>
        <v xml:space="preserve"> de  du </v>
      </c>
      <c r="Q279" s="91" t="e">
        <f t="shared" si="18"/>
        <v>#NAME?</v>
      </c>
      <c r="R279" s="91" t="s">
        <v>95</v>
      </c>
      <c r="S279" s="91"/>
      <c r="T279" s="91" t="s">
        <v>9</v>
      </c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3"/>
      <c r="AM279" s="93"/>
      <c r="AN279" s="93"/>
      <c r="AO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3"/>
      <c r="AZ279" s="93"/>
      <c r="BA279" s="93"/>
      <c r="BB279" s="93"/>
      <c r="BC279" s="93"/>
      <c r="BD279" s="93"/>
      <c r="BE279" s="93"/>
      <c r="BF279" s="93"/>
      <c r="BG279" s="93"/>
      <c r="BH279" s="93"/>
      <c r="BI279" s="93"/>
      <c r="BJ279" s="93"/>
      <c r="BK279" s="93"/>
      <c r="BL279" s="93"/>
      <c r="BM279" s="93"/>
      <c r="BN279" s="93"/>
      <c r="BO279" s="93"/>
      <c r="BP279" s="93"/>
      <c r="BQ279" s="93"/>
      <c r="BR279" s="93"/>
      <c r="BS279" s="93"/>
      <c r="BT279" s="93"/>
      <c r="BU279" s="93"/>
    </row>
    <row r="280" spans="3:73">
      <c r="C280" s="91">
        <f t="shared" si="17"/>
        <v>279</v>
      </c>
      <c r="D280" s="91"/>
      <c r="E280" s="91" t="e">
        <f t="shared" ca="1" si="19"/>
        <v>#N/A</v>
      </c>
      <c r="F280" s="91" t="e">
        <f ca="1">VLOOKUP(G280,#REF!,2,FALSE)</f>
        <v>#N/A</v>
      </c>
      <c r="G280" s="91"/>
      <c r="H280" s="91" t="e">
        <f ca="1">VLOOKUP(I280,#REF!,2,FALSE)</f>
        <v>#N/A</v>
      </c>
      <c r="I280" s="91"/>
      <c r="J280" s="91" t="e">
        <f ca="1">VLOOKUP(K280,#REF!,2,FALSE)</f>
        <v>#N/A</v>
      </c>
      <c r="K280" s="91"/>
      <c r="L280" s="91" t="e">
        <f ca="1">VLOOKUP(M280,#REF!,2,FALSE)</f>
        <v>#N/A</v>
      </c>
      <c r="M280" s="91"/>
      <c r="N280" s="91" t="e">
        <f ca="1">VLOOKUP(O280,#REF!,2,FALSE)</f>
        <v>#N/A</v>
      </c>
      <c r="O280" s="91"/>
      <c r="P280" s="92" t="str">
        <f ca="1">_xlfn.CONCAT($I280,IF(OR($O280=#REF!,$O280=#REF!,$O280=#REF!,$O280="electricité joule", $O280="electricité PAC")," d'", " de "), LOWER($O280))&amp;IF(OR(G280="agriculture","industrie")," l'",IF(OR(G280="puits technologiques",G280="soutes")," des "," du "))&amp;LOWER(G280)</f>
        <v xml:space="preserve"> de  du </v>
      </c>
      <c r="Q280" s="91" t="e">
        <f t="shared" si="18"/>
        <v>#NAME?</v>
      </c>
      <c r="R280" s="91" t="s">
        <v>95</v>
      </c>
      <c r="S280" s="91"/>
      <c r="T280" s="91" t="s">
        <v>9</v>
      </c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3"/>
      <c r="AM280" s="93"/>
      <c r="AN280" s="93"/>
      <c r="AO280" s="93"/>
      <c r="AP280" s="93"/>
      <c r="AQ280" s="93"/>
      <c r="AR280" s="93"/>
      <c r="AS280" s="93"/>
      <c r="AT280" s="93"/>
      <c r="AU280" s="93"/>
      <c r="AV280" s="93"/>
      <c r="AW280" s="93"/>
      <c r="AX280" s="93"/>
      <c r="AY280" s="93"/>
      <c r="AZ280" s="93"/>
      <c r="BA280" s="93"/>
      <c r="BB280" s="93"/>
      <c r="BC280" s="93"/>
      <c r="BD280" s="93"/>
      <c r="BE280" s="93"/>
      <c r="BF280" s="93"/>
      <c r="BG280" s="93"/>
      <c r="BH280" s="93"/>
      <c r="BI280" s="93"/>
      <c r="BJ280" s="93"/>
      <c r="BK280" s="93"/>
      <c r="BL280" s="93"/>
      <c r="BM280" s="93"/>
      <c r="BN280" s="93"/>
      <c r="BO280" s="93"/>
      <c r="BP280" s="93"/>
      <c r="BQ280" s="93"/>
      <c r="BR280" s="93"/>
      <c r="BS280" s="93"/>
      <c r="BT280" s="93"/>
      <c r="BU280" s="93"/>
    </row>
    <row r="281" spans="3:73">
      <c r="C281" s="91">
        <f t="shared" si="17"/>
        <v>280</v>
      </c>
      <c r="D281" s="91"/>
      <c r="E281" s="91" t="e">
        <f t="shared" ca="1" si="19"/>
        <v>#N/A</v>
      </c>
      <c r="F281" s="91" t="e">
        <f ca="1">VLOOKUP(G281,#REF!,2,FALSE)</f>
        <v>#N/A</v>
      </c>
      <c r="G281" s="91"/>
      <c r="H281" s="91" t="e">
        <f ca="1">VLOOKUP(I281,#REF!,2,FALSE)</f>
        <v>#N/A</v>
      </c>
      <c r="I281" s="91"/>
      <c r="J281" s="91" t="e">
        <f ca="1">VLOOKUP(K281,#REF!,2,FALSE)</f>
        <v>#N/A</v>
      </c>
      <c r="K281" s="91"/>
      <c r="L281" s="91" t="e">
        <f ca="1">VLOOKUP(M281,#REF!,2,FALSE)</f>
        <v>#N/A</v>
      </c>
      <c r="M281" s="91"/>
      <c r="N281" s="91" t="e">
        <f ca="1">VLOOKUP(O281,#REF!,2,FALSE)</f>
        <v>#N/A</v>
      </c>
      <c r="O281" s="91"/>
      <c r="P281" s="92" t="str">
        <f ca="1">_xlfn.CONCAT($I281,IF(OR($O281=#REF!,$O281=#REF!,$O281=#REF!,$O281="electricité joule", $O281="electricité PAC")," d'", " de "), LOWER($O281))&amp;IF(OR(G281="agriculture","industrie")," l'",IF(OR(G281="puits technologiques",G281="soutes")," des "," du "))&amp;LOWER(G281)</f>
        <v xml:space="preserve"> de  du </v>
      </c>
      <c r="Q281" s="91" t="e">
        <f t="shared" si="18"/>
        <v>#NAME?</v>
      </c>
      <c r="R281" s="91" t="s">
        <v>95</v>
      </c>
      <c r="S281" s="91"/>
      <c r="T281" s="91" t="s">
        <v>9</v>
      </c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3"/>
      <c r="AM281" s="93"/>
      <c r="AN281" s="93"/>
      <c r="AO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3"/>
      <c r="AZ281" s="93"/>
      <c r="BA281" s="93"/>
      <c r="BB281" s="93"/>
      <c r="BC281" s="93"/>
      <c r="BD281" s="93"/>
      <c r="BE281" s="93"/>
      <c r="BF281" s="93"/>
      <c r="BG281" s="93"/>
      <c r="BH281" s="93"/>
      <c r="BI281" s="93"/>
      <c r="BJ281" s="93"/>
      <c r="BK281" s="93"/>
      <c r="BL281" s="93"/>
      <c r="BM281" s="93"/>
      <c r="BN281" s="93"/>
      <c r="BO281" s="93"/>
      <c r="BP281" s="93"/>
      <c r="BQ281" s="93"/>
      <c r="BR281" s="93"/>
      <c r="BS281" s="93"/>
      <c r="BT281" s="93"/>
      <c r="BU281" s="93"/>
    </row>
    <row r="282" spans="3:73">
      <c r="C282" s="91">
        <f t="shared" si="17"/>
        <v>281</v>
      </c>
      <c r="D282" s="91"/>
      <c r="E282" s="91" t="e">
        <f t="shared" ca="1" si="19"/>
        <v>#N/A</v>
      </c>
      <c r="F282" s="91" t="e">
        <f ca="1">VLOOKUP(G282,#REF!,2,FALSE)</f>
        <v>#N/A</v>
      </c>
      <c r="G282" s="91"/>
      <c r="H282" s="91" t="e">
        <f ca="1">VLOOKUP(I282,#REF!,2,FALSE)</f>
        <v>#N/A</v>
      </c>
      <c r="I282" s="91"/>
      <c r="J282" s="91" t="e">
        <f ca="1">VLOOKUP(K282,#REF!,2,FALSE)</f>
        <v>#N/A</v>
      </c>
      <c r="K282" s="91"/>
      <c r="L282" s="91" t="e">
        <f ca="1">VLOOKUP(M282,#REF!,2,FALSE)</f>
        <v>#N/A</v>
      </c>
      <c r="M282" s="91"/>
      <c r="N282" s="91" t="e">
        <f ca="1">VLOOKUP(O282,#REF!,2,FALSE)</f>
        <v>#N/A</v>
      </c>
      <c r="O282" s="91"/>
      <c r="P282" s="92" t="str">
        <f ca="1">_xlfn.CONCAT($I282,IF(OR($O282=#REF!,$O282=#REF!,$O282=#REF!,$O282="electricité joule", $O282="electricité PAC")," d'", " de "), LOWER($O282))&amp;IF(OR(G282="agriculture","industrie")," l'",IF(OR(G282="puits technologiques",G282="soutes")," des "," du "))&amp;LOWER(G282)</f>
        <v xml:space="preserve"> de  du </v>
      </c>
      <c r="Q282" s="91" t="e">
        <f t="shared" si="18"/>
        <v>#NAME?</v>
      </c>
      <c r="R282" s="91" t="s">
        <v>95</v>
      </c>
      <c r="S282" s="91"/>
      <c r="T282" s="91" t="s">
        <v>9</v>
      </c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93"/>
      <c r="BD282" s="93"/>
      <c r="BE282" s="93"/>
      <c r="BF282" s="93"/>
      <c r="BG282" s="93"/>
      <c r="BH282" s="93"/>
      <c r="BI282" s="93"/>
      <c r="BJ282" s="93"/>
      <c r="BK282" s="93"/>
      <c r="BL282" s="93"/>
      <c r="BM282" s="93"/>
      <c r="BN282" s="93"/>
      <c r="BO282" s="93"/>
      <c r="BP282" s="93"/>
      <c r="BQ282" s="93"/>
      <c r="BR282" s="93"/>
      <c r="BS282" s="93"/>
      <c r="BT282" s="93"/>
      <c r="BU282" s="93"/>
    </row>
    <row r="283" spans="3:73">
      <c r="C283" s="91">
        <f t="shared" si="17"/>
        <v>282</v>
      </c>
      <c r="D283" s="91"/>
      <c r="E283" s="91" t="e">
        <f t="shared" ca="1" si="19"/>
        <v>#N/A</v>
      </c>
      <c r="F283" s="91" t="e">
        <f ca="1">VLOOKUP(G283,#REF!,2,FALSE)</f>
        <v>#N/A</v>
      </c>
      <c r="G283" s="91"/>
      <c r="H283" s="91" t="e">
        <f ca="1">VLOOKUP(I283,#REF!,2,FALSE)</f>
        <v>#N/A</v>
      </c>
      <c r="I283" s="91"/>
      <c r="J283" s="91" t="e">
        <f ca="1">VLOOKUP(K283,#REF!,2,FALSE)</f>
        <v>#N/A</v>
      </c>
      <c r="K283" s="91"/>
      <c r="L283" s="91" t="e">
        <f ca="1">VLOOKUP(M283,#REF!,2,FALSE)</f>
        <v>#N/A</v>
      </c>
      <c r="M283" s="91"/>
      <c r="N283" s="91" t="e">
        <f ca="1">VLOOKUP(O283,#REF!,2,FALSE)</f>
        <v>#N/A</v>
      </c>
      <c r="O283" s="91"/>
      <c r="P283" s="92" t="str">
        <f ca="1">_xlfn.CONCAT($I283,IF(OR($O283=#REF!,$O283=#REF!,$O283=#REF!,$O283="electricité joule", $O283="electricité PAC")," d'", " de "), LOWER($O283))&amp;IF(OR(G283="agriculture","industrie")," l'",IF(OR(G283="puits technologiques",G283="soutes")," des "," du "))&amp;LOWER(G283)</f>
        <v xml:space="preserve"> de  du </v>
      </c>
      <c r="Q283" s="91" t="e">
        <f t="shared" si="18"/>
        <v>#NAME?</v>
      </c>
      <c r="R283" s="91" t="s">
        <v>95</v>
      </c>
      <c r="S283" s="91"/>
      <c r="T283" s="91" t="s">
        <v>9</v>
      </c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3"/>
      <c r="AM283" s="93"/>
      <c r="AN283" s="93"/>
      <c r="AO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3"/>
      <c r="AZ283" s="93"/>
      <c r="BA283" s="93"/>
      <c r="BB283" s="93"/>
      <c r="BC283" s="93"/>
      <c r="BD283" s="93"/>
      <c r="BE283" s="93"/>
      <c r="BF283" s="93"/>
      <c r="BG283" s="93"/>
      <c r="BH283" s="93"/>
      <c r="BI283" s="93"/>
      <c r="BJ283" s="93"/>
      <c r="BK283" s="93"/>
      <c r="BL283" s="93"/>
      <c r="BM283" s="93"/>
      <c r="BN283" s="93"/>
      <c r="BO283" s="93"/>
      <c r="BP283" s="93"/>
      <c r="BQ283" s="93"/>
      <c r="BR283" s="93"/>
      <c r="BS283" s="93"/>
      <c r="BT283" s="93"/>
      <c r="BU283" s="93"/>
    </row>
    <row r="284" spans="3:73">
      <c r="C284" s="91">
        <f t="shared" si="17"/>
        <v>283</v>
      </c>
      <c r="D284" s="91"/>
      <c r="E284" s="91" t="e">
        <f t="shared" ca="1" si="19"/>
        <v>#N/A</v>
      </c>
      <c r="F284" s="91" t="e">
        <f ca="1">VLOOKUP(G284,#REF!,2,FALSE)</f>
        <v>#N/A</v>
      </c>
      <c r="G284" s="91"/>
      <c r="H284" s="91" t="e">
        <f ca="1">VLOOKUP(I284,#REF!,2,FALSE)</f>
        <v>#N/A</v>
      </c>
      <c r="I284" s="91"/>
      <c r="J284" s="91" t="e">
        <f ca="1">VLOOKUP(K284,#REF!,2,FALSE)</f>
        <v>#N/A</v>
      </c>
      <c r="K284" s="91"/>
      <c r="L284" s="91" t="e">
        <f ca="1">VLOOKUP(M284,#REF!,2,FALSE)</f>
        <v>#N/A</v>
      </c>
      <c r="M284" s="91"/>
      <c r="N284" s="91" t="e">
        <f ca="1">VLOOKUP(O284,#REF!,2,FALSE)</f>
        <v>#N/A</v>
      </c>
      <c r="O284" s="91"/>
      <c r="P284" s="92" t="str">
        <f ca="1">_xlfn.CONCAT($I284,IF(OR($O284=#REF!,$O284=#REF!,$O284=#REF!,$O284="electricité joule", $O284="electricité PAC")," d'", " de "), LOWER($O284))&amp;IF(OR(G284="agriculture","industrie")," l'",IF(OR(G284="puits technologiques",G284="soutes")," des "," du "))&amp;LOWER(G284)</f>
        <v xml:space="preserve"> de  du </v>
      </c>
      <c r="Q284" s="91" t="e">
        <f t="shared" si="18"/>
        <v>#NAME?</v>
      </c>
      <c r="R284" s="91" t="s">
        <v>95</v>
      </c>
      <c r="S284" s="91"/>
      <c r="T284" s="91" t="s">
        <v>9</v>
      </c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3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3"/>
      <c r="AY284" s="93"/>
      <c r="AZ284" s="93"/>
      <c r="BA284" s="93"/>
      <c r="BB284" s="93"/>
      <c r="BC284" s="93"/>
      <c r="BD284" s="93"/>
      <c r="BE284" s="93"/>
      <c r="BF284" s="93"/>
      <c r="BG284" s="93"/>
      <c r="BH284" s="93"/>
      <c r="BI284" s="93"/>
      <c r="BJ284" s="93"/>
      <c r="BK284" s="93"/>
      <c r="BL284" s="93"/>
      <c r="BM284" s="93"/>
      <c r="BN284" s="93"/>
      <c r="BO284" s="93"/>
      <c r="BP284" s="93"/>
      <c r="BQ284" s="93"/>
      <c r="BR284" s="93"/>
      <c r="BS284" s="93"/>
      <c r="BT284" s="93"/>
      <c r="BU284" s="93"/>
    </row>
    <row r="285" spans="3:73">
      <c r="C285" s="91">
        <f t="shared" si="17"/>
        <v>284</v>
      </c>
      <c r="D285" s="91"/>
      <c r="E285" s="91" t="e">
        <f t="shared" ca="1" si="19"/>
        <v>#N/A</v>
      </c>
      <c r="F285" s="91" t="e">
        <f ca="1">VLOOKUP(G285,#REF!,2,FALSE)</f>
        <v>#N/A</v>
      </c>
      <c r="G285" s="91"/>
      <c r="H285" s="91" t="e">
        <f ca="1">VLOOKUP(I285,#REF!,2,FALSE)</f>
        <v>#N/A</v>
      </c>
      <c r="I285" s="91"/>
      <c r="J285" s="91" t="e">
        <f ca="1">VLOOKUP(K285,#REF!,2,FALSE)</f>
        <v>#N/A</v>
      </c>
      <c r="K285" s="91"/>
      <c r="L285" s="91" t="e">
        <f ca="1">VLOOKUP(M285,#REF!,2,FALSE)</f>
        <v>#N/A</v>
      </c>
      <c r="M285" s="91"/>
      <c r="N285" s="91" t="e">
        <f ca="1">VLOOKUP(O285,#REF!,2,FALSE)</f>
        <v>#N/A</v>
      </c>
      <c r="O285" s="91"/>
      <c r="P285" s="92" t="str">
        <f ca="1">_xlfn.CONCAT($I285,IF(OR($O285=#REF!,$O285=#REF!,$O285=#REF!,$O285="electricité joule", $O285="electricité PAC")," d'", " de "), LOWER($O285))&amp;IF(OR(G285="agriculture","industrie")," l'",IF(OR(G285="puits technologiques",G285="soutes")," des "," du "))&amp;LOWER(G285)</f>
        <v xml:space="preserve"> de  du </v>
      </c>
      <c r="Q285" s="91" t="e">
        <f t="shared" si="18"/>
        <v>#NAME?</v>
      </c>
      <c r="R285" s="91" t="s">
        <v>95</v>
      </c>
      <c r="S285" s="91"/>
      <c r="T285" s="91" t="s">
        <v>9</v>
      </c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3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3"/>
      <c r="BA285" s="93"/>
      <c r="BB285" s="93"/>
      <c r="BC285" s="93"/>
      <c r="BD285" s="93"/>
      <c r="BE285" s="93"/>
      <c r="BF285" s="93"/>
      <c r="BG285" s="93"/>
      <c r="BH285" s="93"/>
      <c r="BI285" s="93"/>
      <c r="BJ285" s="93"/>
      <c r="BK285" s="93"/>
      <c r="BL285" s="93"/>
      <c r="BM285" s="93"/>
      <c r="BN285" s="93"/>
      <c r="BO285" s="93"/>
      <c r="BP285" s="93"/>
      <c r="BQ285" s="93"/>
      <c r="BR285" s="93"/>
      <c r="BS285" s="93"/>
      <c r="BT285" s="93"/>
      <c r="BU285" s="93"/>
    </row>
    <row r="286" spans="3:73">
      <c r="C286" s="91">
        <f t="shared" si="17"/>
        <v>285</v>
      </c>
      <c r="D286" s="91"/>
      <c r="E286" s="91" t="e">
        <f t="shared" ca="1" si="19"/>
        <v>#N/A</v>
      </c>
      <c r="F286" s="91" t="e">
        <f ca="1">VLOOKUP(G286,#REF!,2,FALSE)</f>
        <v>#N/A</v>
      </c>
      <c r="G286" s="91"/>
      <c r="H286" s="91" t="e">
        <f ca="1">VLOOKUP(I286,#REF!,2,FALSE)</f>
        <v>#N/A</v>
      </c>
      <c r="I286" s="91"/>
      <c r="J286" s="91" t="e">
        <f ca="1">VLOOKUP(K286,#REF!,2,FALSE)</f>
        <v>#N/A</v>
      </c>
      <c r="K286" s="91"/>
      <c r="L286" s="91" t="e">
        <f ca="1">VLOOKUP(M286,#REF!,2,FALSE)</f>
        <v>#N/A</v>
      </c>
      <c r="M286" s="91"/>
      <c r="N286" s="91" t="e">
        <f ca="1">VLOOKUP(O286,#REF!,2,FALSE)</f>
        <v>#N/A</v>
      </c>
      <c r="O286" s="91"/>
      <c r="P286" s="92" t="str">
        <f ca="1">_xlfn.CONCAT($I286,IF(OR($O286=#REF!,$O286=#REF!,$O286=#REF!,$O286="electricité joule", $O286="electricité PAC")," d'", " de "), LOWER($O286))&amp;IF(OR(G286="agriculture","industrie")," l'",IF(OR(G286="puits technologiques",G286="soutes")," des "," du "))&amp;LOWER(G286)</f>
        <v xml:space="preserve"> de  du </v>
      </c>
      <c r="Q286" s="91" t="e">
        <f t="shared" si="18"/>
        <v>#NAME?</v>
      </c>
      <c r="R286" s="91" t="s">
        <v>95</v>
      </c>
      <c r="S286" s="91"/>
      <c r="T286" s="91" t="s">
        <v>9</v>
      </c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3"/>
      <c r="AM286" s="93"/>
      <c r="AN286" s="93"/>
      <c r="AO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3"/>
      <c r="AZ286" s="93"/>
      <c r="BA286" s="93"/>
      <c r="BB286" s="93"/>
      <c r="BC286" s="93"/>
      <c r="BD286" s="93"/>
      <c r="BE286" s="93"/>
      <c r="BF286" s="93"/>
      <c r="BG286" s="93"/>
      <c r="BH286" s="93"/>
      <c r="BI286" s="93"/>
      <c r="BJ286" s="93"/>
      <c r="BK286" s="93"/>
      <c r="BL286" s="93"/>
      <c r="BM286" s="93"/>
      <c r="BN286" s="93"/>
      <c r="BO286" s="93"/>
      <c r="BP286" s="93"/>
      <c r="BQ286" s="93"/>
      <c r="BR286" s="93"/>
      <c r="BS286" s="93"/>
      <c r="BT286" s="93"/>
      <c r="BU286" s="93"/>
    </row>
    <row r="287" spans="3:73">
      <c r="C287" s="91">
        <f t="shared" si="17"/>
        <v>286</v>
      </c>
      <c r="D287" s="91"/>
      <c r="E287" s="91" t="e">
        <f t="shared" ca="1" si="19"/>
        <v>#N/A</v>
      </c>
      <c r="F287" s="91" t="e">
        <f ca="1">VLOOKUP(G287,#REF!,2,FALSE)</f>
        <v>#N/A</v>
      </c>
      <c r="G287" s="91"/>
      <c r="H287" s="91" t="e">
        <f ca="1">VLOOKUP(I287,#REF!,2,FALSE)</f>
        <v>#N/A</v>
      </c>
      <c r="I287" s="91"/>
      <c r="J287" s="91" t="e">
        <f ca="1">VLOOKUP(K287,#REF!,2,FALSE)</f>
        <v>#N/A</v>
      </c>
      <c r="K287" s="91"/>
      <c r="L287" s="91" t="e">
        <f ca="1">VLOOKUP(M287,#REF!,2,FALSE)</f>
        <v>#N/A</v>
      </c>
      <c r="M287" s="91"/>
      <c r="N287" s="91" t="e">
        <f ca="1">VLOOKUP(O287,#REF!,2,FALSE)</f>
        <v>#N/A</v>
      </c>
      <c r="O287" s="91"/>
      <c r="P287" s="92" t="str">
        <f ca="1">_xlfn.CONCAT($I287,IF(OR($O287=#REF!,$O287=#REF!,$O287=#REF!,$O287="electricité joule", $O287="electricité PAC")," d'", " de "), LOWER($O287))&amp;IF(OR(G287="agriculture","industrie")," l'",IF(OR(G287="puits technologiques",G287="soutes")," des "," du "))&amp;LOWER(G287)</f>
        <v xml:space="preserve"> de  du </v>
      </c>
      <c r="Q287" s="91" t="e">
        <f t="shared" si="18"/>
        <v>#NAME?</v>
      </c>
      <c r="R287" s="91" t="s">
        <v>95</v>
      </c>
      <c r="S287" s="91"/>
      <c r="T287" s="91" t="s">
        <v>9</v>
      </c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3"/>
      <c r="AM287" s="93"/>
      <c r="AN287" s="93"/>
      <c r="AO287" s="93"/>
      <c r="AP287" s="93"/>
      <c r="AQ287" s="93"/>
      <c r="AR287" s="93"/>
      <c r="AS287" s="93"/>
      <c r="AT287" s="93"/>
      <c r="AU287" s="93"/>
      <c r="AV287" s="93"/>
      <c r="AW287" s="93"/>
      <c r="AX287" s="93"/>
      <c r="AY287" s="93"/>
      <c r="AZ287" s="93"/>
      <c r="BA287" s="93"/>
      <c r="BB287" s="93"/>
      <c r="BC287" s="93"/>
      <c r="BD287" s="93"/>
      <c r="BE287" s="93"/>
      <c r="BF287" s="93"/>
      <c r="BG287" s="93"/>
      <c r="BH287" s="93"/>
      <c r="BI287" s="93"/>
      <c r="BJ287" s="93"/>
      <c r="BK287" s="93"/>
      <c r="BL287" s="93"/>
      <c r="BM287" s="93"/>
      <c r="BN287" s="93"/>
      <c r="BO287" s="93"/>
      <c r="BP287" s="93"/>
      <c r="BQ287" s="93"/>
      <c r="BR287" s="93"/>
      <c r="BS287" s="93"/>
      <c r="BT287" s="93"/>
      <c r="BU287" s="93"/>
    </row>
    <row r="288" spans="3:73">
      <c r="C288" s="91">
        <f t="shared" si="17"/>
        <v>287</v>
      </c>
      <c r="D288" s="91"/>
      <c r="E288" s="91" t="e">
        <f t="shared" ca="1" si="19"/>
        <v>#N/A</v>
      </c>
      <c r="F288" s="91" t="e">
        <f ca="1">VLOOKUP(G288,#REF!,2,FALSE)</f>
        <v>#N/A</v>
      </c>
      <c r="G288" s="91"/>
      <c r="H288" s="91" t="e">
        <f ca="1">VLOOKUP(I288,#REF!,2,FALSE)</f>
        <v>#N/A</v>
      </c>
      <c r="I288" s="91"/>
      <c r="J288" s="91" t="e">
        <f ca="1">VLOOKUP(K288,#REF!,2,FALSE)</f>
        <v>#N/A</v>
      </c>
      <c r="K288" s="91"/>
      <c r="L288" s="91" t="e">
        <f ca="1">VLOOKUP(M288,#REF!,2,FALSE)</f>
        <v>#N/A</v>
      </c>
      <c r="M288" s="91"/>
      <c r="N288" s="91" t="e">
        <f ca="1">VLOOKUP(O288,#REF!,2,FALSE)</f>
        <v>#N/A</v>
      </c>
      <c r="O288" s="91"/>
      <c r="P288" s="92" t="str">
        <f ca="1">_xlfn.CONCAT($I288,IF(OR($O288=#REF!,$O288=#REF!,$O288=#REF!,$O288="electricité joule", $O288="electricité PAC")," d'", " de "), LOWER($O288))&amp;IF(OR(G288="agriculture","industrie")," l'",IF(OR(G288="puits technologiques",G288="soutes")," des "," du "))&amp;LOWER(G288)</f>
        <v xml:space="preserve"> de  du </v>
      </c>
      <c r="Q288" s="91" t="e">
        <f t="shared" si="18"/>
        <v>#NAME?</v>
      </c>
      <c r="R288" s="91" t="s">
        <v>95</v>
      </c>
      <c r="S288" s="91"/>
      <c r="T288" s="91" t="s">
        <v>9</v>
      </c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3"/>
      <c r="AM288" s="93"/>
      <c r="AN288" s="93"/>
      <c r="AO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3"/>
      <c r="AZ288" s="93"/>
      <c r="BA288" s="93"/>
      <c r="BB288" s="93"/>
      <c r="BC288" s="93"/>
      <c r="BD288" s="93"/>
      <c r="BE288" s="93"/>
      <c r="BF288" s="93"/>
      <c r="BG288" s="93"/>
      <c r="BH288" s="93"/>
      <c r="BI288" s="93"/>
      <c r="BJ288" s="93"/>
      <c r="BK288" s="93"/>
      <c r="BL288" s="93"/>
      <c r="BM288" s="93"/>
      <c r="BN288" s="93"/>
      <c r="BO288" s="93"/>
      <c r="BP288" s="93"/>
      <c r="BQ288" s="93"/>
      <c r="BR288" s="93"/>
      <c r="BS288" s="93"/>
      <c r="BT288" s="93"/>
      <c r="BU288" s="93"/>
    </row>
    <row r="289" spans="3:73">
      <c r="C289" s="91">
        <f t="shared" si="17"/>
        <v>288</v>
      </c>
      <c r="D289" s="91"/>
      <c r="E289" s="91" t="e">
        <f t="shared" ca="1" si="19"/>
        <v>#N/A</v>
      </c>
      <c r="F289" s="91" t="e">
        <f ca="1">VLOOKUP(G289,#REF!,2,FALSE)</f>
        <v>#N/A</v>
      </c>
      <c r="G289" s="91"/>
      <c r="H289" s="91" t="e">
        <f ca="1">VLOOKUP(I289,#REF!,2,FALSE)</f>
        <v>#N/A</v>
      </c>
      <c r="I289" s="91"/>
      <c r="J289" s="91" t="e">
        <f ca="1">VLOOKUP(K289,#REF!,2,FALSE)</f>
        <v>#N/A</v>
      </c>
      <c r="K289" s="91"/>
      <c r="L289" s="91" t="e">
        <f ca="1">VLOOKUP(M289,#REF!,2,FALSE)</f>
        <v>#N/A</v>
      </c>
      <c r="M289" s="91"/>
      <c r="N289" s="91" t="e">
        <f ca="1">VLOOKUP(O289,#REF!,2,FALSE)</f>
        <v>#N/A</v>
      </c>
      <c r="O289" s="91"/>
      <c r="P289" s="92" t="str">
        <f ca="1">_xlfn.CONCAT($I289,IF(OR($O289=#REF!,$O289=#REF!,$O289=#REF!,$O289="electricité joule", $O289="electricité PAC")," d'", " de "), LOWER($O289))&amp;IF(OR(G289="agriculture","industrie")," l'",IF(OR(G289="puits technologiques",G289="soutes")," des "," du "))&amp;LOWER(G289)</f>
        <v xml:space="preserve"> de  du </v>
      </c>
      <c r="Q289" s="91" t="e">
        <f t="shared" si="18"/>
        <v>#NAME?</v>
      </c>
      <c r="R289" s="91" t="s">
        <v>95</v>
      </c>
      <c r="S289" s="91"/>
      <c r="T289" s="91" t="s">
        <v>9</v>
      </c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3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3"/>
      <c r="BA289" s="93"/>
      <c r="BB289" s="93"/>
      <c r="BC289" s="93"/>
      <c r="BD289" s="93"/>
      <c r="BE289" s="93"/>
      <c r="BF289" s="93"/>
      <c r="BG289" s="93"/>
      <c r="BH289" s="93"/>
      <c r="BI289" s="93"/>
      <c r="BJ289" s="93"/>
      <c r="BK289" s="93"/>
      <c r="BL289" s="93"/>
      <c r="BM289" s="93"/>
      <c r="BN289" s="93"/>
      <c r="BO289" s="93"/>
      <c r="BP289" s="93"/>
      <c r="BQ289" s="93"/>
      <c r="BR289" s="93"/>
      <c r="BS289" s="93"/>
      <c r="BT289" s="93"/>
      <c r="BU289" s="93"/>
    </row>
    <row r="290" spans="3:73">
      <c r="C290" s="91">
        <f t="shared" si="17"/>
        <v>289</v>
      </c>
      <c r="D290" s="91"/>
      <c r="E290" s="91" t="e">
        <f t="shared" ca="1" si="19"/>
        <v>#N/A</v>
      </c>
      <c r="F290" s="91" t="e">
        <f ca="1">VLOOKUP(G290,#REF!,2,FALSE)</f>
        <v>#N/A</v>
      </c>
      <c r="G290" s="91"/>
      <c r="H290" s="91" t="e">
        <f ca="1">VLOOKUP(I290,#REF!,2,FALSE)</f>
        <v>#N/A</v>
      </c>
      <c r="I290" s="91"/>
      <c r="J290" s="91" t="e">
        <f ca="1">VLOOKUP(K290,#REF!,2,FALSE)</f>
        <v>#N/A</v>
      </c>
      <c r="K290" s="91"/>
      <c r="L290" s="91" t="e">
        <f ca="1">VLOOKUP(M290,#REF!,2,FALSE)</f>
        <v>#N/A</v>
      </c>
      <c r="M290" s="91"/>
      <c r="N290" s="91" t="e">
        <f ca="1">VLOOKUP(O290,#REF!,2,FALSE)</f>
        <v>#N/A</v>
      </c>
      <c r="O290" s="91"/>
      <c r="P290" s="92" t="str">
        <f ca="1">_xlfn.CONCAT($I290,IF(OR($O290=#REF!,$O290=#REF!,$O290=#REF!,$O290="electricité joule", $O290="electricité PAC")," d'", " de "), LOWER($O290))&amp;IF(OR(G290="agriculture","industrie")," l'",IF(OR(G290="puits technologiques",G290="soutes")," des "," du "))&amp;LOWER(G290)</f>
        <v xml:space="preserve"> de  du </v>
      </c>
      <c r="Q290" s="91" t="e">
        <f t="shared" si="18"/>
        <v>#NAME?</v>
      </c>
      <c r="R290" s="91" t="s">
        <v>95</v>
      </c>
      <c r="S290" s="91"/>
      <c r="T290" s="91" t="s">
        <v>9</v>
      </c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93"/>
      <c r="BD290" s="93"/>
      <c r="BE290" s="93"/>
      <c r="BF290" s="93"/>
      <c r="BG290" s="93"/>
      <c r="BH290" s="93"/>
      <c r="BI290" s="93"/>
      <c r="BJ290" s="93"/>
      <c r="BK290" s="93"/>
      <c r="BL290" s="93"/>
      <c r="BM290" s="93"/>
      <c r="BN290" s="93"/>
      <c r="BO290" s="93"/>
      <c r="BP290" s="93"/>
      <c r="BQ290" s="93"/>
      <c r="BR290" s="93"/>
      <c r="BS290" s="93"/>
      <c r="BT290" s="93"/>
      <c r="BU290" s="93"/>
    </row>
    <row r="291" spans="3:73">
      <c r="C291" s="91">
        <f t="shared" si="17"/>
        <v>290</v>
      </c>
      <c r="D291" s="91"/>
      <c r="E291" s="91" t="e">
        <f t="shared" ca="1" si="19"/>
        <v>#N/A</v>
      </c>
      <c r="F291" s="91" t="e">
        <f ca="1">VLOOKUP(G291,#REF!,2,FALSE)</f>
        <v>#N/A</v>
      </c>
      <c r="G291" s="91"/>
      <c r="H291" s="91" t="e">
        <f ca="1">VLOOKUP(I291,#REF!,2,FALSE)</f>
        <v>#N/A</v>
      </c>
      <c r="I291" s="91"/>
      <c r="J291" s="91" t="e">
        <f ca="1">VLOOKUP(K291,#REF!,2,FALSE)</f>
        <v>#N/A</v>
      </c>
      <c r="K291" s="91"/>
      <c r="L291" s="91" t="e">
        <f ca="1">VLOOKUP(M291,#REF!,2,FALSE)</f>
        <v>#N/A</v>
      </c>
      <c r="M291" s="91"/>
      <c r="N291" s="91" t="e">
        <f ca="1">VLOOKUP(O291,#REF!,2,FALSE)</f>
        <v>#N/A</v>
      </c>
      <c r="O291" s="91"/>
      <c r="P291" s="92" t="str">
        <f ca="1">_xlfn.CONCAT($I291,IF(OR($O291=#REF!,$O291=#REF!,$O291=#REF!,$O291="electricité joule", $O291="electricité PAC")," d'", " de "), LOWER($O291))&amp;IF(OR(G291="agriculture","industrie")," l'",IF(OR(G291="puits technologiques",G291="soutes")," des "," du "))&amp;LOWER(G291)</f>
        <v xml:space="preserve"> de  du </v>
      </c>
      <c r="Q291" s="91" t="e">
        <f t="shared" si="18"/>
        <v>#NAME?</v>
      </c>
      <c r="R291" s="91" t="s">
        <v>95</v>
      </c>
      <c r="S291" s="91"/>
      <c r="T291" s="91" t="s">
        <v>9</v>
      </c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3"/>
      <c r="AM291" s="93"/>
      <c r="AN291" s="93"/>
      <c r="AO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3"/>
      <c r="AZ291" s="93"/>
      <c r="BA291" s="93"/>
      <c r="BB291" s="93"/>
      <c r="BC291" s="93"/>
      <c r="BD291" s="93"/>
      <c r="BE291" s="93"/>
      <c r="BF291" s="93"/>
      <c r="BG291" s="93"/>
      <c r="BH291" s="93"/>
      <c r="BI291" s="93"/>
      <c r="BJ291" s="93"/>
      <c r="BK291" s="93"/>
      <c r="BL291" s="93"/>
      <c r="BM291" s="93"/>
      <c r="BN291" s="93"/>
      <c r="BO291" s="93"/>
      <c r="BP291" s="93"/>
      <c r="BQ291" s="93"/>
      <c r="BR291" s="93"/>
      <c r="BS291" s="93"/>
      <c r="BT291" s="93"/>
      <c r="BU291" s="93"/>
    </row>
    <row r="292" spans="3:73">
      <c r="C292" s="91">
        <f t="shared" si="17"/>
        <v>291</v>
      </c>
      <c r="D292" s="91"/>
      <c r="E292" s="91" t="e">
        <f t="shared" ca="1" si="19"/>
        <v>#N/A</v>
      </c>
      <c r="F292" s="91" t="e">
        <f ca="1">VLOOKUP(G292,#REF!,2,FALSE)</f>
        <v>#N/A</v>
      </c>
      <c r="G292" s="91"/>
      <c r="H292" s="91" t="e">
        <f ca="1">VLOOKUP(I292,#REF!,2,FALSE)</f>
        <v>#N/A</v>
      </c>
      <c r="I292" s="91"/>
      <c r="J292" s="91" t="e">
        <f ca="1">VLOOKUP(K292,#REF!,2,FALSE)</f>
        <v>#N/A</v>
      </c>
      <c r="K292" s="91"/>
      <c r="L292" s="91" t="e">
        <f ca="1">VLOOKUP(M292,#REF!,2,FALSE)</f>
        <v>#N/A</v>
      </c>
      <c r="M292" s="91"/>
      <c r="N292" s="91" t="e">
        <f ca="1">VLOOKUP(O292,#REF!,2,FALSE)</f>
        <v>#N/A</v>
      </c>
      <c r="O292" s="91"/>
      <c r="P292" s="92" t="str">
        <f ca="1">_xlfn.CONCAT($I292,IF(OR($O292=#REF!,$O292=#REF!,$O292=#REF!,$O292="electricité joule", $O292="electricité PAC")," d'", " de "), LOWER($O292))&amp;IF(OR(G292="agriculture","industrie")," l'",IF(OR(G292="puits technologiques",G292="soutes")," des "," du "))&amp;LOWER(G292)</f>
        <v xml:space="preserve"> de  du </v>
      </c>
      <c r="Q292" s="91" t="e">
        <f t="shared" si="18"/>
        <v>#NAME?</v>
      </c>
      <c r="R292" s="91" t="s">
        <v>95</v>
      </c>
      <c r="S292" s="91"/>
      <c r="T292" s="91" t="s">
        <v>9</v>
      </c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3"/>
      <c r="AM292" s="93"/>
      <c r="AN292" s="93"/>
      <c r="AO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3"/>
      <c r="AZ292" s="93"/>
      <c r="BA292" s="93"/>
      <c r="BB292" s="93"/>
      <c r="BC292" s="93"/>
      <c r="BD292" s="93"/>
      <c r="BE292" s="93"/>
      <c r="BF292" s="93"/>
      <c r="BG292" s="93"/>
      <c r="BH292" s="93"/>
      <c r="BI292" s="93"/>
      <c r="BJ292" s="93"/>
      <c r="BK292" s="93"/>
      <c r="BL292" s="93"/>
      <c r="BM292" s="93"/>
      <c r="BN292" s="93"/>
      <c r="BO292" s="93"/>
      <c r="BP292" s="93"/>
      <c r="BQ292" s="93"/>
      <c r="BR292" s="93"/>
      <c r="BS292" s="93"/>
      <c r="BT292" s="93"/>
      <c r="BU292" s="93"/>
    </row>
    <row r="293" spans="3:73">
      <c r="C293" s="91">
        <f t="shared" si="17"/>
        <v>292</v>
      </c>
      <c r="D293" s="91"/>
      <c r="E293" s="91" t="e">
        <f t="shared" ca="1" si="19"/>
        <v>#N/A</v>
      </c>
      <c r="F293" s="91" t="e">
        <f ca="1">VLOOKUP(G293,#REF!,2,FALSE)</f>
        <v>#N/A</v>
      </c>
      <c r="G293" s="91"/>
      <c r="H293" s="91" t="e">
        <f ca="1">VLOOKUP(I293,#REF!,2,FALSE)</f>
        <v>#N/A</v>
      </c>
      <c r="I293" s="91"/>
      <c r="J293" s="91" t="e">
        <f ca="1">VLOOKUP(K293,#REF!,2,FALSE)</f>
        <v>#N/A</v>
      </c>
      <c r="K293" s="91"/>
      <c r="L293" s="91" t="e">
        <f ca="1">VLOOKUP(M293,#REF!,2,FALSE)</f>
        <v>#N/A</v>
      </c>
      <c r="M293" s="91"/>
      <c r="N293" s="91" t="e">
        <f ca="1">VLOOKUP(O293,#REF!,2,FALSE)</f>
        <v>#N/A</v>
      </c>
      <c r="O293" s="91"/>
      <c r="P293" s="92" t="str">
        <f ca="1">_xlfn.CONCAT($I293,IF(OR($O293=#REF!,$O293=#REF!,$O293=#REF!,$O293="electricité joule", $O293="electricité PAC")," d'", " de "), LOWER($O293))&amp;IF(OR(G293="agriculture","industrie")," l'",IF(OR(G293="puits technologiques",G293="soutes")," des "," du "))&amp;LOWER(G293)</f>
        <v xml:space="preserve"> de  du </v>
      </c>
      <c r="Q293" s="91" t="e">
        <f t="shared" si="18"/>
        <v>#NAME?</v>
      </c>
      <c r="R293" s="91" t="s">
        <v>95</v>
      </c>
      <c r="S293" s="91"/>
      <c r="T293" s="91" t="s">
        <v>9</v>
      </c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3"/>
      <c r="AM293" s="93"/>
      <c r="AN293" s="93"/>
      <c r="AO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3"/>
      <c r="AZ293" s="93"/>
      <c r="BA293" s="93"/>
      <c r="BB293" s="93"/>
      <c r="BC293" s="93"/>
      <c r="BD293" s="93"/>
      <c r="BE293" s="93"/>
      <c r="BF293" s="93"/>
      <c r="BG293" s="93"/>
      <c r="BH293" s="93"/>
      <c r="BI293" s="93"/>
      <c r="BJ293" s="93"/>
      <c r="BK293" s="93"/>
      <c r="BL293" s="93"/>
      <c r="BM293" s="93"/>
      <c r="BN293" s="93"/>
      <c r="BO293" s="93"/>
      <c r="BP293" s="93"/>
      <c r="BQ293" s="93"/>
      <c r="BR293" s="93"/>
      <c r="BS293" s="93"/>
      <c r="BT293" s="93"/>
      <c r="BU293" s="93"/>
    </row>
    <row r="294" spans="3:73">
      <c r="C294" s="91">
        <f t="shared" si="17"/>
        <v>293</v>
      </c>
      <c r="D294" s="91"/>
      <c r="E294" s="91" t="e">
        <f t="shared" ca="1" si="19"/>
        <v>#N/A</v>
      </c>
      <c r="F294" s="91" t="e">
        <f ca="1">VLOOKUP(G294,#REF!,2,FALSE)</f>
        <v>#N/A</v>
      </c>
      <c r="G294" s="91"/>
      <c r="H294" s="91" t="e">
        <f ca="1">VLOOKUP(I294,#REF!,2,FALSE)</f>
        <v>#N/A</v>
      </c>
      <c r="I294" s="91"/>
      <c r="J294" s="91" t="e">
        <f ca="1">VLOOKUP(K294,#REF!,2,FALSE)</f>
        <v>#N/A</v>
      </c>
      <c r="K294" s="91"/>
      <c r="L294" s="91" t="e">
        <f ca="1">VLOOKUP(M294,#REF!,2,FALSE)</f>
        <v>#N/A</v>
      </c>
      <c r="M294" s="91"/>
      <c r="N294" s="91" t="e">
        <f ca="1">VLOOKUP(O294,#REF!,2,FALSE)</f>
        <v>#N/A</v>
      </c>
      <c r="O294" s="91"/>
      <c r="P294" s="92" t="str">
        <f ca="1">_xlfn.CONCAT($I294,IF(OR($O294=#REF!,$O294=#REF!,$O294=#REF!,$O294="electricité joule", $O294="electricité PAC")," d'", " de "), LOWER($O294))&amp;IF(OR(G294="agriculture","industrie")," l'",IF(OR(G294="puits technologiques",G294="soutes")," des "," du "))&amp;LOWER(G294)</f>
        <v xml:space="preserve"> de  du </v>
      </c>
      <c r="Q294" s="91" t="e">
        <f t="shared" si="18"/>
        <v>#NAME?</v>
      </c>
      <c r="R294" s="91" t="s">
        <v>95</v>
      </c>
      <c r="S294" s="91"/>
      <c r="T294" s="91" t="s">
        <v>9</v>
      </c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3"/>
      <c r="AM294" s="93"/>
      <c r="AN294" s="93"/>
      <c r="AO294" s="93"/>
      <c r="AP294" s="93"/>
      <c r="AQ294" s="93"/>
      <c r="AR294" s="93"/>
      <c r="AS294" s="93"/>
      <c r="AT294" s="93"/>
      <c r="AU294" s="93"/>
      <c r="AV294" s="93"/>
      <c r="AW294" s="93"/>
      <c r="AX294" s="93"/>
      <c r="AY294" s="93"/>
      <c r="AZ294" s="93"/>
      <c r="BA294" s="93"/>
      <c r="BB294" s="93"/>
      <c r="BC294" s="93"/>
      <c r="BD294" s="93"/>
      <c r="BE294" s="93"/>
      <c r="BF294" s="93"/>
      <c r="BG294" s="93"/>
      <c r="BH294" s="93"/>
      <c r="BI294" s="93"/>
      <c r="BJ294" s="93"/>
      <c r="BK294" s="93"/>
      <c r="BL294" s="93"/>
      <c r="BM294" s="93"/>
      <c r="BN294" s="93"/>
      <c r="BO294" s="93"/>
      <c r="BP294" s="93"/>
      <c r="BQ294" s="93"/>
      <c r="BR294" s="93"/>
      <c r="BS294" s="93"/>
      <c r="BT294" s="93"/>
      <c r="BU294" s="93"/>
    </row>
    <row r="295" spans="3:73">
      <c r="C295" s="91">
        <f t="shared" si="17"/>
        <v>294</v>
      </c>
      <c r="D295" s="91"/>
      <c r="E295" s="91" t="e">
        <f t="shared" ca="1" si="19"/>
        <v>#N/A</v>
      </c>
      <c r="F295" s="91" t="e">
        <f ca="1">VLOOKUP(G295,#REF!,2,FALSE)</f>
        <v>#N/A</v>
      </c>
      <c r="G295" s="91"/>
      <c r="H295" s="91" t="e">
        <f ca="1">VLOOKUP(I295,#REF!,2,FALSE)</f>
        <v>#N/A</v>
      </c>
      <c r="I295" s="91"/>
      <c r="J295" s="91" t="e">
        <f ca="1">VLOOKUP(K295,#REF!,2,FALSE)</f>
        <v>#N/A</v>
      </c>
      <c r="K295" s="91"/>
      <c r="L295" s="91" t="e">
        <f ca="1">VLOOKUP(M295,#REF!,2,FALSE)</f>
        <v>#N/A</v>
      </c>
      <c r="M295" s="91"/>
      <c r="N295" s="91" t="e">
        <f ca="1">VLOOKUP(O295,#REF!,2,FALSE)</f>
        <v>#N/A</v>
      </c>
      <c r="O295" s="91"/>
      <c r="P295" s="92" t="str">
        <f ca="1">_xlfn.CONCAT($I295,IF(OR($O295=#REF!,$O295=#REF!,$O295=#REF!,$O295="electricité joule", $O295="electricité PAC")," d'", " de "), LOWER($O295))&amp;IF(OR(G295="agriculture","industrie")," l'",IF(OR(G295="puits technologiques",G295="soutes")," des "," du "))&amp;LOWER(G295)</f>
        <v xml:space="preserve"> de  du </v>
      </c>
      <c r="Q295" s="91" t="e">
        <f t="shared" si="18"/>
        <v>#NAME?</v>
      </c>
      <c r="R295" s="91" t="s">
        <v>95</v>
      </c>
      <c r="S295" s="91"/>
      <c r="T295" s="91" t="s">
        <v>9</v>
      </c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3"/>
      <c r="AM295" s="93"/>
      <c r="AN295" s="93"/>
      <c r="AO295" s="93"/>
      <c r="AP295" s="93"/>
      <c r="AQ295" s="93"/>
      <c r="AR295" s="93"/>
      <c r="AS295" s="93"/>
      <c r="AT295" s="93"/>
      <c r="AU295" s="93"/>
      <c r="AV295" s="93"/>
      <c r="AW295" s="93"/>
      <c r="AX295" s="93"/>
      <c r="AY295" s="93"/>
      <c r="AZ295" s="93"/>
      <c r="BA295" s="93"/>
      <c r="BB295" s="93"/>
      <c r="BC295" s="93"/>
      <c r="BD295" s="93"/>
      <c r="BE295" s="93"/>
      <c r="BF295" s="93"/>
      <c r="BG295" s="93"/>
      <c r="BH295" s="93"/>
      <c r="BI295" s="93"/>
      <c r="BJ295" s="93"/>
      <c r="BK295" s="93"/>
      <c r="BL295" s="93"/>
      <c r="BM295" s="93"/>
      <c r="BN295" s="93"/>
      <c r="BO295" s="93"/>
      <c r="BP295" s="93"/>
      <c r="BQ295" s="93"/>
      <c r="BR295" s="93"/>
      <c r="BS295" s="93"/>
      <c r="BT295" s="93"/>
      <c r="BU295" s="93"/>
    </row>
    <row r="296" spans="3:73">
      <c r="C296" s="91">
        <f t="shared" si="17"/>
        <v>295</v>
      </c>
      <c r="D296" s="91"/>
      <c r="E296" s="91" t="e">
        <f t="shared" ca="1" si="19"/>
        <v>#N/A</v>
      </c>
      <c r="F296" s="91" t="e">
        <f ca="1">VLOOKUP(G296,#REF!,2,FALSE)</f>
        <v>#N/A</v>
      </c>
      <c r="G296" s="91"/>
      <c r="H296" s="91" t="e">
        <f ca="1">VLOOKUP(I296,#REF!,2,FALSE)</f>
        <v>#N/A</v>
      </c>
      <c r="I296" s="91"/>
      <c r="J296" s="91" t="e">
        <f ca="1">VLOOKUP(K296,#REF!,2,FALSE)</f>
        <v>#N/A</v>
      </c>
      <c r="K296" s="91"/>
      <c r="L296" s="91" t="e">
        <f ca="1">VLOOKUP(M296,#REF!,2,FALSE)</f>
        <v>#N/A</v>
      </c>
      <c r="M296" s="91"/>
      <c r="N296" s="91" t="e">
        <f ca="1">VLOOKUP(O296,#REF!,2,FALSE)</f>
        <v>#N/A</v>
      </c>
      <c r="O296" s="91"/>
      <c r="P296" s="92" t="str">
        <f ca="1">_xlfn.CONCAT($I296,IF(OR($O296=#REF!,$O296=#REF!,$O296=#REF!,$O296="electricité joule", $O296="electricité PAC")," d'", " de "), LOWER($O296))&amp;IF(OR(G296="agriculture","industrie")," l'",IF(OR(G296="puits technologiques",G296="soutes")," des "," du "))&amp;LOWER(G296)</f>
        <v xml:space="preserve"> de  du </v>
      </c>
      <c r="Q296" s="91" t="e">
        <f t="shared" si="18"/>
        <v>#NAME?</v>
      </c>
      <c r="R296" s="91" t="s">
        <v>95</v>
      </c>
      <c r="S296" s="91"/>
      <c r="T296" s="91" t="s">
        <v>9</v>
      </c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3"/>
      <c r="AM296" s="93"/>
      <c r="AN296" s="93"/>
      <c r="AO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3"/>
      <c r="AZ296" s="93"/>
      <c r="BA296" s="93"/>
      <c r="BB296" s="93"/>
      <c r="BC296" s="93"/>
      <c r="BD296" s="93"/>
      <c r="BE296" s="93"/>
      <c r="BF296" s="93"/>
      <c r="BG296" s="93"/>
      <c r="BH296" s="93"/>
      <c r="BI296" s="93"/>
      <c r="BJ296" s="93"/>
      <c r="BK296" s="93"/>
      <c r="BL296" s="93"/>
      <c r="BM296" s="93"/>
      <c r="BN296" s="93"/>
      <c r="BO296" s="93"/>
      <c r="BP296" s="93"/>
      <c r="BQ296" s="93"/>
      <c r="BR296" s="93"/>
      <c r="BS296" s="93"/>
      <c r="BT296" s="93"/>
      <c r="BU296" s="93"/>
    </row>
    <row r="297" spans="3:73">
      <c r="C297" s="91">
        <f t="shared" si="17"/>
        <v>296</v>
      </c>
      <c r="D297" s="91"/>
      <c r="E297" s="91" t="e">
        <f t="shared" ca="1" si="19"/>
        <v>#N/A</v>
      </c>
      <c r="F297" s="91" t="e">
        <f ca="1">VLOOKUP(G297,#REF!,2,FALSE)</f>
        <v>#N/A</v>
      </c>
      <c r="G297" s="91"/>
      <c r="H297" s="91" t="e">
        <f ca="1">VLOOKUP(I297,#REF!,2,FALSE)</f>
        <v>#N/A</v>
      </c>
      <c r="I297" s="91"/>
      <c r="J297" s="91" t="e">
        <f ca="1">VLOOKUP(K297,#REF!,2,FALSE)</f>
        <v>#N/A</v>
      </c>
      <c r="K297" s="91"/>
      <c r="L297" s="91" t="e">
        <f ca="1">VLOOKUP(M297,#REF!,2,FALSE)</f>
        <v>#N/A</v>
      </c>
      <c r="M297" s="91"/>
      <c r="N297" s="91" t="e">
        <f ca="1">VLOOKUP(O297,#REF!,2,FALSE)</f>
        <v>#N/A</v>
      </c>
      <c r="O297" s="91"/>
      <c r="P297" s="92" t="str">
        <f ca="1">_xlfn.CONCAT($I297,IF(OR($O297=#REF!,$O297=#REF!,$O297=#REF!,$O297="electricité joule", $O297="electricité PAC")," d'", " de "), LOWER($O297))&amp;IF(OR(G297="agriculture","industrie")," l'",IF(OR(G297="puits technologiques",G297="soutes")," des "," du "))&amp;LOWER(G297)</f>
        <v xml:space="preserve"> de  du </v>
      </c>
      <c r="Q297" s="91" t="e">
        <f t="shared" si="18"/>
        <v>#NAME?</v>
      </c>
      <c r="R297" s="91" t="s">
        <v>95</v>
      </c>
      <c r="S297" s="91"/>
      <c r="T297" s="91" t="s">
        <v>9</v>
      </c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3"/>
      <c r="AM297" s="93"/>
      <c r="AN297" s="93"/>
      <c r="AO297" s="93"/>
      <c r="AP297" s="93"/>
      <c r="AQ297" s="93"/>
      <c r="AR297" s="93"/>
      <c r="AS297" s="93"/>
      <c r="AT297" s="93"/>
      <c r="AU297" s="93"/>
      <c r="AV297" s="93"/>
      <c r="AW297" s="93"/>
      <c r="AX297" s="93"/>
      <c r="AY297" s="93"/>
      <c r="AZ297" s="93"/>
      <c r="BA297" s="93"/>
      <c r="BB297" s="93"/>
      <c r="BC297" s="93"/>
      <c r="BD297" s="93"/>
      <c r="BE297" s="93"/>
      <c r="BF297" s="93"/>
      <c r="BG297" s="93"/>
      <c r="BH297" s="93"/>
      <c r="BI297" s="93"/>
      <c r="BJ297" s="93"/>
      <c r="BK297" s="93"/>
      <c r="BL297" s="93"/>
      <c r="BM297" s="93"/>
      <c r="BN297" s="93"/>
      <c r="BO297" s="93"/>
      <c r="BP297" s="93"/>
      <c r="BQ297" s="93"/>
      <c r="BR297" s="93"/>
      <c r="BS297" s="93"/>
      <c r="BT297" s="93"/>
      <c r="BU297" s="93"/>
    </row>
    <row r="298" spans="3:73">
      <c r="C298" s="91">
        <f t="shared" si="17"/>
        <v>297</v>
      </c>
      <c r="D298" s="91"/>
      <c r="E298" s="91" t="e">
        <f t="shared" ca="1" si="19"/>
        <v>#N/A</v>
      </c>
      <c r="F298" s="91" t="e">
        <f ca="1">VLOOKUP(G298,#REF!,2,FALSE)</f>
        <v>#N/A</v>
      </c>
      <c r="G298" s="91"/>
      <c r="H298" s="91" t="e">
        <f ca="1">VLOOKUP(I298,#REF!,2,FALSE)</f>
        <v>#N/A</v>
      </c>
      <c r="I298" s="91"/>
      <c r="J298" s="91" t="e">
        <f ca="1">VLOOKUP(K298,#REF!,2,FALSE)</f>
        <v>#N/A</v>
      </c>
      <c r="K298" s="91"/>
      <c r="L298" s="91" t="e">
        <f ca="1">VLOOKUP(M298,#REF!,2,FALSE)</f>
        <v>#N/A</v>
      </c>
      <c r="M298" s="91"/>
      <c r="N298" s="91" t="e">
        <f ca="1">VLOOKUP(O298,#REF!,2,FALSE)</f>
        <v>#N/A</v>
      </c>
      <c r="O298" s="91"/>
      <c r="P298" s="92" t="str">
        <f ca="1">_xlfn.CONCAT($I298,IF(OR($O298=#REF!,$O298=#REF!,$O298=#REF!,$O298="electricité joule", $O298="electricité PAC")," d'", " de "), LOWER($O298))&amp;IF(OR(G298="agriculture","industrie")," l'",IF(OR(G298="puits technologiques",G298="soutes")," des "," du "))&amp;LOWER(G298)</f>
        <v xml:space="preserve"> de  du </v>
      </c>
      <c r="Q298" s="91" t="e">
        <f t="shared" si="18"/>
        <v>#NAME?</v>
      </c>
      <c r="R298" s="91" t="s">
        <v>95</v>
      </c>
      <c r="S298" s="91"/>
      <c r="T298" s="91" t="s">
        <v>9</v>
      </c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3"/>
      <c r="AM298" s="93"/>
      <c r="AN298" s="93"/>
      <c r="AO298" s="93"/>
      <c r="AP298" s="93"/>
      <c r="AQ298" s="93"/>
      <c r="AR298" s="93"/>
      <c r="AS298" s="93"/>
      <c r="AT298" s="93"/>
      <c r="AU298" s="93"/>
      <c r="AV298" s="93"/>
      <c r="AW298" s="93"/>
      <c r="AX298" s="93"/>
      <c r="AY298" s="93"/>
      <c r="AZ298" s="93"/>
      <c r="BA298" s="93"/>
      <c r="BB298" s="93"/>
      <c r="BC298" s="93"/>
      <c r="BD298" s="93"/>
      <c r="BE298" s="93"/>
      <c r="BF298" s="93"/>
      <c r="BG298" s="93"/>
      <c r="BH298" s="93"/>
      <c r="BI298" s="93"/>
      <c r="BJ298" s="93"/>
      <c r="BK298" s="93"/>
      <c r="BL298" s="93"/>
      <c r="BM298" s="93"/>
      <c r="BN298" s="93"/>
      <c r="BO298" s="93"/>
      <c r="BP298" s="93"/>
      <c r="BQ298" s="93"/>
      <c r="BR298" s="93"/>
      <c r="BS298" s="93"/>
      <c r="BT298" s="93"/>
      <c r="BU298" s="93"/>
    </row>
    <row r="299" spans="3:73">
      <c r="C299" s="91">
        <f t="shared" si="17"/>
        <v>298</v>
      </c>
      <c r="D299" s="91"/>
      <c r="E299" s="91" t="e">
        <f t="shared" ca="1" si="19"/>
        <v>#N/A</v>
      </c>
      <c r="F299" s="91" t="e">
        <f ca="1">VLOOKUP(G299,#REF!,2,FALSE)</f>
        <v>#N/A</v>
      </c>
      <c r="G299" s="91"/>
      <c r="H299" s="91" t="e">
        <f ca="1">VLOOKUP(I299,#REF!,2,FALSE)</f>
        <v>#N/A</v>
      </c>
      <c r="I299" s="91"/>
      <c r="J299" s="91" t="e">
        <f ca="1">VLOOKUP(K299,#REF!,2,FALSE)</f>
        <v>#N/A</v>
      </c>
      <c r="K299" s="91"/>
      <c r="L299" s="91" t="e">
        <f ca="1">VLOOKUP(M299,#REF!,2,FALSE)</f>
        <v>#N/A</v>
      </c>
      <c r="M299" s="91"/>
      <c r="N299" s="91" t="e">
        <f ca="1">VLOOKUP(O299,#REF!,2,FALSE)</f>
        <v>#N/A</v>
      </c>
      <c r="O299" s="91"/>
      <c r="P299" s="92" t="str">
        <f ca="1">_xlfn.CONCAT($I299,IF(OR($O299=#REF!,$O299=#REF!,$O299=#REF!,$O299="electricité joule", $O299="electricité PAC")," d'", " de "), LOWER($O299))&amp;IF(OR(G299="agriculture","industrie")," l'",IF(OR(G299="puits technologiques",G299="soutes")," des "," du "))&amp;LOWER(G299)</f>
        <v xml:space="preserve"> de  du </v>
      </c>
      <c r="Q299" s="91" t="e">
        <f t="shared" si="18"/>
        <v>#NAME?</v>
      </c>
      <c r="R299" s="91" t="s">
        <v>95</v>
      </c>
      <c r="S299" s="91"/>
      <c r="T299" s="91" t="s">
        <v>9</v>
      </c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3"/>
      <c r="AM299" s="93"/>
      <c r="AN299" s="93"/>
      <c r="AO299" s="93"/>
      <c r="AP299" s="93"/>
      <c r="AQ299" s="93"/>
      <c r="AR299" s="93"/>
      <c r="AS299" s="93"/>
      <c r="AT299" s="93"/>
      <c r="AU299" s="93"/>
      <c r="AV299" s="93"/>
      <c r="AW299" s="93"/>
      <c r="AX299" s="93"/>
      <c r="AY299" s="93"/>
      <c r="AZ299" s="93"/>
      <c r="BA299" s="93"/>
      <c r="BB299" s="93"/>
      <c r="BC299" s="93"/>
      <c r="BD299" s="93"/>
      <c r="BE299" s="93"/>
      <c r="BF299" s="93"/>
      <c r="BG299" s="93"/>
      <c r="BH299" s="93"/>
      <c r="BI299" s="93"/>
      <c r="BJ299" s="93"/>
      <c r="BK299" s="93"/>
      <c r="BL299" s="93"/>
      <c r="BM299" s="93"/>
      <c r="BN299" s="93"/>
      <c r="BO299" s="93"/>
      <c r="BP299" s="93"/>
      <c r="BQ299" s="93"/>
      <c r="BR299" s="93"/>
      <c r="BS299" s="93"/>
      <c r="BT299" s="93"/>
      <c r="BU299" s="93"/>
    </row>
    <row r="300" spans="3:73">
      <c r="C300" s="91">
        <f t="shared" si="17"/>
        <v>299</v>
      </c>
      <c r="D300" s="91"/>
      <c r="E300" s="91" t="e">
        <f t="shared" ca="1" si="19"/>
        <v>#N/A</v>
      </c>
      <c r="F300" s="91" t="e">
        <f ca="1">VLOOKUP(G300,#REF!,2,FALSE)</f>
        <v>#N/A</v>
      </c>
      <c r="G300" s="91"/>
      <c r="H300" s="91" t="e">
        <f ca="1">VLOOKUP(I300,#REF!,2,FALSE)</f>
        <v>#N/A</v>
      </c>
      <c r="I300" s="91"/>
      <c r="J300" s="91" t="e">
        <f ca="1">VLOOKUP(K300,#REF!,2,FALSE)</f>
        <v>#N/A</v>
      </c>
      <c r="K300" s="91"/>
      <c r="L300" s="91" t="e">
        <f ca="1">VLOOKUP(M300,#REF!,2,FALSE)</f>
        <v>#N/A</v>
      </c>
      <c r="M300" s="91"/>
      <c r="N300" s="91" t="e">
        <f ca="1">VLOOKUP(O300,#REF!,2,FALSE)</f>
        <v>#N/A</v>
      </c>
      <c r="O300" s="91"/>
      <c r="P300" s="92" t="str">
        <f ca="1">_xlfn.CONCAT($I300,IF(OR($O300=#REF!,$O300=#REF!,$O300=#REF!,$O300="electricité joule", $O300="electricité PAC")," d'", " de "), LOWER($O300))&amp;IF(OR(G300="agriculture","industrie")," l'",IF(OR(G300="puits technologiques",G300="soutes")," des "," du "))&amp;LOWER(G300)</f>
        <v xml:space="preserve"> de  du </v>
      </c>
      <c r="Q300" s="91" t="e">
        <f t="shared" si="18"/>
        <v>#NAME?</v>
      </c>
      <c r="R300" s="91" t="s">
        <v>95</v>
      </c>
      <c r="S300" s="91"/>
      <c r="T300" s="91" t="s">
        <v>9</v>
      </c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3"/>
      <c r="AM300" s="93"/>
      <c r="AN300" s="93"/>
      <c r="AO300" s="93"/>
      <c r="AP300" s="93"/>
      <c r="AQ300" s="93"/>
      <c r="AR300" s="93"/>
      <c r="AS300" s="93"/>
      <c r="AT300" s="93"/>
      <c r="AU300" s="93"/>
      <c r="AV300" s="93"/>
      <c r="AW300" s="93"/>
      <c r="AX300" s="93"/>
      <c r="AY300" s="93"/>
      <c r="AZ300" s="93"/>
      <c r="BA300" s="93"/>
      <c r="BB300" s="93"/>
      <c r="BC300" s="93"/>
      <c r="BD300" s="93"/>
      <c r="BE300" s="93"/>
      <c r="BF300" s="93"/>
      <c r="BG300" s="93"/>
      <c r="BH300" s="93"/>
      <c r="BI300" s="93"/>
      <c r="BJ300" s="93"/>
      <c r="BK300" s="93"/>
      <c r="BL300" s="93"/>
      <c r="BM300" s="93"/>
      <c r="BN300" s="93"/>
      <c r="BO300" s="93"/>
      <c r="BP300" s="93"/>
      <c r="BQ300" s="93"/>
      <c r="BR300" s="93"/>
      <c r="BS300" s="93"/>
      <c r="BT300" s="93"/>
      <c r="BU300" s="93"/>
    </row>
    <row r="301" spans="3:73">
      <c r="C301" s="91">
        <f t="shared" si="17"/>
        <v>300</v>
      </c>
      <c r="D301" s="91"/>
      <c r="E301" s="91" t="e">
        <f t="shared" ca="1" si="19"/>
        <v>#N/A</v>
      </c>
      <c r="F301" s="91" t="e">
        <f ca="1">VLOOKUP(G301,#REF!,2,FALSE)</f>
        <v>#N/A</v>
      </c>
      <c r="G301" s="91"/>
      <c r="H301" s="91" t="e">
        <f ca="1">VLOOKUP(I301,#REF!,2,FALSE)</f>
        <v>#N/A</v>
      </c>
      <c r="I301" s="91"/>
      <c r="J301" s="91" t="e">
        <f ca="1">VLOOKUP(K301,#REF!,2,FALSE)</f>
        <v>#N/A</v>
      </c>
      <c r="K301" s="91"/>
      <c r="L301" s="91" t="e">
        <f ca="1">VLOOKUP(M301,#REF!,2,FALSE)</f>
        <v>#N/A</v>
      </c>
      <c r="M301" s="91"/>
      <c r="N301" s="91" t="e">
        <f ca="1">VLOOKUP(O301,#REF!,2,FALSE)</f>
        <v>#N/A</v>
      </c>
      <c r="O301" s="91"/>
      <c r="P301" s="92" t="str">
        <f ca="1">_xlfn.CONCAT($I301,IF(OR($O301=#REF!,$O301=#REF!,$O301=#REF!,$O301="electricité joule", $O301="electricité PAC")," d'", " de "), LOWER($O301))&amp;IF(OR(G301="agriculture","industrie")," l'",IF(OR(G301="puits technologiques",G301="soutes")," des "," du "))&amp;LOWER(G301)</f>
        <v xml:space="preserve"> de  du </v>
      </c>
      <c r="Q301" s="91" t="e">
        <f t="shared" si="18"/>
        <v>#NAME?</v>
      </c>
      <c r="R301" s="91" t="s">
        <v>95</v>
      </c>
      <c r="S301" s="91"/>
      <c r="T301" s="91" t="s">
        <v>9</v>
      </c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3"/>
      <c r="AM301" s="93"/>
      <c r="AN301" s="93"/>
      <c r="AO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3"/>
      <c r="AZ301" s="93"/>
      <c r="BA301" s="93"/>
      <c r="BB301" s="93"/>
      <c r="BC301" s="93"/>
      <c r="BD301" s="93"/>
      <c r="BE301" s="93"/>
      <c r="BF301" s="93"/>
      <c r="BG301" s="93"/>
      <c r="BH301" s="93"/>
      <c r="BI301" s="93"/>
      <c r="BJ301" s="93"/>
      <c r="BK301" s="93"/>
      <c r="BL301" s="93"/>
      <c r="BM301" s="93"/>
      <c r="BN301" s="93"/>
      <c r="BO301" s="93"/>
      <c r="BP301" s="93"/>
      <c r="BQ301" s="93"/>
      <c r="BR301" s="93"/>
      <c r="BS301" s="93"/>
      <c r="BT301" s="93"/>
      <c r="BU301" s="93"/>
    </row>
    <row r="302" spans="3:73">
      <c r="C302" s="91">
        <f t="shared" si="17"/>
        <v>301</v>
      </c>
      <c r="D302" s="91"/>
      <c r="E302" s="91" t="e">
        <f t="shared" ca="1" si="19"/>
        <v>#N/A</v>
      </c>
      <c r="F302" s="91" t="e">
        <f ca="1">VLOOKUP(G302,#REF!,2,FALSE)</f>
        <v>#N/A</v>
      </c>
      <c r="G302" s="91"/>
      <c r="H302" s="91" t="e">
        <f ca="1">VLOOKUP(I302,#REF!,2,FALSE)</f>
        <v>#N/A</v>
      </c>
      <c r="I302" s="91"/>
      <c r="J302" s="91" t="e">
        <f ca="1">VLOOKUP(K302,#REF!,2,FALSE)</f>
        <v>#N/A</v>
      </c>
      <c r="K302" s="91"/>
      <c r="L302" s="91" t="e">
        <f ca="1">VLOOKUP(M302,#REF!,2,FALSE)</f>
        <v>#N/A</v>
      </c>
      <c r="M302" s="91"/>
      <c r="N302" s="91" t="e">
        <f ca="1">VLOOKUP(O302,#REF!,2,FALSE)</f>
        <v>#N/A</v>
      </c>
      <c r="O302" s="91"/>
      <c r="P302" s="92" t="str">
        <f ca="1">_xlfn.CONCAT($I302,IF(OR($O302=#REF!,$O302=#REF!,$O302=#REF!,$O302="electricité joule", $O302="electricité PAC")," d'", " de "), LOWER($O302))&amp;IF(OR(G302="agriculture","industrie")," l'",IF(OR(G302="puits technologiques",G302="soutes")," des "," du "))&amp;LOWER(G302)</f>
        <v xml:space="preserve"> de  du </v>
      </c>
      <c r="Q302" s="91" t="e">
        <f t="shared" si="18"/>
        <v>#NAME?</v>
      </c>
      <c r="R302" s="91" t="s">
        <v>95</v>
      </c>
      <c r="S302" s="91"/>
      <c r="T302" s="91" t="s">
        <v>9</v>
      </c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3"/>
      <c r="AM302" s="93"/>
      <c r="AN302" s="93"/>
      <c r="AO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3"/>
      <c r="AZ302" s="93"/>
      <c r="BA302" s="93"/>
      <c r="BB302" s="93"/>
      <c r="BC302" s="93"/>
      <c r="BD302" s="93"/>
      <c r="BE302" s="93"/>
      <c r="BF302" s="93"/>
      <c r="BG302" s="93"/>
      <c r="BH302" s="93"/>
      <c r="BI302" s="93"/>
      <c r="BJ302" s="93"/>
      <c r="BK302" s="93"/>
      <c r="BL302" s="93"/>
      <c r="BM302" s="93"/>
      <c r="BN302" s="93"/>
      <c r="BO302" s="93"/>
      <c r="BP302" s="93"/>
      <c r="BQ302" s="93"/>
      <c r="BR302" s="93"/>
      <c r="BS302" s="93"/>
      <c r="BT302" s="93"/>
      <c r="BU302" s="93"/>
    </row>
    <row r="303" spans="3:73">
      <c r="C303" s="91">
        <f t="shared" si="17"/>
        <v>302</v>
      </c>
      <c r="D303" s="91"/>
      <c r="E303" s="91" t="e">
        <f t="shared" ca="1" si="19"/>
        <v>#N/A</v>
      </c>
      <c r="F303" s="91" t="e">
        <f ca="1">VLOOKUP(G303,#REF!,2,FALSE)</f>
        <v>#N/A</v>
      </c>
      <c r="G303" s="91"/>
      <c r="H303" s="91" t="e">
        <f ca="1">VLOOKUP(I303,#REF!,2,FALSE)</f>
        <v>#N/A</v>
      </c>
      <c r="I303" s="91"/>
      <c r="J303" s="91" t="e">
        <f ca="1">VLOOKUP(K303,#REF!,2,FALSE)</f>
        <v>#N/A</v>
      </c>
      <c r="K303" s="91"/>
      <c r="L303" s="91" t="e">
        <f ca="1">VLOOKUP(M303,#REF!,2,FALSE)</f>
        <v>#N/A</v>
      </c>
      <c r="M303" s="91"/>
      <c r="N303" s="91" t="e">
        <f ca="1">VLOOKUP(O303,#REF!,2,FALSE)</f>
        <v>#N/A</v>
      </c>
      <c r="O303" s="91"/>
      <c r="P303" s="92" t="str">
        <f ca="1">_xlfn.CONCAT($I303,IF(OR($O303=#REF!,$O303=#REF!,$O303=#REF!,$O303="electricité joule", $O303="electricité PAC")," d'", " de "), LOWER($O303))&amp;IF(OR(G303="agriculture","industrie")," l'",IF(OR(G303="puits technologiques",G303="soutes")," des "," du "))&amp;LOWER(G303)</f>
        <v xml:space="preserve"> de  du </v>
      </c>
      <c r="Q303" s="91" t="e">
        <f t="shared" si="18"/>
        <v>#NAME?</v>
      </c>
      <c r="R303" s="91" t="s">
        <v>95</v>
      </c>
      <c r="S303" s="91"/>
      <c r="T303" s="91" t="s">
        <v>9</v>
      </c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3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3"/>
      <c r="BA303" s="93"/>
      <c r="BB303" s="93"/>
      <c r="BC303" s="93"/>
      <c r="BD303" s="93"/>
      <c r="BE303" s="93"/>
      <c r="BF303" s="93"/>
      <c r="BG303" s="93"/>
      <c r="BH303" s="93"/>
      <c r="BI303" s="93"/>
      <c r="BJ303" s="93"/>
      <c r="BK303" s="93"/>
      <c r="BL303" s="93"/>
      <c r="BM303" s="93"/>
      <c r="BN303" s="93"/>
      <c r="BO303" s="93"/>
      <c r="BP303" s="93"/>
      <c r="BQ303" s="93"/>
      <c r="BR303" s="93"/>
      <c r="BS303" s="93"/>
      <c r="BT303" s="93"/>
      <c r="BU303" s="93"/>
    </row>
    <row r="304" spans="3:73">
      <c r="C304" s="91">
        <f t="shared" si="17"/>
        <v>303</v>
      </c>
      <c r="D304" s="91"/>
      <c r="E304" s="91" t="e">
        <f t="shared" ca="1" si="19"/>
        <v>#N/A</v>
      </c>
      <c r="F304" s="91" t="e">
        <f ca="1">VLOOKUP(G304,#REF!,2,FALSE)</f>
        <v>#N/A</v>
      </c>
      <c r="G304" s="91"/>
      <c r="H304" s="91" t="e">
        <f ca="1">VLOOKUP(I304,#REF!,2,FALSE)</f>
        <v>#N/A</v>
      </c>
      <c r="I304" s="91"/>
      <c r="J304" s="91" t="e">
        <f ca="1">VLOOKUP(K304,#REF!,2,FALSE)</f>
        <v>#N/A</v>
      </c>
      <c r="K304" s="91"/>
      <c r="L304" s="91" t="e">
        <f ca="1">VLOOKUP(M304,#REF!,2,FALSE)</f>
        <v>#N/A</v>
      </c>
      <c r="M304" s="91"/>
      <c r="N304" s="91" t="e">
        <f ca="1">VLOOKUP(O304,#REF!,2,FALSE)</f>
        <v>#N/A</v>
      </c>
      <c r="O304" s="91"/>
      <c r="P304" s="92" t="str">
        <f ca="1">_xlfn.CONCAT($I304,IF(OR($O304=#REF!,$O304=#REF!,$O304=#REF!,$O304="electricité joule", $O304="electricité PAC")," d'", " de "), LOWER($O304))&amp;IF(OR(G304="agriculture","industrie")," l'",IF(OR(G304="puits technologiques",G304="soutes")," des "," du "))&amp;LOWER(G304)</f>
        <v xml:space="preserve"> de  du </v>
      </c>
      <c r="Q304" s="91" t="e">
        <f t="shared" si="18"/>
        <v>#NAME?</v>
      </c>
      <c r="R304" s="91" t="s">
        <v>95</v>
      </c>
      <c r="S304" s="91"/>
      <c r="T304" s="91" t="s">
        <v>9</v>
      </c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3"/>
      <c r="AM304" s="93"/>
      <c r="AN304" s="93"/>
      <c r="AO304" s="93"/>
      <c r="AP304" s="93"/>
      <c r="AQ304" s="93"/>
      <c r="AR304" s="93"/>
      <c r="AS304" s="93"/>
      <c r="AT304" s="93"/>
      <c r="AU304" s="93"/>
      <c r="AV304" s="93"/>
      <c r="AW304" s="93"/>
      <c r="AX304" s="93"/>
      <c r="AY304" s="93"/>
      <c r="AZ304" s="93"/>
      <c r="BA304" s="93"/>
      <c r="BB304" s="93"/>
      <c r="BC304" s="93"/>
      <c r="BD304" s="93"/>
      <c r="BE304" s="93"/>
      <c r="BF304" s="93"/>
      <c r="BG304" s="93"/>
      <c r="BH304" s="93"/>
      <c r="BI304" s="93"/>
      <c r="BJ304" s="93"/>
      <c r="BK304" s="93"/>
      <c r="BL304" s="93"/>
      <c r="BM304" s="93"/>
      <c r="BN304" s="93"/>
      <c r="BO304" s="93"/>
      <c r="BP304" s="93"/>
      <c r="BQ304" s="93"/>
      <c r="BR304" s="93"/>
      <c r="BS304" s="93"/>
      <c r="BT304" s="93"/>
      <c r="BU304" s="93"/>
    </row>
    <row r="305" spans="3:73">
      <c r="C305" s="91">
        <f t="shared" si="17"/>
        <v>304</v>
      </c>
      <c r="D305" s="91"/>
      <c r="E305" s="91" t="e">
        <f t="shared" ca="1" si="19"/>
        <v>#N/A</v>
      </c>
      <c r="F305" s="91" t="e">
        <f ca="1">VLOOKUP(G305,#REF!,2,FALSE)</f>
        <v>#N/A</v>
      </c>
      <c r="G305" s="91"/>
      <c r="H305" s="91" t="e">
        <f ca="1">VLOOKUP(I305,#REF!,2,FALSE)</f>
        <v>#N/A</v>
      </c>
      <c r="I305" s="91"/>
      <c r="J305" s="91" t="e">
        <f ca="1">VLOOKUP(K305,#REF!,2,FALSE)</f>
        <v>#N/A</v>
      </c>
      <c r="K305" s="91"/>
      <c r="L305" s="91" t="e">
        <f ca="1">VLOOKUP(M305,#REF!,2,FALSE)</f>
        <v>#N/A</v>
      </c>
      <c r="M305" s="91"/>
      <c r="N305" s="91" t="e">
        <f ca="1">VLOOKUP(O305,#REF!,2,FALSE)</f>
        <v>#N/A</v>
      </c>
      <c r="O305" s="91"/>
      <c r="P305" s="92" t="str">
        <f ca="1">_xlfn.CONCAT($I305,IF(OR($O305=#REF!,$O305=#REF!,$O305=#REF!,$O305="electricité joule", $O305="electricité PAC")," d'", " de "), LOWER($O305))&amp;IF(OR(G305="agriculture","industrie")," l'",IF(OR(G305="puits technologiques",G305="soutes")," des "," du "))&amp;LOWER(G305)</f>
        <v xml:space="preserve"> de  du </v>
      </c>
      <c r="Q305" s="91" t="e">
        <f t="shared" si="18"/>
        <v>#NAME?</v>
      </c>
      <c r="R305" s="91" t="s">
        <v>95</v>
      </c>
      <c r="S305" s="91"/>
      <c r="T305" s="91" t="s">
        <v>9</v>
      </c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93"/>
      <c r="BD305" s="93"/>
      <c r="BE305" s="93"/>
      <c r="BF305" s="93"/>
      <c r="BG305" s="93"/>
      <c r="BH305" s="93"/>
      <c r="BI305" s="93"/>
      <c r="BJ305" s="93"/>
      <c r="BK305" s="93"/>
      <c r="BL305" s="93"/>
      <c r="BM305" s="93"/>
      <c r="BN305" s="93"/>
      <c r="BO305" s="93"/>
      <c r="BP305" s="93"/>
      <c r="BQ305" s="93"/>
      <c r="BR305" s="93"/>
      <c r="BS305" s="93"/>
      <c r="BT305" s="93"/>
      <c r="BU305" s="93"/>
    </row>
    <row r="306" spans="3:73">
      <c r="C306" s="91">
        <f t="shared" si="17"/>
        <v>305</v>
      </c>
      <c r="D306" s="91"/>
      <c r="E306" s="91" t="e">
        <f t="shared" ca="1" si="19"/>
        <v>#N/A</v>
      </c>
      <c r="F306" s="91" t="e">
        <f ca="1">VLOOKUP(G306,#REF!,2,FALSE)</f>
        <v>#N/A</v>
      </c>
      <c r="G306" s="91"/>
      <c r="H306" s="91" t="e">
        <f ca="1">VLOOKUP(I306,#REF!,2,FALSE)</f>
        <v>#N/A</v>
      </c>
      <c r="I306" s="91"/>
      <c r="J306" s="91" t="e">
        <f ca="1">VLOOKUP(K306,#REF!,2,FALSE)</f>
        <v>#N/A</v>
      </c>
      <c r="K306" s="91"/>
      <c r="L306" s="91" t="e">
        <f ca="1">VLOOKUP(M306,#REF!,2,FALSE)</f>
        <v>#N/A</v>
      </c>
      <c r="M306" s="91"/>
      <c r="N306" s="91" t="e">
        <f ca="1">VLOOKUP(O306,#REF!,2,FALSE)</f>
        <v>#N/A</v>
      </c>
      <c r="O306" s="91"/>
      <c r="P306" s="92" t="str">
        <f ca="1">_xlfn.CONCAT($I306,IF(OR($O306=#REF!,$O306=#REF!,$O306=#REF!,$O306="electricité joule", $O306="electricité PAC")," d'", " de "), LOWER($O306))&amp;IF(OR(G306="agriculture","industrie")," l'",IF(OR(G306="puits technologiques",G306="soutes")," des "," du "))&amp;LOWER(G306)</f>
        <v xml:space="preserve"> de  du </v>
      </c>
      <c r="Q306" s="91" t="e">
        <f t="shared" si="18"/>
        <v>#NAME?</v>
      </c>
      <c r="R306" s="91" t="s">
        <v>95</v>
      </c>
      <c r="S306" s="91"/>
      <c r="T306" s="91" t="s">
        <v>9</v>
      </c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3"/>
      <c r="AM306" s="93"/>
      <c r="AN306" s="93"/>
      <c r="AO306" s="93"/>
      <c r="AP306" s="93"/>
      <c r="AQ306" s="93"/>
      <c r="AR306" s="93"/>
      <c r="AS306" s="93"/>
      <c r="AT306" s="93"/>
      <c r="AU306" s="93"/>
      <c r="AV306" s="93"/>
      <c r="AW306" s="93"/>
      <c r="AX306" s="93"/>
      <c r="AY306" s="93"/>
      <c r="AZ306" s="93"/>
      <c r="BA306" s="93"/>
      <c r="BB306" s="93"/>
      <c r="BC306" s="93"/>
      <c r="BD306" s="93"/>
      <c r="BE306" s="93"/>
      <c r="BF306" s="93"/>
      <c r="BG306" s="93"/>
      <c r="BH306" s="93"/>
      <c r="BI306" s="93"/>
      <c r="BJ306" s="93"/>
      <c r="BK306" s="93"/>
      <c r="BL306" s="93"/>
      <c r="BM306" s="93"/>
      <c r="BN306" s="93"/>
      <c r="BO306" s="93"/>
      <c r="BP306" s="93"/>
      <c r="BQ306" s="93"/>
      <c r="BR306" s="93"/>
      <c r="BS306" s="93"/>
      <c r="BT306" s="93"/>
      <c r="BU306" s="93"/>
    </row>
    <row r="307" spans="3:73">
      <c r="C307" s="91">
        <f t="shared" si="17"/>
        <v>306</v>
      </c>
      <c r="D307" s="91"/>
      <c r="E307" s="91" t="e">
        <f t="shared" ca="1" si="19"/>
        <v>#N/A</v>
      </c>
      <c r="F307" s="91" t="e">
        <f ca="1">VLOOKUP(G307,#REF!,2,FALSE)</f>
        <v>#N/A</v>
      </c>
      <c r="G307" s="91"/>
      <c r="H307" s="91" t="e">
        <f ca="1">VLOOKUP(I307,#REF!,2,FALSE)</f>
        <v>#N/A</v>
      </c>
      <c r="I307" s="91"/>
      <c r="J307" s="91" t="e">
        <f ca="1">VLOOKUP(K307,#REF!,2,FALSE)</f>
        <v>#N/A</v>
      </c>
      <c r="K307" s="91"/>
      <c r="L307" s="91" t="e">
        <f ca="1">VLOOKUP(M307,#REF!,2,FALSE)</f>
        <v>#N/A</v>
      </c>
      <c r="M307" s="91"/>
      <c r="N307" s="91" t="e">
        <f ca="1">VLOOKUP(O307,#REF!,2,FALSE)</f>
        <v>#N/A</v>
      </c>
      <c r="O307" s="91"/>
      <c r="P307" s="92" t="str">
        <f ca="1">_xlfn.CONCAT($I307,IF(OR($O307=#REF!,$O307=#REF!,$O307=#REF!,$O307="electricité joule", $O307="electricité PAC")," d'", " de "), LOWER($O307))&amp;IF(OR(G307="agriculture","industrie")," l'",IF(OR(G307="puits technologiques",G307="soutes")," des "," du "))&amp;LOWER(G307)</f>
        <v xml:space="preserve"> de  du </v>
      </c>
      <c r="Q307" s="91" t="e">
        <f t="shared" si="18"/>
        <v>#NAME?</v>
      </c>
      <c r="R307" s="91" t="s">
        <v>95</v>
      </c>
      <c r="S307" s="91"/>
      <c r="T307" s="91" t="s">
        <v>9</v>
      </c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3"/>
      <c r="AM307" s="93"/>
      <c r="AN307" s="93"/>
      <c r="AO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3"/>
      <c r="AZ307" s="93"/>
      <c r="BA307" s="93"/>
      <c r="BB307" s="93"/>
      <c r="BC307" s="93"/>
      <c r="BD307" s="93"/>
      <c r="BE307" s="93"/>
      <c r="BF307" s="93"/>
      <c r="BG307" s="93"/>
      <c r="BH307" s="93"/>
      <c r="BI307" s="93"/>
      <c r="BJ307" s="93"/>
      <c r="BK307" s="93"/>
      <c r="BL307" s="93"/>
      <c r="BM307" s="93"/>
      <c r="BN307" s="93"/>
      <c r="BO307" s="93"/>
      <c r="BP307" s="93"/>
      <c r="BQ307" s="93"/>
      <c r="BR307" s="93"/>
      <c r="BS307" s="93"/>
      <c r="BT307" s="93"/>
      <c r="BU307" s="93"/>
    </row>
    <row r="308" spans="3:73">
      <c r="C308" s="91">
        <f t="shared" si="17"/>
        <v>307</v>
      </c>
      <c r="D308" s="91"/>
      <c r="E308" s="91" t="e">
        <f t="shared" ca="1" si="19"/>
        <v>#N/A</v>
      </c>
      <c r="F308" s="91" t="e">
        <f ca="1">VLOOKUP(G308,#REF!,2,FALSE)</f>
        <v>#N/A</v>
      </c>
      <c r="G308" s="91"/>
      <c r="H308" s="91" t="e">
        <f ca="1">VLOOKUP(I308,#REF!,2,FALSE)</f>
        <v>#N/A</v>
      </c>
      <c r="I308" s="91"/>
      <c r="J308" s="91" t="e">
        <f ca="1">VLOOKUP(K308,#REF!,2,FALSE)</f>
        <v>#N/A</v>
      </c>
      <c r="K308" s="91"/>
      <c r="L308" s="91" t="e">
        <f ca="1">VLOOKUP(M308,#REF!,2,FALSE)</f>
        <v>#N/A</v>
      </c>
      <c r="M308" s="91"/>
      <c r="N308" s="91" t="e">
        <f ca="1">VLOOKUP(O308,#REF!,2,FALSE)</f>
        <v>#N/A</v>
      </c>
      <c r="O308" s="91"/>
      <c r="P308" s="92" t="str">
        <f ca="1">_xlfn.CONCAT($I308,IF(OR($O308=#REF!,$O308=#REF!,$O308=#REF!,$O308="electricité joule", $O308="electricité PAC")," d'", " de "), LOWER($O308))&amp;IF(OR(G308="agriculture","industrie")," l'",IF(OR(G308="puits technologiques",G308="soutes")," des "," du "))&amp;LOWER(G308)</f>
        <v xml:space="preserve"> de  du </v>
      </c>
      <c r="Q308" s="91" t="e">
        <f t="shared" si="18"/>
        <v>#NAME?</v>
      </c>
      <c r="R308" s="91" t="s">
        <v>95</v>
      </c>
      <c r="S308" s="91"/>
      <c r="T308" s="91" t="s">
        <v>9</v>
      </c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  <c r="BJ308" s="93"/>
      <c r="BK308" s="93"/>
      <c r="BL308" s="93"/>
      <c r="BM308" s="93"/>
      <c r="BN308" s="93"/>
      <c r="BO308" s="93"/>
      <c r="BP308" s="93"/>
      <c r="BQ308" s="93"/>
      <c r="BR308" s="93"/>
      <c r="BS308" s="93"/>
      <c r="BT308" s="93"/>
      <c r="BU308" s="93"/>
    </row>
    <row r="309" spans="3:73">
      <c r="C309" s="91">
        <f t="shared" si="17"/>
        <v>308</v>
      </c>
      <c r="D309" s="91"/>
      <c r="E309" s="91" t="e">
        <f t="shared" ca="1" si="19"/>
        <v>#N/A</v>
      </c>
      <c r="F309" s="91" t="e">
        <f ca="1">VLOOKUP(G309,#REF!,2,FALSE)</f>
        <v>#N/A</v>
      </c>
      <c r="G309" s="91"/>
      <c r="H309" s="91" t="e">
        <f ca="1">VLOOKUP(I309,#REF!,2,FALSE)</f>
        <v>#N/A</v>
      </c>
      <c r="I309" s="91"/>
      <c r="J309" s="91" t="e">
        <f ca="1">VLOOKUP(K309,#REF!,2,FALSE)</f>
        <v>#N/A</v>
      </c>
      <c r="K309" s="91"/>
      <c r="L309" s="91" t="e">
        <f ca="1">VLOOKUP(M309,#REF!,2,FALSE)</f>
        <v>#N/A</v>
      </c>
      <c r="M309" s="91"/>
      <c r="N309" s="91" t="e">
        <f ca="1">VLOOKUP(O309,#REF!,2,FALSE)</f>
        <v>#N/A</v>
      </c>
      <c r="O309" s="91"/>
      <c r="P309" s="92" t="str">
        <f ca="1">_xlfn.CONCAT($I309,IF(OR($O309=#REF!,$O309=#REF!,$O309=#REF!,$O309="electricité joule", $O309="electricité PAC")," d'", " de "), LOWER($O309))&amp;IF(OR(G309="agriculture","industrie")," l'",IF(OR(G309="puits technologiques",G309="soutes")," des "," du "))&amp;LOWER(G309)</f>
        <v xml:space="preserve"> de  du </v>
      </c>
      <c r="Q309" s="91" t="e">
        <f t="shared" si="18"/>
        <v>#NAME?</v>
      </c>
      <c r="R309" s="91" t="s">
        <v>95</v>
      </c>
      <c r="S309" s="91"/>
      <c r="T309" s="91" t="s">
        <v>9</v>
      </c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3"/>
      <c r="AM309" s="93"/>
      <c r="AN309" s="93"/>
      <c r="AO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93"/>
      <c r="BD309" s="93"/>
      <c r="BE309" s="93"/>
      <c r="BF309" s="93"/>
      <c r="BG309" s="93"/>
      <c r="BH309" s="93"/>
      <c r="BI309" s="93"/>
      <c r="BJ309" s="93"/>
      <c r="BK309" s="93"/>
      <c r="BL309" s="93"/>
      <c r="BM309" s="93"/>
      <c r="BN309" s="93"/>
      <c r="BO309" s="93"/>
      <c r="BP309" s="93"/>
      <c r="BQ309" s="93"/>
      <c r="BR309" s="93"/>
      <c r="BS309" s="93"/>
      <c r="BT309" s="93"/>
      <c r="BU309" s="93"/>
    </row>
    <row r="310" spans="3:73">
      <c r="C310" s="91">
        <f t="shared" si="17"/>
        <v>309</v>
      </c>
      <c r="D310" s="91"/>
      <c r="E310" s="91" t="e">
        <f t="shared" ca="1" si="19"/>
        <v>#N/A</v>
      </c>
      <c r="F310" s="91" t="e">
        <f ca="1">VLOOKUP(G310,#REF!,2,FALSE)</f>
        <v>#N/A</v>
      </c>
      <c r="G310" s="91"/>
      <c r="H310" s="91" t="e">
        <f ca="1">VLOOKUP(I310,#REF!,2,FALSE)</f>
        <v>#N/A</v>
      </c>
      <c r="I310" s="91"/>
      <c r="J310" s="91" t="e">
        <f ca="1">VLOOKUP(K310,#REF!,2,FALSE)</f>
        <v>#N/A</v>
      </c>
      <c r="K310" s="91"/>
      <c r="L310" s="91" t="e">
        <f ca="1">VLOOKUP(M310,#REF!,2,FALSE)</f>
        <v>#N/A</v>
      </c>
      <c r="M310" s="91"/>
      <c r="N310" s="91" t="e">
        <f ca="1">VLOOKUP(O310,#REF!,2,FALSE)</f>
        <v>#N/A</v>
      </c>
      <c r="O310" s="91"/>
      <c r="P310" s="92" t="str">
        <f ca="1">_xlfn.CONCAT($I310,IF(OR($O310=#REF!,$O310=#REF!,$O310=#REF!,$O310="electricité joule", $O310="electricité PAC")," d'", " de "), LOWER($O310))&amp;IF(OR(G310="agriculture","industrie")," l'",IF(OR(G310="puits technologiques",G310="soutes")," des "," du "))&amp;LOWER(G310)</f>
        <v xml:space="preserve"> de  du </v>
      </c>
      <c r="Q310" s="91" t="e">
        <f t="shared" si="18"/>
        <v>#NAME?</v>
      </c>
      <c r="R310" s="91" t="s">
        <v>95</v>
      </c>
      <c r="S310" s="91"/>
      <c r="T310" s="91" t="s">
        <v>9</v>
      </c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3"/>
      <c r="AM310" s="93"/>
      <c r="AN310" s="93"/>
      <c r="AO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93"/>
      <c r="BD310" s="93"/>
      <c r="BE310" s="93"/>
      <c r="BF310" s="93"/>
      <c r="BG310" s="93"/>
      <c r="BH310" s="93"/>
      <c r="BI310" s="93"/>
      <c r="BJ310" s="93"/>
      <c r="BK310" s="93"/>
      <c r="BL310" s="93"/>
      <c r="BM310" s="93"/>
      <c r="BN310" s="93"/>
      <c r="BO310" s="93"/>
      <c r="BP310" s="93"/>
      <c r="BQ310" s="93"/>
      <c r="BR310" s="93"/>
      <c r="BS310" s="93"/>
      <c r="BT310" s="93"/>
      <c r="BU310" s="93"/>
    </row>
    <row r="311" spans="3:73">
      <c r="C311" s="91">
        <f t="shared" si="17"/>
        <v>310</v>
      </c>
      <c r="D311" s="91"/>
      <c r="E311" s="91" t="e">
        <f t="shared" ca="1" si="19"/>
        <v>#N/A</v>
      </c>
      <c r="F311" s="91" t="e">
        <f ca="1">VLOOKUP(G311,#REF!,2,FALSE)</f>
        <v>#N/A</v>
      </c>
      <c r="G311" s="91"/>
      <c r="H311" s="91" t="e">
        <f ca="1">VLOOKUP(I311,#REF!,2,FALSE)</f>
        <v>#N/A</v>
      </c>
      <c r="I311" s="91"/>
      <c r="J311" s="91" t="e">
        <f ca="1">VLOOKUP(K311,#REF!,2,FALSE)</f>
        <v>#N/A</v>
      </c>
      <c r="K311" s="91"/>
      <c r="L311" s="91" t="e">
        <f ca="1">VLOOKUP(M311,#REF!,2,FALSE)</f>
        <v>#N/A</v>
      </c>
      <c r="M311" s="91"/>
      <c r="N311" s="91" t="e">
        <f ca="1">VLOOKUP(O311,#REF!,2,FALSE)</f>
        <v>#N/A</v>
      </c>
      <c r="O311" s="91"/>
      <c r="P311" s="92" t="str">
        <f ca="1">_xlfn.CONCAT($I311,IF(OR($O311=#REF!,$O311=#REF!,$O311=#REF!,$O311="electricité joule", $O311="electricité PAC")," d'", " de "), LOWER($O311))&amp;IF(OR(G311="agriculture","industrie")," l'",IF(OR(G311="puits technologiques",G311="soutes")," des "," du "))&amp;LOWER(G311)</f>
        <v xml:space="preserve"> de  du </v>
      </c>
      <c r="Q311" s="91" t="e">
        <f t="shared" si="18"/>
        <v>#NAME?</v>
      </c>
      <c r="R311" s="91" t="s">
        <v>95</v>
      </c>
      <c r="S311" s="91"/>
      <c r="T311" s="91" t="s">
        <v>9</v>
      </c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3"/>
      <c r="AM311" s="93"/>
      <c r="AN311" s="93"/>
      <c r="AO311" s="93"/>
      <c r="AP311" s="93"/>
      <c r="AQ311" s="93"/>
      <c r="AR311" s="93"/>
      <c r="AS311" s="93"/>
      <c r="AT311" s="93"/>
      <c r="AU311" s="93"/>
      <c r="AV311" s="93"/>
      <c r="AW311" s="93"/>
      <c r="AX311" s="93"/>
      <c r="AY311" s="93"/>
      <c r="AZ311" s="93"/>
      <c r="BA311" s="93"/>
      <c r="BB311" s="93"/>
      <c r="BC311" s="93"/>
      <c r="BD311" s="93"/>
      <c r="BE311" s="93"/>
      <c r="BF311" s="93"/>
      <c r="BG311" s="93"/>
      <c r="BH311" s="93"/>
      <c r="BI311" s="93"/>
      <c r="BJ311" s="93"/>
      <c r="BK311" s="93"/>
      <c r="BL311" s="93"/>
      <c r="BM311" s="93"/>
      <c r="BN311" s="93"/>
      <c r="BO311" s="93"/>
      <c r="BP311" s="93"/>
      <c r="BQ311" s="93"/>
      <c r="BR311" s="93"/>
      <c r="BS311" s="93"/>
      <c r="BT311" s="93"/>
      <c r="BU311" s="93"/>
    </row>
    <row r="312" spans="3:73">
      <c r="C312" s="91">
        <f t="shared" si="17"/>
        <v>311</v>
      </c>
      <c r="D312" s="91"/>
      <c r="E312" s="91" t="e">
        <f t="shared" ca="1" si="19"/>
        <v>#N/A</v>
      </c>
      <c r="F312" s="91" t="e">
        <f ca="1">VLOOKUP(G312,#REF!,2,FALSE)</f>
        <v>#N/A</v>
      </c>
      <c r="G312" s="91"/>
      <c r="H312" s="91" t="e">
        <f ca="1">VLOOKUP(I312,#REF!,2,FALSE)</f>
        <v>#N/A</v>
      </c>
      <c r="I312" s="91"/>
      <c r="J312" s="91" t="e">
        <f ca="1">VLOOKUP(K312,#REF!,2,FALSE)</f>
        <v>#N/A</v>
      </c>
      <c r="K312" s="91"/>
      <c r="L312" s="91" t="e">
        <f ca="1">VLOOKUP(M312,#REF!,2,FALSE)</f>
        <v>#N/A</v>
      </c>
      <c r="M312" s="91"/>
      <c r="N312" s="91" t="e">
        <f ca="1">VLOOKUP(O312,#REF!,2,FALSE)</f>
        <v>#N/A</v>
      </c>
      <c r="O312" s="91"/>
      <c r="P312" s="92" t="str">
        <f ca="1">_xlfn.CONCAT($I312,IF(OR($O312=#REF!,$O312=#REF!,$O312=#REF!,$O312="electricité joule", $O312="electricité PAC")," d'", " de "), LOWER($O312))&amp;IF(OR(G312="agriculture","industrie")," l'",IF(OR(G312="puits technologiques",G312="soutes")," des "," du "))&amp;LOWER(G312)</f>
        <v xml:space="preserve"> de  du </v>
      </c>
      <c r="Q312" s="91" t="e">
        <f t="shared" si="18"/>
        <v>#NAME?</v>
      </c>
      <c r="R312" s="91" t="s">
        <v>95</v>
      </c>
      <c r="S312" s="91"/>
      <c r="T312" s="91" t="s">
        <v>9</v>
      </c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3"/>
      <c r="AM312" s="93"/>
      <c r="AN312" s="93"/>
      <c r="AO312" s="93"/>
      <c r="AP312" s="93"/>
      <c r="AQ312" s="93"/>
      <c r="AR312" s="93"/>
      <c r="AS312" s="93"/>
      <c r="AT312" s="93"/>
      <c r="AU312" s="93"/>
      <c r="AV312" s="93"/>
      <c r="AW312" s="93"/>
      <c r="AX312" s="93"/>
      <c r="AY312" s="93"/>
      <c r="AZ312" s="93"/>
      <c r="BA312" s="93"/>
      <c r="BB312" s="93"/>
      <c r="BC312" s="93"/>
      <c r="BD312" s="93"/>
      <c r="BE312" s="93"/>
      <c r="BF312" s="93"/>
      <c r="BG312" s="93"/>
      <c r="BH312" s="93"/>
      <c r="BI312" s="93"/>
      <c r="BJ312" s="93"/>
      <c r="BK312" s="93"/>
      <c r="BL312" s="93"/>
      <c r="BM312" s="93"/>
      <c r="BN312" s="93"/>
      <c r="BO312" s="93"/>
      <c r="BP312" s="93"/>
      <c r="BQ312" s="93"/>
      <c r="BR312" s="93"/>
      <c r="BS312" s="93"/>
      <c r="BT312" s="93"/>
      <c r="BU312" s="93"/>
    </row>
    <row r="313" spans="3:73">
      <c r="C313" s="91">
        <f t="shared" si="17"/>
        <v>312</v>
      </c>
      <c r="D313" s="91"/>
      <c r="E313" s="91" t="e">
        <f t="shared" ca="1" si="19"/>
        <v>#N/A</v>
      </c>
      <c r="F313" s="91" t="e">
        <f ca="1">VLOOKUP(G313,#REF!,2,FALSE)</f>
        <v>#N/A</v>
      </c>
      <c r="G313" s="91"/>
      <c r="H313" s="91" t="e">
        <f ca="1">VLOOKUP(I313,#REF!,2,FALSE)</f>
        <v>#N/A</v>
      </c>
      <c r="I313" s="91"/>
      <c r="J313" s="91" t="e">
        <f ca="1">VLOOKUP(K313,#REF!,2,FALSE)</f>
        <v>#N/A</v>
      </c>
      <c r="K313" s="91"/>
      <c r="L313" s="91" t="e">
        <f ca="1">VLOOKUP(M313,#REF!,2,FALSE)</f>
        <v>#N/A</v>
      </c>
      <c r="M313" s="91"/>
      <c r="N313" s="91" t="e">
        <f ca="1">VLOOKUP(O313,#REF!,2,FALSE)</f>
        <v>#N/A</v>
      </c>
      <c r="O313" s="91"/>
      <c r="P313" s="92" t="str">
        <f ca="1">_xlfn.CONCAT($I313,IF(OR($O313=#REF!,$O313=#REF!,$O313=#REF!,$O313="electricité joule", $O313="electricité PAC")," d'", " de "), LOWER($O313))&amp;IF(OR(G313="agriculture","industrie")," l'",IF(OR(G313="puits technologiques",G313="soutes")," des "," du "))&amp;LOWER(G313)</f>
        <v xml:space="preserve"> de  du </v>
      </c>
      <c r="Q313" s="91" t="e">
        <f t="shared" si="18"/>
        <v>#NAME?</v>
      </c>
      <c r="R313" s="91" t="s">
        <v>95</v>
      </c>
      <c r="S313" s="91"/>
      <c r="T313" s="91" t="s">
        <v>9</v>
      </c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3"/>
      <c r="AM313" s="93"/>
      <c r="AN313" s="93"/>
      <c r="AO313" s="93"/>
      <c r="AP313" s="93"/>
      <c r="AQ313" s="93"/>
      <c r="AR313" s="93"/>
      <c r="AS313" s="93"/>
      <c r="AT313" s="93"/>
      <c r="AU313" s="93"/>
      <c r="AV313" s="93"/>
      <c r="AW313" s="93"/>
      <c r="AX313" s="93"/>
      <c r="AY313" s="93"/>
      <c r="AZ313" s="93"/>
      <c r="BA313" s="93"/>
      <c r="BB313" s="93"/>
      <c r="BC313" s="93"/>
      <c r="BD313" s="93"/>
      <c r="BE313" s="93"/>
      <c r="BF313" s="93"/>
      <c r="BG313" s="93"/>
      <c r="BH313" s="93"/>
      <c r="BI313" s="93"/>
      <c r="BJ313" s="93"/>
      <c r="BK313" s="93"/>
      <c r="BL313" s="93"/>
      <c r="BM313" s="93"/>
      <c r="BN313" s="93"/>
      <c r="BO313" s="93"/>
      <c r="BP313" s="93"/>
      <c r="BQ313" s="93"/>
      <c r="BR313" s="93"/>
      <c r="BS313" s="93"/>
      <c r="BT313" s="93"/>
      <c r="BU313" s="93"/>
    </row>
    <row r="314" spans="3:73">
      <c r="C314" s="91">
        <f t="shared" si="17"/>
        <v>313</v>
      </c>
      <c r="D314" s="91"/>
      <c r="E314" s="91" t="e">
        <f t="shared" ca="1" si="19"/>
        <v>#N/A</v>
      </c>
      <c r="F314" s="91" t="e">
        <f ca="1">VLOOKUP(G314,#REF!,2,FALSE)</f>
        <v>#N/A</v>
      </c>
      <c r="G314" s="91"/>
      <c r="H314" s="91" t="e">
        <f ca="1">VLOOKUP(I314,#REF!,2,FALSE)</f>
        <v>#N/A</v>
      </c>
      <c r="I314" s="91"/>
      <c r="J314" s="91" t="e">
        <f ca="1">VLOOKUP(K314,#REF!,2,FALSE)</f>
        <v>#N/A</v>
      </c>
      <c r="K314" s="91"/>
      <c r="L314" s="91" t="e">
        <f ca="1">VLOOKUP(M314,#REF!,2,FALSE)</f>
        <v>#N/A</v>
      </c>
      <c r="M314" s="91"/>
      <c r="N314" s="91" t="e">
        <f ca="1">VLOOKUP(O314,#REF!,2,FALSE)</f>
        <v>#N/A</v>
      </c>
      <c r="O314" s="91"/>
      <c r="P314" s="92" t="str">
        <f ca="1">_xlfn.CONCAT($I314,IF(OR($O314=#REF!,$O314=#REF!,$O314=#REF!,$O314="electricité joule", $O314="electricité PAC")," d'", " de "), LOWER($O314))&amp;IF(OR(G314="agriculture","industrie")," l'",IF(OR(G314="puits technologiques",G314="soutes")," des "," du "))&amp;LOWER(G314)</f>
        <v xml:space="preserve"> de  du </v>
      </c>
      <c r="Q314" s="91" t="e">
        <f t="shared" si="18"/>
        <v>#NAME?</v>
      </c>
      <c r="R314" s="91" t="s">
        <v>95</v>
      </c>
      <c r="S314" s="91"/>
      <c r="T314" s="91" t="s">
        <v>9</v>
      </c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3"/>
      <c r="AM314" s="93"/>
      <c r="AN314" s="93"/>
      <c r="AO314" s="93"/>
      <c r="AP314" s="93"/>
      <c r="AQ314" s="93"/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93"/>
      <c r="BD314" s="93"/>
      <c r="BE314" s="93"/>
      <c r="BF314" s="93"/>
      <c r="BG314" s="93"/>
      <c r="BH314" s="93"/>
      <c r="BI314" s="93"/>
      <c r="BJ314" s="93"/>
      <c r="BK314" s="93"/>
      <c r="BL314" s="93"/>
      <c r="BM314" s="93"/>
      <c r="BN314" s="93"/>
      <c r="BO314" s="93"/>
      <c r="BP314" s="93"/>
      <c r="BQ314" s="93"/>
      <c r="BR314" s="93"/>
      <c r="BS314" s="93"/>
      <c r="BT314" s="93"/>
      <c r="BU314" s="93"/>
    </row>
    <row r="315" spans="3:73">
      <c r="C315" s="91">
        <f t="shared" si="17"/>
        <v>314</v>
      </c>
      <c r="D315" s="91"/>
      <c r="E315" s="91" t="e">
        <f t="shared" ca="1" si="19"/>
        <v>#N/A</v>
      </c>
      <c r="F315" s="91" t="e">
        <f ca="1">VLOOKUP(G315,#REF!,2,FALSE)</f>
        <v>#N/A</v>
      </c>
      <c r="G315" s="91"/>
      <c r="H315" s="91" t="e">
        <f ca="1">VLOOKUP(I315,#REF!,2,FALSE)</f>
        <v>#N/A</v>
      </c>
      <c r="I315" s="91"/>
      <c r="J315" s="91" t="e">
        <f ca="1">VLOOKUP(K315,#REF!,2,FALSE)</f>
        <v>#N/A</v>
      </c>
      <c r="K315" s="91"/>
      <c r="L315" s="91" t="e">
        <f ca="1">VLOOKUP(M315,#REF!,2,FALSE)</f>
        <v>#N/A</v>
      </c>
      <c r="M315" s="91"/>
      <c r="N315" s="91" t="e">
        <f ca="1">VLOOKUP(O315,#REF!,2,FALSE)</f>
        <v>#N/A</v>
      </c>
      <c r="O315" s="91"/>
      <c r="P315" s="92" t="str">
        <f ca="1">_xlfn.CONCAT($I315,IF(OR($O315=#REF!,$O315=#REF!,$O315=#REF!,$O315="electricité joule", $O315="electricité PAC")," d'", " de "), LOWER($O315))&amp;IF(OR(G315="agriculture","industrie")," l'",IF(OR(G315="puits technologiques",G315="soutes")," des "," du "))&amp;LOWER(G315)</f>
        <v xml:space="preserve"> de  du </v>
      </c>
      <c r="Q315" s="91" t="e">
        <f t="shared" si="18"/>
        <v>#NAME?</v>
      </c>
      <c r="R315" s="91" t="s">
        <v>95</v>
      </c>
      <c r="S315" s="91"/>
      <c r="T315" s="91" t="s">
        <v>9</v>
      </c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3"/>
      <c r="AM315" s="93"/>
      <c r="AN315" s="93"/>
      <c r="AO315" s="93"/>
      <c r="AP315" s="93"/>
      <c r="AQ315" s="93"/>
      <c r="AR315" s="93"/>
      <c r="AS315" s="93"/>
      <c r="AT315" s="93"/>
      <c r="AU315" s="93"/>
      <c r="AV315" s="93"/>
      <c r="AW315" s="93"/>
      <c r="AX315" s="93"/>
      <c r="AY315" s="93"/>
      <c r="AZ315" s="93"/>
      <c r="BA315" s="93"/>
      <c r="BB315" s="93"/>
      <c r="BC315" s="93"/>
      <c r="BD315" s="93"/>
      <c r="BE315" s="93"/>
      <c r="BF315" s="93"/>
      <c r="BG315" s="93"/>
      <c r="BH315" s="93"/>
      <c r="BI315" s="93"/>
      <c r="BJ315" s="93"/>
      <c r="BK315" s="93"/>
      <c r="BL315" s="93"/>
      <c r="BM315" s="93"/>
      <c r="BN315" s="93"/>
      <c r="BO315" s="93"/>
      <c r="BP315" s="93"/>
      <c r="BQ315" s="93"/>
      <c r="BR315" s="93"/>
      <c r="BS315" s="93"/>
      <c r="BT315" s="93"/>
      <c r="BU315" s="93"/>
    </row>
    <row r="316" spans="3:73">
      <c r="C316" s="91">
        <f t="shared" si="17"/>
        <v>315</v>
      </c>
      <c r="D316" s="91"/>
      <c r="E316" s="91" t="e">
        <f t="shared" ca="1" si="19"/>
        <v>#N/A</v>
      </c>
      <c r="F316" s="91" t="e">
        <f ca="1">VLOOKUP(G316,#REF!,2,FALSE)</f>
        <v>#N/A</v>
      </c>
      <c r="G316" s="91"/>
      <c r="H316" s="91" t="e">
        <f ca="1">VLOOKUP(I316,#REF!,2,FALSE)</f>
        <v>#N/A</v>
      </c>
      <c r="I316" s="91"/>
      <c r="J316" s="91" t="e">
        <f ca="1">VLOOKUP(K316,#REF!,2,FALSE)</f>
        <v>#N/A</v>
      </c>
      <c r="K316" s="91"/>
      <c r="L316" s="91" t="e">
        <f ca="1">VLOOKUP(M316,#REF!,2,FALSE)</f>
        <v>#N/A</v>
      </c>
      <c r="M316" s="91"/>
      <c r="N316" s="91" t="e">
        <f ca="1">VLOOKUP(O316,#REF!,2,FALSE)</f>
        <v>#N/A</v>
      </c>
      <c r="O316" s="91"/>
      <c r="P316" s="92" t="str">
        <f ca="1">_xlfn.CONCAT($I316,IF(OR($O316=#REF!,$O316=#REF!,$O316=#REF!,$O316="electricité joule", $O316="electricité PAC")," d'", " de "), LOWER($O316))&amp;IF(OR(G316="agriculture","industrie")," l'",IF(OR(G316="puits technologiques",G316="soutes")," des "," du "))&amp;LOWER(G316)</f>
        <v xml:space="preserve"> de  du </v>
      </c>
      <c r="Q316" s="91" t="e">
        <f t="shared" si="18"/>
        <v>#NAME?</v>
      </c>
      <c r="R316" s="91" t="s">
        <v>95</v>
      </c>
      <c r="S316" s="91"/>
      <c r="T316" s="91" t="s">
        <v>9</v>
      </c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3"/>
      <c r="AM316" s="93"/>
      <c r="AN316" s="93"/>
      <c r="AO316" s="93"/>
      <c r="AP316" s="93"/>
      <c r="AQ316" s="93"/>
      <c r="AR316" s="93"/>
      <c r="AS316" s="93"/>
      <c r="AT316" s="93"/>
      <c r="AU316" s="93"/>
      <c r="AV316" s="93"/>
      <c r="AW316" s="93"/>
      <c r="AX316" s="93"/>
      <c r="AY316" s="93"/>
      <c r="AZ316" s="93"/>
      <c r="BA316" s="93"/>
      <c r="BB316" s="93"/>
      <c r="BC316" s="93"/>
      <c r="BD316" s="93"/>
      <c r="BE316" s="93"/>
      <c r="BF316" s="93"/>
      <c r="BG316" s="93"/>
      <c r="BH316" s="93"/>
      <c r="BI316" s="93"/>
      <c r="BJ316" s="93"/>
      <c r="BK316" s="93"/>
      <c r="BL316" s="93"/>
      <c r="BM316" s="93"/>
      <c r="BN316" s="93"/>
      <c r="BO316" s="93"/>
      <c r="BP316" s="93"/>
      <c r="BQ316" s="93"/>
      <c r="BR316" s="93"/>
      <c r="BS316" s="93"/>
      <c r="BT316" s="93"/>
      <c r="BU316" s="93"/>
    </row>
    <row r="317" spans="3:73">
      <c r="C317" s="91">
        <f t="shared" si="17"/>
        <v>316</v>
      </c>
      <c r="D317" s="91"/>
      <c r="E317" s="91" t="e">
        <f t="shared" ca="1" si="19"/>
        <v>#N/A</v>
      </c>
      <c r="F317" s="91" t="e">
        <f ca="1">VLOOKUP(G317,#REF!,2,FALSE)</f>
        <v>#N/A</v>
      </c>
      <c r="G317" s="91"/>
      <c r="H317" s="91" t="e">
        <f ca="1">VLOOKUP(I317,#REF!,2,FALSE)</f>
        <v>#N/A</v>
      </c>
      <c r="I317" s="91"/>
      <c r="J317" s="91" t="e">
        <f ca="1">VLOOKUP(K317,#REF!,2,FALSE)</f>
        <v>#N/A</v>
      </c>
      <c r="K317" s="91"/>
      <c r="L317" s="91" t="e">
        <f ca="1">VLOOKUP(M317,#REF!,2,FALSE)</f>
        <v>#N/A</v>
      </c>
      <c r="M317" s="91"/>
      <c r="N317" s="91" t="e">
        <f ca="1">VLOOKUP(O317,#REF!,2,FALSE)</f>
        <v>#N/A</v>
      </c>
      <c r="O317" s="91"/>
      <c r="P317" s="92" t="str">
        <f ca="1">_xlfn.CONCAT($I317,IF(OR($O317=#REF!,$O317=#REF!,$O317=#REF!,$O317="electricité joule", $O317="electricité PAC")," d'", " de "), LOWER($O317))&amp;IF(OR(G317="agriculture","industrie")," l'",IF(OR(G317="puits technologiques",G317="soutes")," des "," du "))&amp;LOWER(G317)</f>
        <v xml:space="preserve"> de  du </v>
      </c>
      <c r="Q317" s="91" t="e">
        <f t="shared" si="18"/>
        <v>#NAME?</v>
      </c>
      <c r="R317" s="91" t="s">
        <v>95</v>
      </c>
      <c r="S317" s="91"/>
      <c r="T317" s="91" t="s">
        <v>9</v>
      </c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3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3"/>
      <c r="AZ317" s="93"/>
      <c r="BA317" s="93"/>
      <c r="BB317" s="93"/>
      <c r="BC317" s="93"/>
      <c r="BD317" s="93"/>
      <c r="BE317" s="93"/>
      <c r="BF317" s="93"/>
      <c r="BG317" s="93"/>
      <c r="BH317" s="93"/>
      <c r="BI317" s="93"/>
      <c r="BJ317" s="93"/>
      <c r="BK317" s="93"/>
      <c r="BL317" s="93"/>
      <c r="BM317" s="93"/>
      <c r="BN317" s="93"/>
      <c r="BO317" s="93"/>
      <c r="BP317" s="93"/>
      <c r="BQ317" s="93"/>
      <c r="BR317" s="93"/>
      <c r="BS317" s="93"/>
      <c r="BT317" s="93"/>
      <c r="BU317" s="93"/>
    </row>
    <row r="318" spans="3:73">
      <c r="C318" s="91">
        <f t="shared" si="17"/>
        <v>317</v>
      </c>
      <c r="D318" s="91"/>
      <c r="E318" s="91" t="e">
        <f t="shared" ca="1" si="19"/>
        <v>#N/A</v>
      </c>
      <c r="F318" s="91" t="e">
        <f ca="1">VLOOKUP(G318,#REF!,2,FALSE)</f>
        <v>#N/A</v>
      </c>
      <c r="G318" s="91"/>
      <c r="H318" s="91" t="e">
        <f ca="1">VLOOKUP(I318,#REF!,2,FALSE)</f>
        <v>#N/A</v>
      </c>
      <c r="I318" s="91"/>
      <c r="J318" s="91" t="e">
        <f ca="1">VLOOKUP(K318,#REF!,2,FALSE)</f>
        <v>#N/A</v>
      </c>
      <c r="K318" s="91"/>
      <c r="L318" s="91" t="e">
        <f ca="1">VLOOKUP(M318,#REF!,2,FALSE)</f>
        <v>#N/A</v>
      </c>
      <c r="M318" s="91"/>
      <c r="N318" s="91" t="e">
        <f ca="1">VLOOKUP(O318,#REF!,2,FALSE)</f>
        <v>#N/A</v>
      </c>
      <c r="O318" s="91"/>
      <c r="P318" s="92" t="str">
        <f ca="1">_xlfn.CONCAT($I318,IF(OR($O318=#REF!,$O318=#REF!,$O318=#REF!,$O318="electricité joule", $O318="electricité PAC")," d'", " de "), LOWER($O318))&amp;IF(OR(G318="agriculture","industrie")," l'",IF(OR(G318="puits technologiques",G318="soutes")," des "," du "))&amp;LOWER(G318)</f>
        <v xml:space="preserve"> de  du </v>
      </c>
      <c r="Q318" s="91" t="e">
        <f t="shared" si="18"/>
        <v>#NAME?</v>
      </c>
      <c r="R318" s="91" t="s">
        <v>95</v>
      </c>
      <c r="S318" s="91"/>
      <c r="T318" s="91" t="s">
        <v>9</v>
      </c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3"/>
      <c r="AM318" s="93"/>
      <c r="AN318" s="93"/>
      <c r="AO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3"/>
      <c r="AZ318" s="93"/>
      <c r="BA318" s="93"/>
      <c r="BB318" s="93"/>
      <c r="BC318" s="93"/>
      <c r="BD318" s="93"/>
      <c r="BE318" s="93"/>
      <c r="BF318" s="93"/>
      <c r="BG318" s="93"/>
      <c r="BH318" s="93"/>
      <c r="BI318" s="93"/>
      <c r="BJ318" s="93"/>
      <c r="BK318" s="93"/>
      <c r="BL318" s="93"/>
      <c r="BM318" s="93"/>
      <c r="BN318" s="93"/>
      <c r="BO318" s="93"/>
      <c r="BP318" s="93"/>
      <c r="BQ318" s="93"/>
      <c r="BR318" s="93"/>
      <c r="BS318" s="93"/>
      <c r="BT318" s="93"/>
      <c r="BU318" s="93"/>
    </row>
    <row r="319" spans="3:73">
      <c r="C319" s="91">
        <f t="shared" si="17"/>
        <v>318</v>
      </c>
      <c r="D319" s="91"/>
      <c r="E319" s="91" t="e">
        <f t="shared" ca="1" si="19"/>
        <v>#N/A</v>
      </c>
      <c r="F319" s="91" t="e">
        <f ca="1">VLOOKUP(G319,#REF!,2,FALSE)</f>
        <v>#N/A</v>
      </c>
      <c r="G319" s="91"/>
      <c r="H319" s="91" t="e">
        <f ca="1">VLOOKUP(I319,#REF!,2,FALSE)</f>
        <v>#N/A</v>
      </c>
      <c r="I319" s="91"/>
      <c r="J319" s="91" t="e">
        <f ca="1">VLOOKUP(K319,#REF!,2,FALSE)</f>
        <v>#N/A</v>
      </c>
      <c r="K319" s="91"/>
      <c r="L319" s="91" t="e">
        <f ca="1">VLOOKUP(M319,#REF!,2,FALSE)</f>
        <v>#N/A</v>
      </c>
      <c r="M319" s="91"/>
      <c r="N319" s="91" t="e">
        <f ca="1">VLOOKUP(O319,#REF!,2,FALSE)</f>
        <v>#N/A</v>
      </c>
      <c r="O319" s="91"/>
      <c r="P319" s="92" t="str">
        <f ca="1">_xlfn.CONCAT($I319,IF(OR($O319=#REF!,$O319=#REF!,$O319=#REF!,$O319="electricité joule", $O319="electricité PAC")," d'", " de "), LOWER($O319))&amp;IF(OR(G319="agriculture","industrie")," l'",IF(OR(G319="puits technologiques",G319="soutes")," des "," du "))&amp;LOWER(G319)</f>
        <v xml:space="preserve"> de  du </v>
      </c>
      <c r="Q319" s="91" t="e">
        <f t="shared" si="18"/>
        <v>#NAME?</v>
      </c>
      <c r="R319" s="91" t="s">
        <v>95</v>
      </c>
      <c r="S319" s="91"/>
      <c r="T319" s="91" t="s">
        <v>9</v>
      </c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93"/>
      <c r="BB319" s="93"/>
      <c r="BC319" s="93"/>
      <c r="BD319" s="93"/>
      <c r="BE319" s="93"/>
      <c r="BF319" s="93"/>
      <c r="BG319" s="93"/>
      <c r="BH319" s="93"/>
      <c r="BI319" s="93"/>
      <c r="BJ319" s="93"/>
      <c r="BK319" s="93"/>
      <c r="BL319" s="93"/>
      <c r="BM319" s="93"/>
      <c r="BN319" s="93"/>
      <c r="BO319" s="93"/>
      <c r="BP319" s="93"/>
      <c r="BQ319" s="93"/>
      <c r="BR319" s="93"/>
      <c r="BS319" s="93"/>
      <c r="BT319" s="93"/>
      <c r="BU319" s="93"/>
    </row>
    <row r="320" spans="3:73">
      <c r="C320" s="91">
        <f t="shared" si="17"/>
        <v>319</v>
      </c>
      <c r="D320" s="91"/>
      <c r="E320" s="91" t="e">
        <f t="shared" ca="1" si="19"/>
        <v>#N/A</v>
      </c>
      <c r="F320" s="91" t="e">
        <f ca="1">VLOOKUP(G320,#REF!,2,FALSE)</f>
        <v>#N/A</v>
      </c>
      <c r="G320" s="91"/>
      <c r="H320" s="91" t="e">
        <f ca="1">VLOOKUP(I320,#REF!,2,FALSE)</f>
        <v>#N/A</v>
      </c>
      <c r="I320" s="91"/>
      <c r="J320" s="91" t="e">
        <f ca="1">VLOOKUP(K320,#REF!,2,FALSE)</f>
        <v>#N/A</v>
      </c>
      <c r="K320" s="91"/>
      <c r="L320" s="91" t="e">
        <f ca="1">VLOOKUP(M320,#REF!,2,FALSE)</f>
        <v>#N/A</v>
      </c>
      <c r="M320" s="91"/>
      <c r="N320" s="91" t="e">
        <f ca="1">VLOOKUP(O320,#REF!,2,FALSE)</f>
        <v>#N/A</v>
      </c>
      <c r="O320" s="91"/>
      <c r="P320" s="92" t="str">
        <f ca="1">_xlfn.CONCAT($I320,IF(OR($O320=#REF!,$O320=#REF!,$O320=#REF!,$O320="electricité joule", $O320="electricité PAC")," d'", " de "), LOWER($O320))&amp;IF(OR(G320="agriculture","industrie")," l'",IF(OR(G320="puits technologiques",G320="soutes")," des "," du "))&amp;LOWER(G320)</f>
        <v xml:space="preserve"> de  du </v>
      </c>
      <c r="Q320" s="91" t="e">
        <f t="shared" si="18"/>
        <v>#NAME?</v>
      </c>
      <c r="R320" s="91" t="s">
        <v>95</v>
      </c>
      <c r="S320" s="91"/>
      <c r="T320" s="91" t="s">
        <v>9</v>
      </c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3"/>
      <c r="AM320" s="93"/>
      <c r="AN320" s="93"/>
      <c r="AO320" s="93"/>
      <c r="AP320" s="93"/>
      <c r="AQ320" s="93"/>
      <c r="AR320" s="93"/>
      <c r="AS320" s="93"/>
      <c r="AT320" s="93"/>
      <c r="AU320" s="93"/>
      <c r="AV320" s="93"/>
      <c r="AW320" s="93"/>
      <c r="AX320" s="93"/>
      <c r="AY320" s="93"/>
      <c r="AZ320" s="93"/>
      <c r="BA320" s="93"/>
      <c r="BB320" s="93"/>
      <c r="BC320" s="93"/>
      <c r="BD320" s="93"/>
      <c r="BE320" s="93"/>
      <c r="BF320" s="93"/>
      <c r="BG320" s="93"/>
      <c r="BH320" s="93"/>
      <c r="BI320" s="93"/>
      <c r="BJ320" s="93"/>
      <c r="BK320" s="93"/>
      <c r="BL320" s="93"/>
      <c r="BM320" s="93"/>
      <c r="BN320" s="93"/>
      <c r="BO320" s="93"/>
      <c r="BP320" s="93"/>
      <c r="BQ320" s="93"/>
      <c r="BR320" s="93"/>
      <c r="BS320" s="93"/>
      <c r="BT320" s="93"/>
      <c r="BU320" s="93"/>
    </row>
    <row r="321" spans="3:73">
      <c r="C321" s="91">
        <f t="shared" si="17"/>
        <v>320</v>
      </c>
      <c r="D321" s="91"/>
      <c r="E321" s="91" t="e">
        <f t="shared" ca="1" si="19"/>
        <v>#N/A</v>
      </c>
      <c r="F321" s="91" t="e">
        <f ca="1">VLOOKUP(G321,#REF!,2,FALSE)</f>
        <v>#N/A</v>
      </c>
      <c r="G321" s="91"/>
      <c r="H321" s="91" t="e">
        <f ca="1">VLOOKUP(I321,#REF!,2,FALSE)</f>
        <v>#N/A</v>
      </c>
      <c r="I321" s="91"/>
      <c r="J321" s="91" t="e">
        <f ca="1">VLOOKUP(K321,#REF!,2,FALSE)</f>
        <v>#N/A</v>
      </c>
      <c r="K321" s="91"/>
      <c r="L321" s="91" t="e">
        <f ca="1">VLOOKUP(M321,#REF!,2,FALSE)</f>
        <v>#N/A</v>
      </c>
      <c r="M321" s="91"/>
      <c r="N321" s="91" t="e">
        <f ca="1">VLOOKUP(O321,#REF!,2,FALSE)</f>
        <v>#N/A</v>
      </c>
      <c r="O321" s="91"/>
      <c r="P321" s="92" t="str">
        <f ca="1">_xlfn.CONCAT($I321,IF(OR($O321=#REF!,$O321=#REF!,$O321=#REF!,$O321="electricité joule", $O321="electricité PAC")," d'", " de "), LOWER($O321))&amp;IF(OR(G321="agriculture","industrie")," l'",IF(OR(G321="puits technologiques",G321="soutes")," des "," du "))&amp;LOWER(G321)</f>
        <v xml:space="preserve"> de  du </v>
      </c>
      <c r="Q321" s="91" t="e">
        <f t="shared" si="18"/>
        <v>#NAME?</v>
      </c>
      <c r="R321" s="91" t="s">
        <v>95</v>
      </c>
      <c r="S321" s="91"/>
      <c r="T321" s="91" t="s">
        <v>9</v>
      </c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3"/>
      <c r="AM321" s="93"/>
      <c r="AN321" s="93"/>
      <c r="AO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3"/>
      <c r="BA321" s="93"/>
      <c r="BB321" s="93"/>
      <c r="BC321" s="93"/>
      <c r="BD321" s="93"/>
      <c r="BE321" s="93"/>
      <c r="BF321" s="93"/>
      <c r="BG321" s="93"/>
      <c r="BH321" s="93"/>
      <c r="BI321" s="93"/>
      <c r="BJ321" s="93"/>
      <c r="BK321" s="93"/>
      <c r="BL321" s="93"/>
      <c r="BM321" s="93"/>
      <c r="BN321" s="93"/>
      <c r="BO321" s="93"/>
      <c r="BP321" s="93"/>
      <c r="BQ321" s="93"/>
      <c r="BR321" s="93"/>
      <c r="BS321" s="93"/>
      <c r="BT321" s="93"/>
      <c r="BU321" s="93"/>
    </row>
    <row r="322" spans="3:73">
      <c r="C322" s="91">
        <f t="shared" si="17"/>
        <v>321</v>
      </c>
      <c r="D322" s="91"/>
      <c r="E322" s="91" t="e">
        <f t="shared" ca="1" si="19"/>
        <v>#N/A</v>
      </c>
      <c r="F322" s="91" t="e">
        <f ca="1">VLOOKUP(G322,#REF!,2,FALSE)</f>
        <v>#N/A</v>
      </c>
      <c r="G322" s="91"/>
      <c r="H322" s="91" t="e">
        <f ca="1">VLOOKUP(I322,#REF!,2,FALSE)</f>
        <v>#N/A</v>
      </c>
      <c r="I322" s="91"/>
      <c r="J322" s="91" t="e">
        <f ca="1">VLOOKUP(K322,#REF!,2,FALSE)</f>
        <v>#N/A</v>
      </c>
      <c r="K322" s="91"/>
      <c r="L322" s="91" t="e">
        <f ca="1">VLOOKUP(M322,#REF!,2,FALSE)</f>
        <v>#N/A</v>
      </c>
      <c r="M322" s="91"/>
      <c r="N322" s="91" t="e">
        <f ca="1">VLOOKUP(O322,#REF!,2,FALSE)</f>
        <v>#N/A</v>
      </c>
      <c r="O322" s="91"/>
      <c r="P322" s="92" t="str">
        <f ca="1">_xlfn.CONCAT($I322,IF(OR($O322=#REF!,$O322=#REF!,$O322=#REF!,$O322="electricité joule", $O322="electricité PAC")," d'", " de "), LOWER($O322))&amp;IF(OR(G322="agriculture","industrie")," l'",IF(OR(G322="puits technologiques",G322="soutes")," des "," du "))&amp;LOWER(G322)</f>
        <v xml:space="preserve"> de  du </v>
      </c>
      <c r="Q322" s="91" t="e">
        <f t="shared" si="18"/>
        <v>#NAME?</v>
      </c>
      <c r="R322" s="91" t="s">
        <v>95</v>
      </c>
      <c r="S322" s="91"/>
      <c r="T322" s="91" t="s">
        <v>9</v>
      </c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  <c r="BC322" s="93"/>
      <c r="BD322" s="93"/>
      <c r="BE322" s="93"/>
      <c r="BF322" s="93"/>
      <c r="BG322" s="93"/>
      <c r="BH322" s="93"/>
      <c r="BI322" s="93"/>
      <c r="BJ322" s="93"/>
      <c r="BK322" s="93"/>
      <c r="BL322" s="93"/>
      <c r="BM322" s="93"/>
      <c r="BN322" s="93"/>
      <c r="BO322" s="93"/>
      <c r="BP322" s="93"/>
      <c r="BQ322" s="93"/>
      <c r="BR322" s="93"/>
      <c r="BS322" s="93"/>
      <c r="BT322" s="93"/>
      <c r="BU322" s="93"/>
    </row>
    <row r="323" spans="3:73">
      <c r="C323" s="91">
        <f t="shared" si="17"/>
        <v>322</v>
      </c>
      <c r="D323" s="91"/>
      <c r="E323" s="91" t="e">
        <f t="shared" ca="1" si="19"/>
        <v>#N/A</v>
      </c>
      <c r="F323" s="91" t="e">
        <f ca="1">VLOOKUP(G323,#REF!,2,FALSE)</f>
        <v>#N/A</v>
      </c>
      <c r="G323" s="91"/>
      <c r="H323" s="91" t="e">
        <f ca="1">VLOOKUP(I323,#REF!,2,FALSE)</f>
        <v>#N/A</v>
      </c>
      <c r="I323" s="91"/>
      <c r="J323" s="91" t="e">
        <f ca="1">VLOOKUP(K323,#REF!,2,FALSE)</f>
        <v>#N/A</v>
      </c>
      <c r="K323" s="91"/>
      <c r="L323" s="91" t="e">
        <f ca="1">VLOOKUP(M323,#REF!,2,FALSE)</f>
        <v>#N/A</v>
      </c>
      <c r="M323" s="91"/>
      <c r="N323" s="91" t="e">
        <f ca="1">VLOOKUP(O323,#REF!,2,FALSE)</f>
        <v>#N/A</v>
      </c>
      <c r="O323" s="91"/>
      <c r="P323" s="92" t="str">
        <f ca="1">_xlfn.CONCAT($I323,IF(OR($O323=#REF!,$O323=#REF!,$O323=#REF!,$O323="electricité joule", $O323="electricité PAC")," d'", " de "), LOWER($O323))&amp;IF(OR(G323="agriculture","industrie")," l'",IF(OR(G323="puits technologiques",G323="soutes")," des "," du "))&amp;LOWER(G323)</f>
        <v xml:space="preserve"> de  du </v>
      </c>
      <c r="Q323" s="91" t="e">
        <f t="shared" si="18"/>
        <v>#NAME?</v>
      </c>
      <c r="R323" s="91" t="s">
        <v>95</v>
      </c>
      <c r="S323" s="91"/>
      <c r="T323" s="91" t="s">
        <v>9</v>
      </c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3"/>
      <c r="AM323" s="93"/>
      <c r="AN323" s="93"/>
      <c r="AO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3"/>
      <c r="AZ323" s="93"/>
      <c r="BA323" s="93"/>
      <c r="BB323" s="93"/>
      <c r="BC323" s="93"/>
      <c r="BD323" s="93"/>
      <c r="BE323" s="93"/>
      <c r="BF323" s="93"/>
      <c r="BG323" s="93"/>
      <c r="BH323" s="93"/>
      <c r="BI323" s="93"/>
      <c r="BJ323" s="93"/>
      <c r="BK323" s="93"/>
      <c r="BL323" s="93"/>
      <c r="BM323" s="93"/>
      <c r="BN323" s="93"/>
      <c r="BO323" s="93"/>
      <c r="BP323" s="93"/>
      <c r="BQ323" s="93"/>
      <c r="BR323" s="93"/>
      <c r="BS323" s="93"/>
      <c r="BT323" s="93"/>
      <c r="BU323" s="93"/>
    </row>
    <row r="324" spans="3:73">
      <c r="C324" s="91">
        <f t="shared" ref="C324:C387" si="20">C323+1</f>
        <v>323</v>
      </c>
      <c r="D324" s="91"/>
      <c r="E324" s="91" t="e">
        <f t="shared" ca="1" si="19"/>
        <v>#N/A</v>
      </c>
      <c r="F324" s="91" t="e">
        <f ca="1">VLOOKUP(G324,#REF!,2,FALSE)</f>
        <v>#N/A</v>
      </c>
      <c r="G324" s="91"/>
      <c r="H324" s="91" t="e">
        <f ca="1">VLOOKUP(I324,#REF!,2,FALSE)</f>
        <v>#N/A</v>
      </c>
      <c r="I324" s="91"/>
      <c r="J324" s="91" t="e">
        <f ca="1">VLOOKUP(K324,#REF!,2,FALSE)</f>
        <v>#N/A</v>
      </c>
      <c r="K324" s="91"/>
      <c r="L324" s="91" t="e">
        <f ca="1">VLOOKUP(M324,#REF!,2,FALSE)</f>
        <v>#N/A</v>
      </c>
      <c r="M324" s="91"/>
      <c r="N324" s="91" t="e">
        <f ca="1">VLOOKUP(O324,#REF!,2,FALSE)</f>
        <v>#N/A</v>
      </c>
      <c r="O324" s="91"/>
      <c r="P324" s="92" t="str">
        <f ca="1">_xlfn.CONCAT($I324,IF(OR($O324=#REF!,$O324=#REF!,$O324=#REF!,$O324="electricité joule", $O324="electricité PAC")," d'", " de "), LOWER($O324))&amp;IF(OR(G324="agriculture","industrie")," l'",IF(OR(G324="puits technologiques",G324="soutes")," des "," du "))&amp;LOWER(G324)</f>
        <v xml:space="preserve"> de  du </v>
      </c>
      <c r="Q324" s="91" t="e">
        <f t="shared" si="18"/>
        <v>#NAME?</v>
      </c>
      <c r="R324" s="91" t="s">
        <v>95</v>
      </c>
      <c r="S324" s="91"/>
      <c r="T324" s="91" t="s">
        <v>9</v>
      </c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  <c r="BC324" s="93"/>
      <c r="BD324" s="93"/>
      <c r="BE324" s="93"/>
      <c r="BF324" s="93"/>
      <c r="BG324" s="93"/>
      <c r="BH324" s="93"/>
      <c r="BI324" s="93"/>
      <c r="BJ324" s="93"/>
      <c r="BK324" s="93"/>
      <c r="BL324" s="93"/>
      <c r="BM324" s="93"/>
      <c r="BN324" s="93"/>
      <c r="BO324" s="93"/>
      <c r="BP324" s="93"/>
      <c r="BQ324" s="93"/>
      <c r="BR324" s="93"/>
      <c r="BS324" s="93"/>
      <c r="BT324" s="93"/>
      <c r="BU324" s="93"/>
    </row>
    <row r="325" spans="3:73">
      <c r="C325" s="91">
        <f t="shared" si="20"/>
        <v>324</v>
      </c>
      <c r="D325" s="91"/>
      <c r="E325" s="91" t="e">
        <f t="shared" ca="1" si="19"/>
        <v>#N/A</v>
      </c>
      <c r="F325" s="91" t="e">
        <f ca="1">VLOOKUP(G325,#REF!,2,FALSE)</f>
        <v>#N/A</v>
      </c>
      <c r="G325" s="91"/>
      <c r="H325" s="91" t="e">
        <f ca="1">VLOOKUP(I325,#REF!,2,FALSE)</f>
        <v>#N/A</v>
      </c>
      <c r="I325" s="91"/>
      <c r="J325" s="91" t="e">
        <f ca="1">VLOOKUP(K325,#REF!,2,FALSE)</f>
        <v>#N/A</v>
      </c>
      <c r="K325" s="91"/>
      <c r="L325" s="91" t="e">
        <f ca="1">VLOOKUP(M325,#REF!,2,FALSE)</f>
        <v>#N/A</v>
      </c>
      <c r="M325" s="91"/>
      <c r="N325" s="91" t="e">
        <f ca="1">VLOOKUP(O325,#REF!,2,FALSE)</f>
        <v>#N/A</v>
      </c>
      <c r="O325" s="91"/>
      <c r="P325" s="92" t="str">
        <f ca="1">_xlfn.CONCAT($I325,IF(OR($O325=#REF!,$O325=#REF!,$O325=#REF!,$O325="electricité joule", $O325="electricité PAC")," d'", " de "), LOWER($O325))&amp;IF(OR(G325="agriculture","industrie")," l'",IF(OR(G325="puits technologiques",G325="soutes")," des "," du "))&amp;LOWER(G325)</f>
        <v xml:space="preserve"> de  du </v>
      </c>
      <c r="Q325" s="91" t="e">
        <f t="shared" si="18"/>
        <v>#NAME?</v>
      </c>
      <c r="R325" s="91" t="s">
        <v>95</v>
      </c>
      <c r="S325" s="91"/>
      <c r="T325" s="91" t="s">
        <v>9</v>
      </c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  <c r="BC325" s="93"/>
      <c r="BD325" s="93"/>
      <c r="BE325" s="93"/>
      <c r="BF325" s="93"/>
      <c r="BG325" s="93"/>
      <c r="BH325" s="93"/>
      <c r="BI325" s="93"/>
      <c r="BJ325" s="93"/>
      <c r="BK325" s="93"/>
      <c r="BL325" s="93"/>
      <c r="BM325" s="93"/>
      <c r="BN325" s="93"/>
      <c r="BO325" s="93"/>
      <c r="BP325" s="93"/>
      <c r="BQ325" s="93"/>
      <c r="BR325" s="93"/>
      <c r="BS325" s="93"/>
      <c r="BT325" s="93"/>
      <c r="BU325" s="93"/>
    </row>
    <row r="326" spans="3:73">
      <c r="C326" s="91">
        <f t="shared" si="20"/>
        <v>325</v>
      </c>
      <c r="D326" s="91"/>
      <c r="E326" s="91" t="e">
        <f t="shared" ca="1" si="19"/>
        <v>#N/A</v>
      </c>
      <c r="F326" s="91" t="e">
        <f ca="1">VLOOKUP(G326,#REF!,2,FALSE)</f>
        <v>#N/A</v>
      </c>
      <c r="G326" s="91"/>
      <c r="H326" s="91" t="e">
        <f ca="1">VLOOKUP(I326,#REF!,2,FALSE)</f>
        <v>#N/A</v>
      </c>
      <c r="I326" s="91"/>
      <c r="J326" s="91" t="e">
        <f ca="1">VLOOKUP(K326,#REF!,2,FALSE)</f>
        <v>#N/A</v>
      </c>
      <c r="K326" s="91"/>
      <c r="L326" s="91" t="e">
        <f ca="1">VLOOKUP(M326,#REF!,2,FALSE)</f>
        <v>#N/A</v>
      </c>
      <c r="M326" s="91"/>
      <c r="N326" s="91" t="e">
        <f ca="1">VLOOKUP(O326,#REF!,2,FALSE)</f>
        <v>#N/A</v>
      </c>
      <c r="O326" s="91"/>
      <c r="P326" s="92" t="str">
        <f ca="1">_xlfn.CONCAT($I326,IF(OR($O326=#REF!,$O326=#REF!,$O326=#REF!,$O326="electricité joule", $O326="electricité PAC")," d'", " de "), LOWER($O326))&amp;IF(OR(G326="agriculture","industrie")," l'",IF(OR(G326="puits technologiques",G326="soutes")," des "," du "))&amp;LOWER(G326)</f>
        <v xml:space="preserve"> de  du </v>
      </c>
      <c r="Q326" s="91" t="e">
        <f t="shared" si="18"/>
        <v>#NAME?</v>
      </c>
      <c r="R326" s="91" t="s">
        <v>95</v>
      </c>
      <c r="S326" s="91"/>
      <c r="T326" s="91" t="s">
        <v>9</v>
      </c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93"/>
      <c r="BD326" s="93"/>
      <c r="BE326" s="93"/>
      <c r="BF326" s="93"/>
      <c r="BG326" s="93"/>
      <c r="BH326" s="93"/>
      <c r="BI326" s="93"/>
      <c r="BJ326" s="93"/>
      <c r="BK326" s="93"/>
      <c r="BL326" s="93"/>
      <c r="BM326" s="93"/>
      <c r="BN326" s="93"/>
      <c r="BO326" s="93"/>
      <c r="BP326" s="93"/>
      <c r="BQ326" s="93"/>
      <c r="BR326" s="93"/>
      <c r="BS326" s="93"/>
      <c r="BT326" s="93"/>
      <c r="BU326" s="93"/>
    </row>
    <row r="327" spans="3:73">
      <c r="C327" s="91">
        <f t="shared" si="20"/>
        <v>326</v>
      </c>
      <c r="D327" s="91"/>
      <c r="E327" s="91" t="e">
        <f t="shared" ca="1" si="19"/>
        <v>#N/A</v>
      </c>
      <c r="F327" s="91" t="e">
        <f ca="1">VLOOKUP(G327,#REF!,2,FALSE)</f>
        <v>#N/A</v>
      </c>
      <c r="G327" s="91"/>
      <c r="H327" s="91" t="e">
        <f ca="1">VLOOKUP(I327,#REF!,2,FALSE)</f>
        <v>#N/A</v>
      </c>
      <c r="I327" s="91"/>
      <c r="J327" s="91" t="e">
        <f ca="1">VLOOKUP(K327,#REF!,2,FALSE)</f>
        <v>#N/A</v>
      </c>
      <c r="K327" s="91"/>
      <c r="L327" s="91" t="e">
        <f ca="1">VLOOKUP(M327,#REF!,2,FALSE)</f>
        <v>#N/A</v>
      </c>
      <c r="M327" s="91"/>
      <c r="N327" s="91" t="e">
        <f ca="1">VLOOKUP(O327,#REF!,2,FALSE)</f>
        <v>#N/A</v>
      </c>
      <c r="O327" s="91"/>
      <c r="P327" s="92" t="str">
        <f ca="1">_xlfn.CONCAT($I327,IF(OR($O327=#REF!,$O327=#REF!,$O327=#REF!,$O327="electricité joule", $O327="electricité PAC")," d'", " de "), LOWER($O327))&amp;IF(OR(G327="agriculture","industrie")," l'",IF(OR(G327="puits technologiques",G327="soutes")," des "," du "))&amp;LOWER(G327)</f>
        <v xml:space="preserve"> de  du </v>
      </c>
      <c r="Q327" s="91" t="e">
        <f t="shared" si="18"/>
        <v>#NAME?</v>
      </c>
      <c r="R327" s="91" t="s">
        <v>95</v>
      </c>
      <c r="S327" s="91"/>
      <c r="T327" s="91" t="s">
        <v>9</v>
      </c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3"/>
      <c r="BA327" s="93"/>
      <c r="BB327" s="93"/>
      <c r="BC327" s="93"/>
      <c r="BD327" s="93"/>
      <c r="BE327" s="93"/>
      <c r="BF327" s="93"/>
      <c r="BG327" s="93"/>
      <c r="BH327" s="93"/>
      <c r="BI327" s="93"/>
      <c r="BJ327" s="93"/>
      <c r="BK327" s="93"/>
      <c r="BL327" s="93"/>
      <c r="BM327" s="93"/>
      <c r="BN327" s="93"/>
      <c r="BO327" s="93"/>
      <c r="BP327" s="93"/>
      <c r="BQ327" s="93"/>
      <c r="BR327" s="93"/>
      <c r="BS327" s="93"/>
      <c r="BT327" s="93"/>
      <c r="BU327" s="93"/>
    </row>
    <row r="328" spans="3:73">
      <c r="C328" s="91">
        <f t="shared" si="20"/>
        <v>327</v>
      </c>
      <c r="D328" s="91"/>
      <c r="E328" s="91" t="e">
        <f t="shared" ca="1" si="19"/>
        <v>#N/A</v>
      </c>
      <c r="F328" s="91" t="e">
        <f ca="1">VLOOKUP(G328,#REF!,2,FALSE)</f>
        <v>#N/A</v>
      </c>
      <c r="G328" s="91"/>
      <c r="H328" s="91" t="e">
        <f ca="1">VLOOKUP(I328,#REF!,2,FALSE)</f>
        <v>#N/A</v>
      </c>
      <c r="I328" s="91"/>
      <c r="J328" s="91" t="e">
        <f ca="1">VLOOKUP(K328,#REF!,2,FALSE)</f>
        <v>#N/A</v>
      </c>
      <c r="K328" s="91"/>
      <c r="L328" s="91" t="e">
        <f ca="1">VLOOKUP(M328,#REF!,2,FALSE)</f>
        <v>#N/A</v>
      </c>
      <c r="M328" s="91"/>
      <c r="N328" s="91" t="e">
        <f ca="1">VLOOKUP(O328,#REF!,2,FALSE)</f>
        <v>#N/A</v>
      </c>
      <c r="O328" s="91"/>
      <c r="P328" s="92" t="str">
        <f ca="1">_xlfn.CONCAT($I328,IF(OR($O328=#REF!,$O328=#REF!,$O328=#REF!,$O328="electricité joule", $O328="electricité PAC")," d'", " de "), LOWER($O328))&amp;IF(OR(G328="agriculture","industrie")," l'",IF(OR(G328="puits technologiques",G328="soutes")," des "," du "))&amp;LOWER(G328)</f>
        <v xml:space="preserve"> de  du </v>
      </c>
      <c r="Q328" s="91" t="e">
        <f t="shared" si="18"/>
        <v>#NAME?</v>
      </c>
      <c r="R328" s="91" t="s">
        <v>95</v>
      </c>
      <c r="S328" s="91"/>
      <c r="T328" s="91" t="s">
        <v>9</v>
      </c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  <c r="AV328" s="93"/>
      <c r="AW328" s="93"/>
      <c r="AX328" s="93"/>
      <c r="AY328" s="93"/>
      <c r="AZ328" s="93"/>
      <c r="BA328" s="93"/>
      <c r="BB328" s="93"/>
      <c r="BC328" s="93"/>
      <c r="BD328" s="93"/>
      <c r="BE328" s="93"/>
      <c r="BF328" s="93"/>
      <c r="BG328" s="93"/>
      <c r="BH328" s="93"/>
      <c r="BI328" s="93"/>
      <c r="BJ328" s="93"/>
      <c r="BK328" s="93"/>
      <c r="BL328" s="93"/>
      <c r="BM328" s="93"/>
      <c r="BN328" s="93"/>
      <c r="BO328" s="93"/>
      <c r="BP328" s="93"/>
      <c r="BQ328" s="93"/>
      <c r="BR328" s="93"/>
      <c r="BS328" s="93"/>
      <c r="BT328" s="93"/>
      <c r="BU328" s="93"/>
    </row>
    <row r="329" spans="3:73">
      <c r="C329" s="91">
        <f t="shared" si="20"/>
        <v>328</v>
      </c>
      <c r="D329" s="91"/>
      <c r="E329" s="91" t="e">
        <f t="shared" ca="1" si="19"/>
        <v>#N/A</v>
      </c>
      <c r="F329" s="91" t="e">
        <f ca="1">VLOOKUP(G329,#REF!,2,FALSE)</f>
        <v>#N/A</v>
      </c>
      <c r="G329" s="91"/>
      <c r="H329" s="91" t="e">
        <f ca="1">VLOOKUP(I329,#REF!,2,FALSE)</f>
        <v>#N/A</v>
      </c>
      <c r="I329" s="91"/>
      <c r="J329" s="91" t="e">
        <f ca="1">VLOOKUP(K329,#REF!,2,FALSE)</f>
        <v>#N/A</v>
      </c>
      <c r="K329" s="91"/>
      <c r="L329" s="91" t="e">
        <f ca="1">VLOOKUP(M329,#REF!,2,FALSE)</f>
        <v>#N/A</v>
      </c>
      <c r="M329" s="91"/>
      <c r="N329" s="91" t="e">
        <f ca="1">VLOOKUP(O329,#REF!,2,FALSE)</f>
        <v>#N/A</v>
      </c>
      <c r="O329" s="91"/>
      <c r="P329" s="92" t="str">
        <f ca="1">_xlfn.CONCAT($I329,IF(OR($O329=#REF!,$O329=#REF!,$O329=#REF!,$O329="electricité joule", $O329="electricité PAC")," d'", " de "), LOWER($O329))&amp;IF(OR(G329="agriculture","industrie")," l'",IF(OR(G329="puits technologiques",G329="soutes")," des "," du "))&amp;LOWER(G329)</f>
        <v xml:space="preserve"> de  du </v>
      </c>
      <c r="Q329" s="91" t="e">
        <f t="shared" si="18"/>
        <v>#NAME?</v>
      </c>
      <c r="R329" s="91" t="s">
        <v>95</v>
      </c>
      <c r="S329" s="91"/>
      <c r="T329" s="91" t="s">
        <v>9</v>
      </c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3"/>
      <c r="BA329" s="93"/>
      <c r="BB329" s="93"/>
      <c r="BC329" s="93"/>
      <c r="BD329" s="93"/>
      <c r="BE329" s="93"/>
      <c r="BF329" s="93"/>
      <c r="BG329" s="93"/>
      <c r="BH329" s="93"/>
      <c r="BI329" s="93"/>
      <c r="BJ329" s="93"/>
      <c r="BK329" s="93"/>
      <c r="BL329" s="93"/>
      <c r="BM329" s="93"/>
      <c r="BN329" s="93"/>
      <c r="BO329" s="93"/>
      <c r="BP329" s="93"/>
      <c r="BQ329" s="93"/>
      <c r="BR329" s="93"/>
      <c r="BS329" s="93"/>
      <c r="BT329" s="93"/>
      <c r="BU329" s="93"/>
    </row>
    <row r="330" spans="3:73">
      <c r="C330" s="91">
        <f t="shared" si="20"/>
        <v>329</v>
      </c>
      <c r="D330" s="91"/>
      <c r="E330" s="91" t="e">
        <f t="shared" ca="1" si="19"/>
        <v>#N/A</v>
      </c>
      <c r="F330" s="91" t="e">
        <f ca="1">VLOOKUP(G330,#REF!,2,FALSE)</f>
        <v>#N/A</v>
      </c>
      <c r="G330" s="91"/>
      <c r="H330" s="91" t="e">
        <f ca="1">VLOOKUP(I330,#REF!,2,FALSE)</f>
        <v>#N/A</v>
      </c>
      <c r="I330" s="91"/>
      <c r="J330" s="91" t="e">
        <f ca="1">VLOOKUP(K330,#REF!,2,FALSE)</f>
        <v>#N/A</v>
      </c>
      <c r="K330" s="91"/>
      <c r="L330" s="91" t="e">
        <f ca="1">VLOOKUP(M330,#REF!,2,FALSE)</f>
        <v>#N/A</v>
      </c>
      <c r="M330" s="91"/>
      <c r="N330" s="91" t="e">
        <f ca="1">VLOOKUP(O330,#REF!,2,FALSE)</f>
        <v>#N/A</v>
      </c>
      <c r="O330" s="91"/>
      <c r="P330" s="92" t="str">
        <f ca="1">_xlfn.CONCAT($I330,IF(OR($O330=#REF!,$O330=#REF!,$O330=#REF!,$O330="electricité joule", $O330="electricité PAC")," d'", " de "), LOWER($O330))&amp;IF(OR(G330="agriculture","industrie")," l'",IF(OR(G330="puits technologiques",G330="soutes")," des "," du "))&amp;LOWER(G330)</f>
        <v xml:space="preserve"> de  du </v>
      </c>
      <c r="Q330" s="91" t="e">
        <f t="shared" si="18"/>
        <v>#NAME?</v>
      </c>
      <c r="R330" s="91" t="s">
        <v>95</v>
      </c>
      <c r="S330" s="91"/>
      <c r="T330" s="91" t="s">
        <v>9</v>
      </c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3"/>
      <c r="AZ330" s="93"/>
      <c r="BA330" s="93"/>
      <c r="BB330" s="93"/>
      <c r="BC330" s="93"/>
      <c r="BD330" s="93"/>
      <c r="BE330" s="93"/>
      <c r="BF330" s="93"/>
      <c r="BG330" s="93"/>
      <c r="BH330" s="93"/>
      <c r="BI330" s="93"/>
      <c r="BJ330" s="93"/>
      <c r="BK330" s="93"/>
      <c r="BL330" s="93"/>
      <c r="BM330" s="93"/>
      <c r="BN330" s="93"/>
      <c r="BO330" s="93"/>
      <c r="BP330" s="93"/>
      <c r="BQ330" s="93"/>
      <c r="BR330" s="93"/>
      <c r="BS330" s="93"/>
      <c r="BT330" s="93"/>
      <c r="BU330" s="93"/>
    </row>
    <row r="331" spans="3:73">
      <c r="C331" s="91">
        <f t="shared" si="20"/>
        <v>330</v>
      </c>
      <c r="D331" s="91"/>
      <c r="E331" s="91" t="e">
        <f t="shared" ca="1" si="19"/>
        <v>#N/A</v>
      </c>
      <c r="F331" s="91" t="e">
        <f ca="1">VLOOKUP(G331,#REF!,2,FALSE)</f>
        <v>#N/A</v>
      </c>
      <c r="G331" s="91"/>
      <c r="H331" s="91" t="e">
        <f ca="1">VLOOKUP(I331,#REF!,2,FALSE)</f>
        <v>#N/A</v>
      </c>
      <c r="I331" s="91"/>
      <c r="J331" s="91" t="e">
        <f ca="1">VLOOKUP(K331,#REF!,2,FALSE)</f>
        <v>#N/A</v>
      </c>
      <c r="K331" s="91"/>
      <c r="L331" s="91" t="e">
        <f ca="1">VLOOKUP(M331,#REF!,2,FALSE)</f>
        <v>#N/A</v>
      </c>
      <c r="M331" s="91"/>
      <c r="N331" s="91" t="e">
        <f ca="1">VLOOKUP(O331,#REF!,2,FALSE)</f>
        <v>#N/A</v>
      </c>
      <c r="O331" s="91"/>
      <c r="P331" s="92" t="str">
        <f ca="1">_xlfn.CONCAT($I331,IF(OR($O331=#REF!,$O331=#REF!,$O331=#REF!,$O331="electricité joule", $O331="electricité PAC")," d'", " de "), LOWER($O331))&amp;IF(OR(G331="agriculture","industrie")," l'",IF(OR(G331="puits technologiques",G331="soutes")," des "," du "))&amp;LOWER(G331)</f>
        <v xml:space="preserve"> de  du </v>
      </c>
      <c r="Q331" s="91" t="e">
        <f t="shared" si="18"/>
        <v>#NAME?</v>
      </c>
      <c r="R331" s="91" t="s">
        <v>95</v>
      </c>
      <c r="S331" s="91"/>
      <c r="T331" s="91" t="s">
        <v>9</v>
      </c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3"/>
      <c r="AM331" s="93"/>
      <c r="AN331" s="93"/>
      <c r="AO331" s="93"/>
      <c r="AP331" s="93"/>
      <c r="AQ331" s="93"/>
      <c r="AR331" s="93"/>
      <c r="AS331" s="93"/>
      <c r="AT331" s="93"/>
      <c r="AU331" s="93"/>
      <c r="AV331" s="93"/>
      <c r="AW331" s="93"/>
      <c r="AX331" s="93"/>
      <c r="AY331" s="93"/>
      <c r="AZ331" s="93"/>
      <c r="BA331" s="93"/>
      <c r="BB331" s="93"/>
      <c r="BC331" s="93"/>
      <c r="BD331" s="93"/>
      <c r="BE331" s="93"/>
      <c r="BF331" s="93"/>
      <c r="BG331" s="93"/>
      <c r="BH331" s="93"/>
      <c r="BI331" s="93"/>
      <c r="BJ331" s="93"/>
      <c r="BK331" s="93"/>
      <c r="BL331" s="93"/>
      <c r="BM331" s="93"/>
      <c r="BN331" s="93"/>
      <c r="BO331" s="93"/>
      <c r="BP331" s="93"/>
      <c r="BQ331" s="93"/>
      <c r="BR331" s="93"/>
      <c r="BS331" s="93"/>
      <c r="BT331" s="93"/>
      <c r="BU331" s="93"/>
    </row>
    <row r="332" spans="3:73">
      <c r="C332" s="91">
        <f t="shared" si="20"/>
        <v>331</v>
      </c>
      <c r="D332" s="91"/>
      <c r="E332" s="91" t="e">
        <f t="shared" ca="1" si="19"/>
        <v>#N/A</v>
      </c>
      <c r="F332" s="91" t="e">
        <f ca="1">VLOOKUP(G332,#REF!,2,FALSE)</f>
        <v>#N/A</v>
      </c>
      <c r="G332" s="91"/>
      <c r="H332" s="91" t="e">
        <f ca="1">VLOOKUP(I332,#REF!,2,FALSE)</f>
        <v>#N/A</v>
      </c>
      <c r="I332" s="91"/>
      <c r="J332" s="91" t="e">
        <f ca="1">VLOOKUP(K332,#REF!,2,FALSE)</f>
        <v>#N/A</v>
      </c>
      <c r="K332" s="91"/>
      <c r="L332" s="91" t="e">
        <f ca="1">VLOOKUP(M332,#REF!,2,FALSE)</f>
        <v>#N/A</v>
      </c>
      <c r="M332" s="91"/>
      <c r="N332" s="91" t="e">
        <f ca="1">VLOOKUP(O332,#REF!,2,FALSE)</f>
        <v>#N/A</v>
      </c>
      <c r="O332" s="91"/>
      <c r="P332" s="92" t="str">
        <f ca="1">_xlfn.CONCAT($I332,IF(OR($O332=#REF!,$O332=#REF!,$O332=#REF!,$O332="electricité joule", $O332="electricité PAC")," d'", " de "), LOWER($O332))&amp;IF(OR(G332="agriculture","industrie")," l'",IF(OR(G332="puits technologiques",G332="soutes")," des "," du "))&amp;LOWER(G332)</f>
        <v xml:space="preserve"> de  du </v>
      </c>
      <c r="Q332" s="91" t="e">
        <f t="shared" si="18"/>
        <v>#NAME?</v>
      </c>
      <c r="R332" s="91" t="s">
        <v>95</v>
      </c>
      <c r="S332" s="91"/>
      <c r="T332" s="91" t="s">
        <v>9</v>
      </c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3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93"/>
      <c r="BD332" s="93"/>
      <c r="BE332" s="93"/>
      <c r="BF332" s="93"/>
      <c r="BG332" s="93"/>
      <c r="BH332" s="93"/>
      <c r="BI332" s="93"/>
      <c r="BJ332" s="93"/>
      <c r="BK332" s="93"/>
      <c r="BL332" s="93"/>
      <c r="BM332" s="93"/>
      <c r="BN332" s="93"/>
      <c r="BO332" s="93"/>
      <c r="BP332" s="93"/>
      <c r="BQ332" s="93"/>
      <c r="BR332" s="93"/>
      <c r="BS332" s="93"/>
      <c r="BT332" s="93"/>
      <c r="BU332" s="93"/>
    </row>
    <row r="333" spans="3:73">
      <c r="C333" s="91">
        <f t="shared" si="20"/>
        <v>332</v>
      </c>
      <c r="D333" s="91"/>
      <c r="E333" s="91" t="e">
        <f t="shared" ca="1" si="19"/>
        <v>#N/A</v>
      </c>
      <c r="F333" s="91" t="e">
        <f ca="1">VLOOKUP(G333,#REF!,2,FALSE)</f>
        <v>#N/A</v>
      </c>
      <c r="G333" s="91"/>
      <c r="H333" s="91" t="e">
        <f ca="1">VLOOKUP(I333,#REF!,2,FALSE)</f>
        <v>#N/A</v>
      </c>
      <c r="I333" s="91"/>
      <c r="J333" s="91" t="e">
        <f ca="1">VLOOKUP(K333,#REF!,2,FALSE)</f>
        <v>#N/A</v>
      </c>
      <c r="K333" s="91"/>
      <c r="L333" s="91" t="e">
        <f ca="1">VLOOKUP(M333,#REF!,2,FALSE)</f>
        <v>#N/A</v>
      </c>
      <c r="M333" s="91"/>
      <c r="N333" s="91" t="e">
        <f ca="1">VLOOKUP(O333,#REF!,2,FALSE)</f>
        <v>#N/A</v>
      </c>
      <c r="O333" s="91"/>
      <c r="P333" s="92" t="str">
        <f ca="1">_xlfn.CONCAT($I333,IF(OR($O333=#REF!,$O333=#REF!,$O333=#REF!,$O333="electricité joule", $O333="electricité PAC")," d'", " de "), LOWER($O333))&amp;IF(OR(G333="agriculture","industrie")," l'",IF(OR(G333="puits technologiques",G333="soutes")," des "," du "))&amp;LOWER(G333)</f>
        <v xml:space="preserve"> de  du </v>
      </c>
      <c r="Q333" s="91" t="e">
        <f t="shared" ref="Q333:Q396" si="21">tag_twh</f>
        <v>#NAME?</v>
      </c>
      <c r="R333" s="91" t="s">
        <v>95</v>
      </c>
      <c r="S333" s="91"/>
      <c r="T333" s="91" t="s">
        <v>9</v>
      </c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3"/>
      <c r="AM333" s="93"/>
      <c r="AN333" s="93"/>
      <c r="AO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3"/>
      <c r="AZ333" s="93"/>
      <c r="BA333" s="93"/>
      <c r="BB333" s="93"/>
      <c r="BC333" s="93"/>
      <c r="BD333" s="93"/>
      <c r="BE333" s="93"/>
      <c r="BF333" s="93"/>
      <c r="BG333" s="93"/>
      <c r="BH333" s="93"/>
      <c r="BI333" s="93"/>
      <c r="BJ333" s="93"/>
      <c r="BK333" s="93"/>
      <c r="BL333" s="93"/>
      <c r="BM333" s="93"/>
      <c r="BN333" s="93"/>
      <c r="BO333" s="93"/>
      <c r="BP333" s="93"/>
      <c r="BQ333" s="93"/>
      <c r="BR333" s="93"/>
      <c r="BS333" s="93"/>
      <c r="BT333" s="93"/>
      <c r="BU333" s="93"/>
    </row>
    <row r="334" spans="3:73">
      <c r="C334" s="91">
        <f t="shared" si="20"/>
        <v>333</v>
      </c>
      <c r="D334" s="91"/>
      <c r="E334" s="91" t="e">
        <f t="shared" ref="E334:E397" ca="1" si="22">N334&amp;H334&amp;F334&amp;J334</f>
        <v>#N/A</v>
      </c>
      <c r="F334" s="91" t="e">
        <f ca="1">VLOOKUP(G334,#REF!,2,FALSE)</f>
        <v>#N/A</v>
      </c>
      <c r="G334" s="91"/>
      <c r="H334" s="91" t="e">
        <f ca="1">VLOOKUP(I334,#REF!,2,FALSE)</f>
        <v>#N/A</v>
      </c>
      <c r="I334" s="91"/>
      <c r="J334" s="91" t="e">
        <f ca="1">VLOOKUP(K334,#REF!,2,FALSE)</f>
        <v>#N/A</v>
      </c>
      <c r="K334" s="91"/>
      <c r="L334" s="91" t="e">
        <f ca="1">VLOOKUP(M334,#REF!,2,FALSE)</f>
        <v>#N/A</v>
      </c>
      <c r="M334" s="91"/>
      <c r="N334" s="91" t="e">
        <f ca="1">VLOOKUP(O334,#REF!,2,FALSE)</f>
        <v>#N/A</v>
      </c>
      <c r="O334" s="91"/>
      <c r="P334" s="92" t="str">
        <f ca="1">_xlfn.CONCAT($I334,IF(OR($O334=#REF!,$O334=#REF!,$O334=#REF!,$O334="electricité joule", $O334="electricité PAC")," d'", " de "), LOWER($O334))&amp;IF(OR(G334="agriculture","industrie")," l'",IF(OR(G334="puits technologiques",G334="soutes")," des "," du "))&amp;LOWER(G334)</f>
        <v xml:space="preserve"> de  du </v>
      </c>
      <c r="Q334" s="91" t="e">
        <f t="shared" si="21"/>
        <v>#NAME?</v>
      </c>
      <c r="R334" s="91" t="s">
        <v>95</v>
      </c>
      <c r="S334" s="91"/>
      <c r="T334" s="91" t="s">
        <v>9</v>
      </c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3"/>
      <c r="AM334" s="93"/>
      <c r="AN334" s="93"/>
      <c r="AO334" s="93"/>
      <c r="AP334" s="93"/>
      <c r="AQ334" s="93"/>
      <c r="AR334" s="93"/>
      <c r="AS334" s="93"/>
      <c r="AT334" s="93"/>
      <c r="AU334" s="93"/>
      <c r="AV334" s="93"/>
      <c r="AW334" s="93"/>
      <c r="AX334" s="93"/>
      <c r="AY334" s="93"/>
      <c r="AZ334" s="93"/>
      <c r="BA334" s="93"/>
      <c r="BB334" s="93"/>
      <c r="BC334" s="93"/>
      <c r="BD334" s="93"/>
      <c r="BE334" s="93"/>
      <c r="BF334" s="93"/>
      <c r="BG334" s="93"/>
      <c r="BH334" s="93"/>
      <c r="BI334" s="93"/>
      <c r="BJ334" s="93"/>
      <c r="BK334" s="93"/>
      <c r="BL334" s="93"/>
      <c r="BM334" s="93"/>
      <c r="BN334" s="93"/>
      <c r="BO334" s="93"/>
      <c r="BP334" s="93"/>
      <c r="BQ334" s="93"/>
      <c r="BR334" s="93"/>
      <c r="BS334" s="93"/>
      <c r="BT334" s="93"/>
      <c r="BU334" s="93"/>
    </row>
    <row r="335" spans="3:73">
      <c r="C335" s="91">
        <f t="shared" si="20"/>
        <v>334</v>
      </c>
      <c r="D335" s="91"/>
      <c r="E335" s="91" t="e">
        <f t="shared" ca="1" si="22"/>
        <v>#N/A</v>
      </c>
      <c r="F335" s="91" t="e">
        <f ca="1">VLOOKUP(G335,#REF!,2,FALSE)</f>
        <v>#N/A</v>
      </c>
      <c r="G335" s="91"/>
      <c r="H335" s="91" t="e">
        <f ca="1">VLOOKUP(I335,#REF!,2,FALSE)</f>
        <v>#N/A</v>
      </c>
      <c r="I335" s="91"/>
      <c r="J335" s="91" t="e">
        <f ca="1">VLOOKUP(K335,#REF!,2,FALSE)</f>
        <v>#N/A</v>
      </c>
      <c r="K335" s="91"/>
      <c r="L335" s="91" t="e">
        <f ca="1">VLOOKUP(M335,#REF!,2,FALSE)</f>
        <v>#N/A</v>
      </c>
      <c r="M335" s="91"/>
      <c r="N335" s="91" t="e">
        <f ca="1">VLOOKUP(O335,#REF!,2,FALSE)</f>
        <v>#N/A</v>
      </c>
      <c r="O335" s="91"/>
      <c r="P335" s="92" t="str">
        <f ca="1">_xlfn.CONCAT($I335,IF(OR($O335=#REF!,$O335=#REF!,$O335=#REF!,$O335="electricité joule", $O335="electricité PAC")," d'", " de "), LOWER($O335))&amp;IF(OR(G335="agriculture","industrie")," l'",IF(OR(G335="puits technologiques",G335="soutes")," des "," du "))&amp;LOWER(G335)</f>
        <v xml:space="preserve"> de  du </v>
      </c>
      <c r="Q335" s="91" t="e">
        <f t="shared" si="21"/>
        <v>#NAME?</v>
      </c>
      <c r="R335" s="91" t="s">
        <v>95</v>
      </c>
      <c r="S335" s="91"/>
      <c r="T335" s="91" t="s">
        <v>9</v>
      </c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3"/>
      <c r="AM335" s="93"/>
      <c r="AN335" s="93"/>
      <c r="AO335" s="93"/>
      <c r="AP335" s="93"/>
      <c r="AQ335" s="93"/>
      <c r="AR335" s="93"/>
      <c r="AS335" s="93"/>
      <c r="AT335" s="93"/>
      <c r="AU335" s="93"/>
      <c r="AV335" s="93"/>
      <c r="AW335" s="93"/>
      <c r="AX335" s="93"/>
      <c r="AY335" s="93"/>
      <c r="AZ335" s="93"/>
      <c r="BA335" s="93"/>
      <c r="BB335" s="93"/>
      <c r="BC335" s="93"/>
      <c r="BD335" s="93"/>
      <c r="BE335" s="93"/>
      <c r="BF335" s="93"/>
      <c r="BG335" s="93"/>
      <c r="BH335" s="93"/>
      <c r="BI335" s="93"/>
      <c r="BJ335" s="93"/>
      <c r="BK335" s="93"/>
      <c r="BL335" s="93"/>
      <c r="BM335" s="93"/>
      <c r="BN335" s="93"/>
      <c r="BO335" s="93"/>
      <c r="BP335" s="93"/>
      <c r="BQ335" s="93"/>
      <c r="BR335" s="93"/>
      <c r="BS335" s="93"/>
      <c r="BT335" s="93"/>
      <c r="BU335" s="93"/>
    </row>
    <row r="336" spans="3:73">
      <c r="C336" s="91">
        <f t="shared" si="20"/>
        <v>335</v>
      </c>
      <c r="D336" s="91"/>
      <c r="E336" s="91" t="e">
        <f t="shared" ca="1" si="22"/>
        <v>#N/A</v>
      </c>
      <c r="F336" s="91" t="e">
        <f ca="1">VLOOKUP(G336,#REF!,2,FALSE)</f>
        <v>#N/A</v>
      </c>
      <c r="G336" s="91"/>
      <c r="H336" s="91" t="e">
        <f ca="1">VLOOKUP(I336,#REF!,2,FALSE)</f>
        <v>#N/A</v>
      </c>
      <c r="I336" s="91"/>
      <c r="J336" s="91" t="e">
        <f ca="1">VLOOKUP(K336,#REF!,2,FALSE)</f>
        <v>#N/A</v>
      </c>
      <c r="K336" s="91"/>
      <c r="L336" s="91" t="e">
        <f ca="1">VLOOKUP(M336,#REF!,2,FALSE)</f>
        <v>#N/A</v>
      </c>
      <c r="M336" s="91"/>
      <c r="N336" s="91" t="e">
        <f ca="1">VLOOKUP(O336,#REF!,2,FALSE)</f>
        <v>#N/A</v>
      </c>
      <c r="O336" s="91"/>
      <c r="P336" s="92" t="str">
        <f ca="1">_xlfn.CONCAT($I336,IF(OR($O336=#REF!,$O336=#REF!,$O336=#REF!,$O336="electricité joule", $O336="electricité PAC")," d'", " de "), LOWER($O336))&amp;IF(OR(G336="agriculture","industrie")," l'",IF(OR(G336="puits technologiques",G336="soutes")," des "," du "))&amp;LOWER(G336)</f>
        <v xml:space="preserve"> de  du </v>
      </c>
      <c r="Q336" s="91" t="e">
        <f t="shared" si="21"/>
        <v>#NAME?</v>
      </c>
      <c r="R336" s="91" t="s">
        <v>95</v>
      </c>
      <c r="S336" s="91"/>
      <c r="T336" s="91" t="s">
        <v>9</v>
      </c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3"/>
      <c r="AM336" s="93"/>
      <c r="AN336" s="93"/>
      <c r="AO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3"/>
      <c r="AZ336" s="93"/>
      <c r="BA336" s="93"/>
      <c r="BB336" s="93"/>
      <c r="BC336" s="93"/>
      <c r="BD336" s="93"/>
      <c r="BE336" s="93"/>
      <c r="BF336" s="93"/>
      <c r="BG336" s="93"/>
      <c r="BH336" s="93"/>
      <c r="BI336" s="93"/>
      <c r="BJ336" s="93"/>
      <c r="BK336" s="93"/>
      <c r="BL336" s="93"/>
      <c r="BM336" s="93"/>
      <c r="BN336" s="93"/>
      <c r="BO336" s="93"/>
      <c r="BP336" s="93"/>
      <c r="BQ336" s="93"/>
      <c r="BR336" s="93"/>
      <c r="BS336" s="93"/>
      <c r="BT336" s="93"/>
      <c r="BU336" s="93"/>
    </row>
    <row r="337" spans="3:73">
      <c r="C337" s="91">
        <f t="shared" si="20"/>
        <v>336</v>
      </c>
      <c r="D337" s="91"/>
      <c r="E337" s="91" t="e">
        <f t="shared" ca="1" si="22"/>
        <v>#N/A</v>
      </c>
      <c r="F337" s="91" t="e">
        <f ca="1">VLOOKUP(G337,#REF!,2,FALSE)</f>
        <v>#N/A</v>
      </c>
      <c r="G337" s="91"/>
      <c r="H337" s="91" t="e">
        <f ca="1">VLOOKUP(I337,#REF!,2,FALSE)</f>
        <v>#N/A</v>
      </c>
      <c r="I337" s="91"/>
      <c r="J337" s="91" t="e">
        <f ca="1">VLOOKUP(K337,#REF!,2,FALSE)</f>
        <v>#N/A</v>
      </c>
      <c r="K337" s="91"/>
      <c r="L337" s="91" t="e">
        <f ca="1">VLOOKUP(M337,#REF!,2,FALSE)</f>
        <v>#N/A</v>
      </c>
      <c r="M337" s="91"/>
      <c r="N337" s="91" t="e">
        <f ca="1">VLOOKUP(O337,#REF!,2,FALSE)</f>
        <v>#N/A</v>
      </c>
      <c r="O337" s="91"/>
      <c r="P337" s="92" t="str">
        <f ca="1">_xlfn.CONCAT($I337,IF(OR($O337=#REF!,$O337=#REF!,$O337=#REF!,$O337="electricité joule", $O337="electricité PAC")," d'", " de "), LOWER($O337))&amp;IF(OR(G337="agriculture","industrie")," l'",IF(OR(G337="puits technologiques",G337="soutes")," des "," du "))&amp;LOWER(G337)</f>
        <v xml:space="preserve"> de  du </v>
      </c>
      <c r="Q337" s="91" t="e">
        <f t="shared" si="21"/>
        <v>#NAME?</v>
      </c>
      <c r="R337" s="91" t="s">
        <v>95</v>
      </c>
      <c r="S337" s="91"/>
      <c r="T337" s="91" t="s">
        <v>9</v>
      </c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93"/>
      <c r="BD337" s="93"/>
      <c r="BE337" s="93"/>
      <c r="BF337" s="93"/>
      <c r="BG337" s="93"/>
      <c r="BH337" s="93"/>
      <c r="BI337" s="93"/>
      <c r="BJ337" s="93"/>
      <c r="BK337" s="93"/>
      <c r="BL337" s="93"/>
      <c r="BM337" s="93"/>
      <c r="BN337" s="93"/>
      <c r="BO337" s="93"/>
      <c r="BP337" s="93"/>
      <c r="BQ337" s="93"/>
      <c r="BR337" s="93"/>
      <c r="BS337" s="93"/>
      <c r="BT337" s="93"/>
      <c r="BU337" s="93"/>
    </row>
    <row r="338" spans="3:73">
      <c r="C338" s="91">
        <f t="shared" si="20"/>
        <v>337</v>
      </c>
      <c r="D338" s="91"/>
      <c r="E338" s="91" t="e">
        <f t="shared" ca="1" si="22"/>
        <v>#N/A</v>
      </c>
      <c r="F338" s="91" t="e">
        <f ca="1">VLOOKUP(G338,#REF!,2,FALSE)</f>
        <v>#N/A</v>
      </c>
      <c r="G338" s="91"/>
      <c r="H338" s="91" t="e">
        <f ca="1">VLOOKUP(I338,#REF!,2,FALSE)</f>
        <v>#N/A</v>
      </c>
      <c r="I338" s="91"/>
      <c r="J338" s="91" t="e">
        <f ca="1">VLOOKUP(K338,#REF!,2,FALSE)</f>
        <v>#N/A</v>
      </c>
      <c r="K338" s="91"/>
      <c r="L338" s="91" t="e">
        <f ca="1">VLOOKUP(M338,#REF!,2,FALSE)</f>
        <v>#N/A</v>
      </c>
      <c r="M338" s="91"/>
      <c r="N338" s="91" t="e">
        <f ca="1">VLOOKUP(O338,#REF!,2,FALSE)</f>
        <v>#N/A</v>
      </c>
      <c r="O338" s="91"/>
      <c r="P338" s="92" t="str">
        <f ca="1">_xlfn.CONCAT($I338,IF(OR($O338=#REF!,$O338=#REF!,$O338=#REF!,$O338="electricité joule", $O338="electricité PAC")," d'", " de "), LOWER($O338))&amp;IF(OR(G338="agriculture","industrie")," l'",IF(OR(G338="puits technologiques",G338="soutes")," des "," du "))&amp;LOWER(G338)</f>
        <v xml:space="preserve"> de  du </v>
      </c>
      <c r="Q338" s="91" t="e">
        <f t="shared" si="21"/>
        <v>#NAME?</v>
      </c>
      <c r="R338" s="91" t="s">
        <v>95</v>
      </c>
      <c r="S338" s="91"/>
      <c r="T338" s="91" t="s">
        <v>9</v>
      </c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3"/>
      <c r="AM338" s="93"/>
      <c r="AN338" s="93"/>
      <c r="AO338" s="93"/>
      <c r="AP338" s="93"/>
      <c r="AQ338" s="93"/>
      <c r="AR338" s="93"/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93"/>
      <c r="BD338" s="93"/>
      <c r="BE338" s="93"/>
      <c r="BF338" s="93"/>
      <c r="BG338" s="93"/>
      <c r="BH338" s="93"/>
      <c r="BI338" s="93"/>
      <c r="BJ338" s="93"/>
      <c r="BK338" s="93"/>
      <c r="BL338" s="93"/>
      <c r="BM338" s="93"/>
      <c r="BN338" s="93"/>
      <c r="BO338" s="93"/>
      <c r="BP338" s="93"/>
      <c r="BQ338" s="93"/>
      <c r="BR338" s="93"/>
      <c r="BS338" s="93"/>
      <c r="BT338" s="93"/>
      <c r="BU338" s="93"/>
    </row>
    <row r="339" spans="3:73">
      <c r="C339" s="91">
        <f t="shared" si="20"/>
        <v>338</v>
      </c>
      <c r="D339" s="91"/>
      <c r="E339" s="91" t="e">
        <f t="shared" ca="1" si="22"/>
        <v>#N/A</v>
      </c>
      <c r="F339" s="91" t="e">
        <f ca="1">VLOOKUP(G339,#REF!,2,FALSE)</f>
        <v>#N/A</v>
      </c>
      <c r="G339" s="91"/>
      <c r="H339" s="91" t="e">
        <f ca="1">VLOOKUP(I339,#REF!,2,FALSE)</f>
        <v>#N/A</v>
      </c>
      <c r="I339" s="91"/>
      <c r="J339" s="91" t="e">
        <f ca="1">VLOOKUP(K339,#REF!,2,FALSE)</f>
        <v>#N/A</v>
      </c>
      <c r="K339" s="91"/>
      <c r="L339" s="91" t="e">
        <f ca="1">VLOOKUP(M339,#REF!,2,FALSE)</f>
        <v>#N/A</v>
      </c>
      <c r="M339" s="91"/>
      <c r="N339" s="91" t="e">
        <f ca="1">VLOOKUP(O339,#REF!,2,FALSE)</f>
        <v>#N/A</v>
      </c>
      <c r="O339" s="91"/>
      <c r="P339" s="92" t="str">
        <f ca="1">_xlfn.CONCAT($I339,IF(OR($O339=#REF!,$O339=#REF!,$O339=#REF!,$O339="electricité joule", $O339="electricité PAC")," d'", " de "), LOWER($O339))&amp;IF(OR(G339="agriculture","industrie")," l'",IF(OR(G339="puits technologiques",G339="soutes")," des "," du "))&amp;LOWER(G339)</f>
        <v xml:space="preserve"> de  du </v>
      </c>
      <c r="Q339" s="91" t="e">
        <f t="shared" si="21"/>
        <v>#NAME?</v>
      </c>
      <c r="R339" s="91" t="s">
        <v>95</v>
      </c>
      <c r="S339" s="91"/>
      <c r="T339" s="91" t="s">
        <v>9</v>
      </c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3"/>
      <c r="AZ339" s="93"/>
      <c r="BA339" s="93"/>
      <c r="BB339" s="93"/>
      <c r="BC339" s="93"/>
      <c r="BD339" s="93"/>
      <c r="BE339" s="93"/>
      <c r="BF339" s="93"/>
      <c r="BG339" s="93"/>
      <c r="BH339" s="93"/>
      <c r="BI339" s="93"/>
      <c r="BJ339" s="93"/>
      <c r="BK339" s="93"/>
      <c r="BL339" s="93"/>
      <c r="BM339" s="93"/>
      <c r="BN339" s="93"/>
      <c r="BO339" s="93"/>
      <c r="BP339" s="93"/>
      <c r="BQ339" s="93"/>
      <c r="BR339" s="93"/>
      <c r="BS339" s="93"/>
      <c r="BT339" s="93"/>
      <c r="BU339" s="93"/>
    </row>
    <row r="340" spans="3:73">
      <c r="C340" s="91">
        <f t="shared" si="20"/>
        <v>339</v>
      </c>
      <c r="D340" s="91"/>
      <c r="E340" s="91" t="e">
        <f t="shared" ca="1" si="22"/>
        <v>#N/A</v>
      </c>
      <c r="F340" s="91" t="e">
        <f ca="1">VLOOKUP(G340,#REF!,2,FALSE)</f>
        <v>#N/A</v>
      </c>
      <c r="G340" s="91"/>
      <c r="H340" s="91" t="e">
        <f ca="1">VLOOKUP(I340,#REF!,2,FALSE)</f>
        <v>#N/A</v>
      </c>
      <c r="I340" s="91"/>
      <c r="J340" s="91" t="e">
        <f ca="1">VLOOKUP(K340,#REF!,2,FALSE)</f>
        <v>#N/A</v>
      </c>
      <c r="K340" s="91"/>
      <c r="L340" s="91" t="e">
        <f ca="1">VLOOKUP(M340,#REF!,2,FALSE)</f>
        <v>#N/A</v>
      </c>
      <c r="M340" s="91"/>
      <c r="N340" s="91" t="e">
        <f ca="1">VLOOKUP(O340,#REF!,2,FALSE)</f>
        <v>#N/A</v>
      </c>
      <c r="O340" s="91"/>
      <c r="P340" s="92" t="str">
        <f ca="1">_xlfn.CONCAT($I340,IF(OR($O340=#REF!,$O340=#REF!,$O340=#REF!,$O340="electricité joule", $O340="electricité PAC")," d'", " de "), LOWER($O340))&amp;IF(OR(G340="agriculture","industrie")," l'",IF(OR(G340="puits technologiques",G340="soutes")," des "," du "))&amp;LOWER(G340)</f>
        <v xml:space="preserve"> de  du </v>
      </c>
      <c r="Q340" s="91" t="e">
        <f t="shared" si="21"/>
        <v>#NAME?</v>
      </c>
      <c r="R340" s="91" t="s">
        <v>95</v>
      </c>
      <c r="S340" s="91"/>
      <c r="T340" s="91" t="s">
        <v>9</v>
      </c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3"/>
      <c r="AM340" s="93"/>
      <c r="AN340" s="93"/>
      <c r="AO340" s="93"/>
      <c r="AP340" s="93"/>
      <c r="AQ340" s="93"/>
      <c r="AR340" s="93"/>
      <c r="AS340" s="93"/>
      <c r="AT340" s="93"/>
      <c r="AU340" s="93"/>
      <c r="AV340" s="93"/>
      <c r="AW340" s="93"/>
      <c r="AX340" s="93"/>
      <c r="AY340" s="93"/>
      <c r="AZ340" s="93"/>
      <c r="BA340" s="93"/>
      <c r="BB340" s="93"/>
      <c r="BC340" s="93"/>
      <c r="BD340" s="93"/>
      <c r="BE340" s="93"/>
      <c r="BF340" s="93"/>
      <c r="BG340" s="93"/>
      <c r="BH340" s="93"/>
      <c r="BI340" s="93"/>
      <c r="BJ340" s="93"/>
      <c r="BK340" s="93"/>
      <c r="BL340" s="93"/>
      <c r="BM340" s="93"/>
      <c r="BN340" s="93"/>
      <c r="BO340" s="93"/>
      <c r="BP340" s="93"/>
      <c r="BQ340" s="93"/>
      <c r="BR340" s="93"/>
      <c r="BS340" s="93"/>
      <c r="BT340" s="93"/>
      <c r="BU340" s="93"/>
    </row>
    <row r="341" spans="3:73">
      <c r="C341" s="91">
        <f t="shared" si="20"/>
        <v>340</v>
      </c>
      <c r="D341" s="91"/>
      <c r="E341" s="91" t="e">
        <f t="shared" ca="1" si="22"/>
        <v>#N/A</v>
      </c>
      <c r="F341" s="91" t="e">
        <f ca="1">VLOOKUP(G341,#REF!,2,FALSE)</f>
        <v>#N/A</v>
      </c>
      <c r="G341" s="91"/>
      <c r="H341" s="91" t="e">
        <f ca="1">VLOOKUP(I341,#REF!,2,FALSE)</f>
        <v>#N/A</v>
      </c>
      <c r="I341" s="91"/>
      <c r="J341" s="91" t="e">
        <f ca="1">VLOOKUP(K341,#REF!,2,FALSE)</f>
        <v>#N/A</v>
      </c>
      <c r="K341" s="91"/>
      <c r="L341" s="91" t="e">
        <f ca="1">VLOOKUP(M341,#REF!,2,FALSE)</f>
        <v>#N/A</v>
      </c>
      <c r="M341" s="91"/>
      <c r="N341" s="91" t="e">
        <f ca="1">VLOOKUP(O341,#REF!,2,FALSE)</f>
        <v>#N/A</v>
      </c>
      <c r="O341" s="91"/>
      <c r="P341" s="92" t="str">
        <f ca="1">_xlfn.CONCAT($I341,IF(OR($O341=#REF!,$O341=#REF!,$O341=#REF!,$O341="electricité joule", $O341="electricité PAC")," d'", " de "), LOWER($O341))&amp;IF(OR(G341="agriculture","industrie")," l'",IF(OR(G341="puits technologiques",G341="soutes")," des "," du "))&amp;LOWER(G341)</f>
        <v xml:space="preserve"> de  du </v>
      </c>
      <c r="Q341" s="91" t="e">
        <f t="shared" si="21"/>
        <v>#NAME?</v>
      </c>
      <c r="R341" s="91" t="s">
        <v>95</v>
      </c>
      <c r="S341" s="91"/>
      <c r="T341" s="91" t="s">
        <v>9</v>
      </c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3"/>
      <c r="AM341" s="93"/>
      <c r="AN341" s="93"/>
      <c r="AO341" s="93"/>
      <c r="AP341" s="93"/>
      <c r="AQ341" s="93"/>
      <c r="AR341" s="93"/>
      <c r="AS341" s="93"/>
      <c r="AT341" s="93"/>
      <c r="AU341" s="93"/>
      <c r="AV341" s="93"/>
      <c r="AW341" s="93"/>
      <c r="AX341" s="93"/>
      <c r="AY341" s="93"/>
      <c r="AZ341" s="93"/>
      <c r="BA341" s="93"/>
      <c r="BB341" s="93"/>
      <c r="BC341" s="93"/>
      <c r="BD341" s="93"/>
      <c r="BE341" s="93"/>
      <c r="BF341" s="93"/>
      <c r="BG341" s="93"/>
      <c r="BH341" s="93"/>
      <c r="BI341" s="93"/>
      <c r="BJ341" s="93"/>
      <c r="BK341" s="93"/>
      <c r="BL341" s="93"/>
      <c r="BM341" s="93"/>
      <c r="BN341" s="93"/>
      <c r="BO341" s="93"/>
      <c r="BP341" s="93"/>
      <c r="BQ341" s="93"/>
      <c r="BR341" s="93"/>
      <c r="BS341" s="93"/>
      <c r="BT341" s="93"/>
      <c r="BU341" s="93"/>
    </row>
    <row r="342" spans="3:73">
      <c r="C342" s="91">
        <f t="shared" si="20"/>
        <v>341</v>
      </c>
      <c r="D342" s="91"/>
      <c r="E342" s="91" t="e">
        <f t="shared" ca="1" si="22"/>
        <v>#N/A</v>
      </c>
      <c r="F342" s="91" t="e">
        <f ca="1">VLOOKUP(G342,#REF!,2,FALSE)</f>
        <v>#N/A</v>
      </c>
      <c r="G342" s="91"/>
      <c r="H342" s="91" t="e">
        <f ca="1">VLOOKUP(I342,#REF!,2,FALSE)</f>
        <v>#N/A</v>
      </c>
      <c r="I342" s="91"/>
      <c r="J342" s="91" t="e">
        <f ca="1">VLOOKUP(K342,#REF!,2,FALSE)</f>
        <v>#N/A</v>
      </c>
      <c r="K342" s="91"/>
      <c r="L342" s="91" t="e">
        <f ca="1">VLOOKUP(M342,#REF!,2,FALSE)</f>
        <v>#N/A</v>
      </c>
      <c r="M342" s="91"/>
      <c r="N342" s="91" t="e">
        <f ca="1">VLOOKUP(O342,#REF!,2,FALSE)</f>
        <v>#N/A</v>
      </c>
      <c r="O342" s="91"/>
      <c r="P342" s="92" t="str">
        <f ca="1">_xlfn.CONCAT($I342,IF(OR($O342=#REF!,$O342=#REF!,$O342=#REF!,$O342="electricité joule", $O342="electricité PAC")," d'", " de "), LOWER($O342))&amp;IF(OR(G342="agriculture","industrie")," l'",IF(OR(G342="puits technologiques",G342="soutes")," des "," du "))&amp;LOWER(G342)</f>
        <v xml:space="preserve"> de  du </v>
      </c>
      <c r="Q342" s="91" t="e">
        <f t="shared" si="21"/>
        <v>#NAME?</v>
      </c>
      <c r="R342" s="91" t="s">
        <v>95</v>
      </c>
      <c r="S342" s="91"/>
      <c r="T342" s="91" t="s">
        <v>9</v>
      </c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3"/>
      <c r="AM342" s="93"/>
      <c r="AN342" s="93"/>
      <c r="AO342" s="93"/>
      <c r="AP342" s="93"/>
      <c r="AQ342" s="93"/>
      <c r="AR342" s="93"/>
      <c r="AS342" s="93"/>
      <c r="AT342" s="93"/>
      <c r="AU342" s="93"/>
      <c r="AV342" s="93"/>
      <c r="AW342" s="93"/>
      <c r="AX342" s="93"/>
      <c r="AY342" s="93"/>
      <c r="AZ342" s="93"/>
      <c r="BA342" s="93"/>
      <c r="BB342" s="93"/>
      <c r="BC342" s="93"/>
      <c r="BD342" s="93"/>
      <c r="BE342" s="93"/>
      <c r="BF342" s="93"/>
      <c r="BG342" s="93"/>
      <c r="BH342" s="93"/>
      <c r="BI342" s="93"/>
      <c r="BJ342" s="93"/>
      <c r="BK342" s="93"/>
      <c r="BL342" s="93"/>
      <c r="BM342" s="93"/>
      <c r="BN342" s="93"/>
      <c r="BO342" s="93"/>
      <c r="BP342" s="93"/>
      <c r="BQ342" s="93"/>
      <c r="BR342" s="93"/>
      <c r="BS342" s="93"/>
      <c r="BT342" s="93"/>
      <c r="BU342" s="93"/>
    </row>
    <row r="343" spans="3:73">
      <c r="C343" s="91">
        <f t="shared" si="20"/>
        <v>342</v>
      </c>
      <c r="D343" s="91"/>
      <c r="E343" s="91" t="e">
        <f t="shared" ca="1" si="22"/>
        <v>#N/A</v>
      </c>
      <c r="F343" s="91" t="e">
        <f ca="1">VLOOKUP(G343,#REF!,2,FALSE)</f>
        <v>#N/A</v>
      </c>
      <c r="G343" s="91"/>
      <c r="H343" s="91" t="e">
        <f ca="1">VLOOKUP(I343,#REF!,2,FALSE)</f>
        <v>#N/A</v>
      </c>
      <c r="I343" s="91"/>
      <c r="J343" s="91" t="e">
        <f ca="1">VLOOKUP(K343,#REF!,2,FALSE)</f>
        <v>#N/A</v>
      </c>
      <c r="K343" s="91"/>
      <c r="L343" s="91" t="e">
        <f ca="1">VLOOKUP(M343,#REF!,2,FALSE)</f>
        <v>#N/A</v>
      </c>
      <c r="M343" s="91"/>
      <c r="N343" s="91" t="e">
        <f ca="1">VLOOKUP(O343,#REF!,2,FALSE)</f>
        <v>#N/A</v>
      </c>
      <c r="O343" s="91"/>
      <c r="P343" s="92" t="str">
        <f ca="1">_xlfn.CONCAT($I343,IF(OR($O343=#REF!,$O343=#REF!,$O343=#REF!,$O343="electricité joule", $O343="electricité PAC")," d'", " de "), LOWER($O343))&amp;IF(OR(G343="agriculture","industrie")," l'",IF(OR(G343="puits technologiques",G343="soutes")," des "," du "))&amp;LOWER(G343)</f>
        <v xml:space="preserve"> de  du </v>
      </c>
      <c r="Q343" s="91" t="e">
        <f t="shared" si="21"/>
        <v>#NAME?</v>
      </c>
      <c r="R343" s="91" t="s">
        <v>95</v>
      </c>
      <c r="S343" s="91"/>
      <c r="T343" s="91" t="s">
        <v>9</v>
      </c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3"/>
      <c r="AM343" s="93"/>
      <c r="AN343" s="93"/>
      <c r="AO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3"/>
      <c r="AZ343" s="93"/>
      <c r="BA343" s="93"/>
      <c r="BB343" s="93"/>
      <c r="BC343" s="93"/>
      <c r="BD343" s="93"/>
      <c r="BE343" s="93"/>
      <c r="BF343" s="93"/>
      <c r="BG343" s="93"/>
      <c r="BH343" s="93"/>
      <c r="BI343" s="93"/>
      <c r="BJ343" s="93"/>
      <c r="BK343" s="93"/>
      <c r="BL343" s="93"/>
      <c r="BM343" s="93"/>
      <c r="BN343" s="93"/>
      <c r="BO343" s="93"/>
      <c r="BP343" s="93"/>
      <c r="BQ343" s="93"/>
      <c r="BR343" s="93"/>
      <c r="BS343" s="93"/>
      <c r="BT343" s="93"/>
      <c r="BU343" s="93"/>
    </row>
    <row r="344" spans="3:73">
      <c r="C344" s="91">
        <f t="shared" si="20"/>
        <v>343</v>
      </c>
      <c r="D344" s="91"/>
      <c r="E344" s="91" t="e">
        <f t="shared" ca="1" si="22"/>
        <v>#N/A</v>
      </c>
      <c r="F344" s="91" t="e">
        <f ca="1">VLOOKUP(G344,#REF!,2,FALSE)</f>
        <v>#N/A</v>
      </c>
      <c r="G344" s="91"/>
      <c r="H344" s="91" t="e">
        <f ca="1">VLOOKUP(I344,#REF!,2,FALSE)</f>
        <v>#N/A</v>
      </c>
      <c r="I344" s="91"/>
      <c r="J344" s="91" t="e">
        <f ca="1">VLOOKUP(K344,#REF!,2,FALSE)</f>
        <v>#N/A</v>
      </c>
      <c r="K344" s="91"/>
      <c r="L344" s="91" t="e">
        <f ca="1">VLOOKUP(M344,#REF!,2,FALSE)</f>
        <v>#N/A</v>
      </c>
      <c r="M344" s="91"/>
      <c r="N344" s="91" t="e">
        <f ca="1">VLOOKUP(O344,#REF!,2,FALSE)</f>
        <v>#N/A</v>
      </c>
      <c r="O344" s="91"/>
      <c r="P344" s="92" t="str">
        <f ca="1">_xlfn.CONCAT($I344,IF(OR($O344=#REF!,$O344=#REF!,$O344=#REF!,$O344="electricité joule", $O344="electricité PAC")," d'", " de "), LOWER($O344))&amp;IF(OR(G344="agriculture","industrie")," l'",IF(OR(G344="puits technologiques",G344="soutes")," des "," du "))&amp;LOWER(G344)</f>
        <v xml:space="preserve"> de  du </v>
      </c>
      <c r="Q344" s="91" t="e">
        <f t="shared" si="21"/>
        <v>#NAME?</v>
      </c>
      <c r="R344" s="91" t="s">
        <v>95</v>
      </c>
      <c r="S344" s="91"/>
      <c r="T344" s="91" t="s">
        <v>9</v>
      </c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3"/>
      <c r="AM344" s="93"/>
      <c r="AN344" s="93"/>
      <c r="AO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  <c r="BJ344" s="93"/>
      <c r="BK344" s="93"/>
      <c r="BL344" s="93"/>
      <c r="BM344" s="93"/>
      <c r="BN344" s="93"/>
      <c r="BO344" s="93"/>
      <c r="BP344" s="93"/>
      <c r="BQ344" s="93"/>
      <c r="BR344" s="93"/>
      <c r="BS344" s="93"/>
      <c r="BT344" s="93"/>
      <c r="BU344" s="93"/>
    </row>
    <row r="345" spans="3:73">
      <c r="C345" s="91">
        <f t="shared" si="20"/>
        <v>344</v>
      </c>
      <c r="D345" s="91"/>
      <c r="E345" s="91" t="e">
        <f t="shared" ca="1" si="22"/>
        <v>#N/A</v>
      </c>
      <c r="F345" s="91" t="e">
        <f ca="1">VLOOKUP(G345,#REF!,2,FALSE)</f>
        <v>#N/A</v>
      </c>
      <c r="G345" s="91"/>
      <c r="H345" s="91" t="e">
        <f ca="1">VLOOKUP(I345,#REF!,2,FALSE)</f>
        <v>#N/A</v>
      </c>
      <c r="I345" s="91"/>
      <c r="J345" s="91" t="e">
        <f ca="1">VLOOKUP(K345,#REF!,2,FALSE)</f>
        <v>#N/A</v>
      </c>
      <c r="K345" s="91"/>
      <c r="L345" s="91" t="e">
        <f ca="1">VLOOKUP(M345,#REF!,2,FALSE)</f>
        <v>#N/A</v>
      </c>
      <c r="M345" s="91"/>
      <c r="N345" s="91" t="e">
        <f ca="1">VLOOKUP(O345,#REF!,2,FALSE)</f>
        <v>#N/A</v>
      </c>
      <c r="O345" s="91"/>
      <c r="P345" s="92" t="str">
        <f ca="1">_xlfn.CONCAT($I345,IF(OR($O345=#REF!,$O345=#REF!,$O345=#REF!,$O345="electricité joule", $O345="electricité PAC")," d'", " de "), LOWER($O345))&amp;IF(OR(G345="agriculture","industrie")," l'",IF(OR(G345="puits technologiques",G345="soutes")," des "," du "))&amp;LOWER(G345)</f>
        <v xml:space="preserve"> de  du </v>
      </c>
      <c r="Q345" s="91" t="e">
        <f t="shared" si="21"/>
        <v>#NAME?</v>
      </c>
      <c r="R345" s="91" t="s">
        <v>95</v>
      </c>
      <c r="S345" s="91"/>
      <c r="T345" s="91" t="s">
        <v>9</v>
      </c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3"/>
      <c r="AM345" s="93"/>
      <c r="AN345" s="93"/>
      <c r="AO345" s="93"/>
      <c r="AP345" s="93"/>
      <c r="AQ345" s="93"/>
      <c r="AR345" s="93"/>
      <c r="AS345" s="93"/>
      <c r="AT345" s="93"/>
      <c r="AU345" s="93"/>
      <c r="AV345" s="93"/>
      <c r="AW345" s="93"/>
      <c r="AX345" s="93"/>
      <c r="AY345" s="93"/>
      <c r="AZ345" s="93"/>
      <c r="BA345" s="93"/>
      <c r="BB345" s="93"/>
      <c r="BC345" s="93"/>
      <c r="BD345" s="93"/>
      <c r="BE345" s="93"/>
      <c r="BF345" s="93"/>
      <c r="BG345" s="93"/>
      <c r="BH345" s="93"/>
      <c r="BI345" s="93"/>
      <c r="BJ345" s="93"/>
      <c r="BK345" s="93"/>
      <c r="BL345" s="93"/>
      <c r="BM345" s="93"/>
      <c r="BN345" s="93"/>
      <c r="BO345" s="93"/>
      <c r="BP345" s="93"/>
      <c r="BQ345" s="93"/>
      <c r="BR345" s="93"/>
      <c r="BS345" s="93"/>
      <c r="BT345" s="93"/>
      <c r="BU345" s="93"/>
    </row>
    <row r="346" spans="3:73">
      <c r="C346" s="91">
        <f t="shared" si="20"/>
        <v>345</v>
      </c>
      <c r="D346" s="91"/>
      <c r="E346" s="91" t="e">
        <f t="shared" ca="1" si="22"/>
        <v>#N/A</v>
      </c>
      <c r="F346" s="91" t="e">
        <f ca="1">VLOOKUP(G346,#REF!,2,FALSE)</f>
        <v>#N/A</v>
      </c>
      <c r="G346" s="91"/>
      <c r="H346" s="91" t="e">
        <f ca="1">VLOOKUP(I346,#REF!,2,FALSE)</f>
        <v>#N/A</v>
      </c>
      <c r="I346" s="91"/>
      <c r="J346" s="91" t="e">
        <f ca="1">VLOOKUP(K346,#REF!,2,FALSE)</f>
        <v>#N/A</v>
      </c>
      <c r="K346" s="91"/>
      <c r="L346" s="91" t="e">
        <f ca="1">VLOOKUP(M346,#REF!,2,FALSE)</f>
        <v>#N/A</v>
      </c>
      <c r="M346" s="91"/>
      <c r="N346" s="91" t="e">
        <f ca="1">VLOOKUP(O346,#REF!,2,FALSE)</f>
        <v>#N/A</v>
      </c>
      <c r="O346" s="91"/>
      <c r="P346" s="92" t="str">
        <f ca="1">_xlfn.CONCAT($I346,IF(OR($O346=#REF!,$O346=#REF!,$O346=#REF!,$O346="electricité joule", $O346="electricité PAC")," d'", " de "), LOWER($O346))&amp;IF(OR(G346="agriculture","industrie")," l'",IF(OR(G346="puits technologiques",G346="soutes")," des "," du "))&amp;LOWER(G346)</f>
        <v xml:space="preserve"> de  du </v>
      </c>
      <c r="Q346" s="91" t="e">
        <f t="shared" si="21"/>
        <v>#NAME?</v>
      </c>
      <c r="R346" s="91" t="s">
        <v>95</v>
      </c>
      <c r="S346" s="91"/>
      <c r="T346" s="91" t="s">
        <v>9</v>
      </c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3"/>
      <c r="AM346" s="93"/>
      <c r="AN346" s="93"/>
      <c r="AO346" s="93"/>
      <c r="AP346" s="93"/>
      <c r="AQ346" s="93"/>
      <c r="AR346" s="93"/>
      <c r="AS346" s="93"/>
      <c r="AT346" s="93"/>
      <c r="AU346" s="93"/>
      <c r="AV346" s="93"/>
      <c r="AW346" s="93"/>
      <c r="AX346" s="93"/>
      <c r="AY346" s="93"/>
      <c r="AZ346" s="93"/>
      <c r="BA346" s="93"/>
      <c r="BB346" s="93"/>
      <c r="BC346" s="93"/>
      <c r="BD346" s="93"/>
      <c r="BE346" s="93"/>
      <c r="BF346" s="93"/>
      <c r="BG346" s="93"/>
      <c r="BH346" s="93"/>
      <c r="BI346" s="93"/>
      <c r="BJ346" s="93"/>
      <c r="BK346" s="93"/>
      <c r="BL346" s="93"/>
      <c r="BM346" s="93"/>
      <c r="BN346" s="93"/>
      <c r="BO346" s="93"/>
      <c r="BP346" s="93"/>
      <c r="BQ346" s="93"/>
      <c r="BR346" s="93"/>
      <c r="BS346" s="93"/>
      <c r="BT346" s="93"/>
      <c r="BU346" s="93"/>
    </row>
    <row r="347" spans="3:73">
      <c r="C347" s="91">
        <f t="shared" si="20"/>
        <v>346</v>
      </c>
      <c r="D347" s="91"/>
      <c r="E347" s="91" t="e">
        <f t="shared" ca="1" si="22"/>
        <v>#N/A</v>
      </c>
      <c r="F347" s="91" t="e">
        <f ca="1">VLOOKUP(G347,#REF!,2,FALSE)</f>
        <v>#N/A</v>
      </c>
      <c r="G347" s="91"/>
      <c r="H347" s="91" t="e">
        <f ca="1">VLOOKUP(I347,#REF!,2,FALSE)</f>
        <v>#N/A</v>
      </c>
      <c r="I347" s="91"/>
      <c r="J347" s="91" t="e">
        <f ca="1">VLOOKUP(K347,#REF!,2,FALSE)</f>
        <v>#N/A</v>
      </c>
      <c r="K347" s="91"/>
      <c r="L347" s="91" t="e">
        <f ca="1">VLOOKUP(M347,#REF!,2,FALSE)</f>
        <v>#N/A</v>
      </c>
      <c r="M347" s="91"/>
      <c r="N347" s="91" t="e">
        <f ca="1">VLOOKUP(O347,#REF!,2,FALSE)</f>
        <v>#N/A</v>
      </c>
      <c r="O347" s="91"/>
      <c r="P347" s="92" t="str">
        <f ca="1">_xlfn.CONCAT($I347,IF(OR($O347=#REF!,$O347=#REF!,$O347=#REF!,$O347="electricité joule", $O347="electricité PAC")," d'", " de "), LOWER($O347))&amp;IF(OR(G347="agriculture","industrie")," l'",IF(OR(G347="puits technologiques",G347="soutes")," des "," du "))&amp;LOWER(G347)</f>
        <v xml:space="preserve"> de  du </v>
      </c>
      <c r="Q347" s="91" t="e">
        <f t="shared" si="21"/>
        <v>#NAME?</v>
      </c>
      <c r="R347" s="91" t="s">
        <v>95</v>
      </c>
      <c r="S347" s="91"/>
      <c r="T347" s="91" t="s">
        <v>9</v>
      </c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3"/>
      <c r="AM347" s="93"/>
      <c r="AN347" s="93"/>
      <c r="AO347" s="93"/>
      <c r="AP347" s="93"/>
      <c r="AQ347" s="93"/>
      <c r="AR347" s="93"/>
      <c r="AS347" s="93"/>
      <c r="AT347" s="93"/>
      <c r="AU347" s="93"/>
      <c r="AV347" s="93"/>
      <c r="AW347" s="93"/>
      <c r="AX347" s="93"/>
      <c r="AY347" s="93"/>
      <c r="AZ347" s="93"/>
      <c r="BA347" s="93"/>
      <c r="BB347" s="93"/>
      <c r="BC347" s="93"/>
      <c r="BD347" s="93"/>
      <c r="BE347" s="93"/>
      <c r="BF347" s="93"/>
      <c r="BG347" s="93"/>
      <c r="BH347" s="93"/>
      <c r="BI347" s="93"/>
      <c r="BJ347" s="93"/>
      <c r="BK347" s="93"/>
      <c r="BL347" s="93"/>
      <c r="BM347" s="93"/>
      <c r="BN347" s="93"/>
      <c r="BO347" s="93"/>
      <c r="BP347" s="93"/>
      <c r="BQ347" s="93"/>
      <c r="BR347" s="93"/>
      <c r="BS347" s="93"/>
      <c r="BT347" s="93"/>
      <c r="BU347" s="93"/>
    </row>
    <row r="348" spans="3:73">
      <c r="C348" s="91">
        <f t="shared" si="20"/>
        <v>347</v>
      </c>
      <c r="D348" s="91"/>
      <c r="E348" s="91" t="e">
        <f t="shared" ca="1" si="22"/>
        <v>#N/A</v>
      </c>
      <c r="F348" s="91" t="e">
        <f ca="1">VLOOKUP(G348,#REF!,2,FALSE)</f>
        <v>#N/A</v>
      </c>
      <c r="G348" s="91"/>
      <c r="H348" s="91" t="e">
        <f ca="1">VLOOKUP(I348,#REF!,2,FALSE)</f>
        <v>#N/A</v>
      </c>
      <c r="I348" s="91"/>
      <c r="J348" s="91" t="e">
        <f ca="1">VLOOKUP(K348,#REF!,2,FALSE)</f>
        <v>#N/A</v>
      </c>
      <c r="K348" s="91"/>
      <c r="L348" s="91" t="e">
        <f ca="1">VLOOKUP(M348,#REF!,2,FALSE)</f>
        <v>#N/A</v>
      </c>
      <c r="M348" s="91"/>
      <c r="N348" s="91" t="e">
        <f ca="1">VLOOKUP(O348,#REF!,2,FALSE)</f>
        <v>#N/A</v>
      </c>
      <c r="O348" s="91"/>
      <c r="P348" s="92" t="str">
        <f ca="1">_xlfn.CONCAT($I348,IF(OR($O348=#REF!,$O348=#REF!,$O348=#REF!,$O348="electricité joule", $O348="electricité PAC")," d'", " de "), LOWER($O348))&amp;IF(OR(G348="agriculture","industrie")," l'",IF(OR(G348="puits technologiques",G348="soutes")," des "," du "))&amp;LOWER(G348)</f>
        <v xml:space="preserve"> de  du </v>
      </c>
      <c r="Q348" s="91" t="e">
        <f t="shared" si="21"/>
        <v>#NAME?</v>
      </c>
      <c r="R348" s="91" t="s">
        <v>95</v>
      </c>
      <c r="S348" s="91"/>
      <c r="T348" s="91" t="s">
        <v>9</v>
      </c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3"/>
      <c r="AM348" s="93"/>
      <c r="AN348" s="93"/>
      <c r="AO348" s="93"/>
      <c r="AP348" s="93"/>
      <c r="AQ348" s="93"/>
      <c r="AR348" s="93"/>
      <c r="AS348" s="93"/>
      <c r="AT348" s="93"/>
      <c r="AU348" s="93"/>
      <c r="AV348" s="93"/>
      <c r="AW348" s="93"/>
      <c r="AX348" s="93"/>
      <c r="AY348" s="93"/>
      <c r="AZ348" s="93"/>
      <c r="BA348" s="93"/>
      <c r="BB348" s="93"/>
      <c r="BC348" s="93"/>
      <c r="BD348" s="93"/>
      <c r="BE348" s="93"/>
      <c r="BF348" s="93"/>
      <c r="BG348" s="93"/>
      <c r="BH348" s="93"/>
      <c r="BI348" s="93"/>
      <c r="BJ348" s="93"/>
      <c r="BK348" s="93"/>
      <c r="BL348" s="93"/>
      <c r="BM348" s="93"/>
      <c r="BN348" s="93"/>
      <c r="BO348" s="93"/>
      <c r="BP348" s="93"/>
      <c r="BQ348" s="93"/>
      <c r="BR348" s="93"/>
      <c r="BS348" s="93"/>
      <c r="BT348" s="93"/>
      <c r="BU348" s="93"/>
    </row>
    <row r="349" spans="3:73">
      <c r="C349" s="91">
        <f t="shared" si="20"/>
        <v>348</v>
      </c>
      <c r="D349" s="91"/>
      <c r="E349" s="91" t="e">
        <f t="shared" ca="1" si="22"/>
        <v>#N/A</v>
      </c>
      <c r="F349" s="91" t="e">
        <f ca="1">VLOOKUP(G349,#REF!,2,FALSE)</f>
        <v>#N/A</v>
      </c>
      <c r="G349" s="91"/>
      <c r="H349" s="91" t="e">
        <f ca="1">VLOOKUP(I349,#REF!,2,FALSE)</f>
        <v>#N/A</v>
      </c>
      <c r="I349" s="91"/>
      <c r="J349" s="91" t="e">
        <f ca="1">VLOOKUP(K349,#REF!,2,FALSE)</f>
        <v>#N/A</v>
      </c>
      <c r="K349" s="91"/>
      <c r="L349" s="91" t="e">
        <f ca="1">VLOOKUP(M349,#REF!,2,FALSE)</f>
        <v>#N/A</v>
      </c>
      <c r="M349" s="91"/>
      <c r="N349" s="91" t="e">
        <f ca="1">VLOOKUP(O349,#REF!,2,FALSE)</f>
        <v>#N/A</v>
      </c>
      <c r="O349" s="91"/>
      <c r="P349" s="92" t="str">
        <f ca="1">_xlfn.CONCAT($I349,IF(OR($O349=#REF!,$O349=#REF!,$O349=#REF!,$O349="electricité joule", $O349="electricité PAC")," d'", " de "), LOWER($O349))&amp;IF(OR(G349="agriculture","industrie")," l'",IF(OR(G349="puits technologiques",G349="soutes")," des "," du "))&amp;LOWER(G349)</f>
        <v xml:space="preserve"> de  du </v>
      </c>
      <c r="Q349" s="91" t="e">
        <f t="shared" si="21"/>
        <v>#NAME?</v>
      </c>
      <c r="R349" s="91" t="s">
        <v>95</v>
      </c>
      <c r="S349" s="91"/>
      <c r="T349" s="91" t="s">
        <v>9</v>
      </c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3"/>
      <c r="AM349" s="93"/>
      <c r="AN349" s="93"/>
      <c r="AO349" s="93"/>
      <c r="AP349" s="93"/>
      <c r="AQ349" s="93"/>
      <c r="AR349" s="93"/>
      <c r="AS349" s="93"/>
      <c r="AT349" s="93"/>
      <c r="AU349" s="93"/>
      <c r="AV349" s="93"/>
      <c r="AW349" s="93"/>
      <c r="AX349" s="93"/>
      <c r="AY349" s="93"/>
      <c r="AZ349" s="93"/>
      <c r="BA349" s="93"/>
      <c r="BB349" s="93"/>
      <c r="BC349" s="93"/>
      <c r="BD349" s="93"/>
      <c r="BE349" s="93"/>
      <c r="BF349" s="93"/>
      <c r="BG349" s="93"/>
      <c r="BH349" s="93"/>
      <c r="BI349" s="93"/>
      <c r="BJ349" s="93"/>
      <c r="BK349" s="93"/>
      <c r="BL349" s="93"/>
      <c r="BM349" s="93"/>
      <c r="BN349" s="93"/>
      <c r="BO349" s="93"/>
      <c r="BP349" s="93"/>
      <c r="BQ349" s="93"/>
      <c r="BR349" s="93"/>
      <c r="BS349" s="93"/>
      <c r="BT349" s="93"/>
      <c r="BU349" s="93"/>
    </row>
    <row r="350" spans="3:73">
      <c r="C350" s="91">
        <f t="shared" si="20"/>
        <v>349</v>
      </c>
      <c r="D350" s="91"/>
      <c r="E350" s="91" t="e">
        <f t="shared" ca="1" si="22"/>
        <v>#N/A</v>
      </c>
      <c r="F350" s="91" t="e">
        <f ca="1">VLOOKUP(G350,#REF!,2,FALSE)</f>
        <v>#N/A</v>
      </c>
      <c r="G350" s="91"/>
      <c r="H350" s="91" t="e">
        <f ca="1">VLOOKUP(I350,#REF!,2,FALSE)</f>
        <v>#N/A</v>
      </c>
      <c r="I350" s="91"/>
      <c r="J350" s="91" t="e">
        <f ca="1">VLOOKUP(K350,#REF!,2,FALSE)</f>
        <v>#N/A</v>
      </c>
      <c r="K350" s="91"/>
      <c r="L350" s="91" t="e">
        <f ca="1">VLOOKUP(M350,#REF!,2,FALSE)</f>
        <v>#N/A</v>
      </c>
      <c r="M350" s="91"/>
      <c r="N350" s="91" t="e">
        <f ca="1">VLOOKUP(O350,#REF!,2,FALSE)</f>
        <v>#N/A</v>
      </c>
      <c r="O350" s="91"/>
      <c r="P350" s="92" t="str">
        <f ca="1">_xlfn.CONCAT($I350,IF(OR($O350=#REF!,$O350=#REF!,$O350=#REF!,$O350="electricité joule", $O350="electricité PAC")," d'", " de "), LOWER($O350))&amp;IF(OR(G350="agriculture","industrie")," l'",IF(OR(G350="puits technologiques",G350="soutes")," des "," du "))&amp;LOWER(G350)</f>
        <v xml:space="preserve"> de  du </v>
      </c>
      <c r="Q350" s="91" t="e">
        <f t="shared" si="21"/>
        <v>#NAME?</v>
      </c>
      <c r="R350" s="91" t="s">
        <v>95</v>
      </c>
      <c r="S350" s="91"/>
      <c r="T350" s="91" t="s">
        <v>9</v>
      </c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3"/>
      <c r="AM350" s="93"/>
      <c r="AN350" s="93"/>
      <c r="AO350" s="93"/>
      <c r="AP350" s="93"/>
      <c r="AQ350" s="93"/>
      <c r="AR350" s="93"/>
      <c r="AS350" s="93"/>
      <c r="AT350" s="93"/>
      <c r="AU350" s="93"/>
      <c r="AV350" s="93"/>
      <c r="AW350" s="93"/>
      <c r="AX350" s="93"/>
      <c r="AY350" s="93"/>
      <c r="AZ350" s="93"/>
      <c r="BA350" s="93"/>
      <c r="BB350" s="93"/>
      <c r="BC350" s="93"/>
      <c r="BD350" s="93"/>
      <c r="BE350" s="93"/>
      <c r="BF350" s="93"/>
      <c r="BG350" s="93"/>
      <c r="BH350" s="93"/>
      <c r="BI350" s="93"/>
      <c r="BJ350" s="93"/>
      <c r="BK350" s="93"/>
      <c r="BL350" s="93"/>
      <c r="BM350" s="93"/>
      <c r="BN350" s="93"/>
      <c r="BO350" s="93"/>
      <c r="BP350" s="93"/>
      <c r="BQ350" s="93"/>
      <c r="BR350" s="93"/>
      <c r="BS350" s="93"/>
      <c r="BT350" s="93"/>
      <c r="BU350" s="93"/>
    </row>
    <row r="351" spans="3:73">
      <c r="C351" s="91">
        <f t="shared" si="20"/>
        <v>350</v>
      </c>
      <c r="D351" s="91"/>
      <c r="E351" s="91" t="e">
        <f t="shared" ca="1" si="22"/>
        <v>#N/A</v>
      </c>
      <c r="F351" s="91" t="e">
        <f ca="1">VLOOKUP(G351,#REF!,2,FALSE)</f>
        <v>#N/A</v>
      </c>
      <c r="G351" s="91"/>
      <c r="H351" s="91" t="e">
        <f ca="1">VLOOKUP(I351,#REF!,2,FALSE)</f>
        <v>#N/A</v>
      </c>
      <c r="I351" s="91"/>
      <c r="J351" s="91" t="e">
        <f ca="1">VLOOKUP(K351,#REF!,2,FALSE)</f>
        <v>#N/A</v>
      </c>
      <c r="K351" s="91"/>
      <c r="L351" s="91" t="e">
        <f ca="1">VLOOKUP(M351,#REF!,2,FALSE)</f>
        <v>#N/A</v>
      </c>
      <c r="M351" s="91"/>
      <c r="N351" s="91" t="e">
        <f ca="1">VLOOKUP(O351,#REF!,2,FALSE)</f>
        <v>#N/A</v>
      </c>
      <c r="O351" s="91"/>
      <c r="P351" s="92" t="str">
        <f ca="1">_xlfn.CONCAT($I351,IF(OR($O351=#REF!,$O351=#REF!,$O351=#REF!,$O351="electricité joule", $O351="electricité PAC")," d'", " de "), LOWER($O351))&amp;IF(OR(G351="agriculture","industrie")," l'",IF(OR(G351="puits technologiques",G351="soutes")," des "," du "))&amp;LOWER(G351)</f>
        <v xml:space="preserve"> de  du </v>
      </c>
      <c r="Q351" s="91" t="e">
        <f t="shared" si="21"/>
        <v>#NAME?</v>
      </c>
      <c r="R351" s="91" t="s">
        <v>95</v>
      </c>
      <c r="S351" s="91"/>
      <c r="T351" s="91" t="s">
        <v>9</v>
      </c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3"/>
      <c r="AM351" s="93"/>
      <c r="AN351" s="93"/>
      <c r="AO351" s="93"/>
      <c r="AP351" s="93"/>
      <c r="AQ351" s="93"/>
      <c r="AR351" s="93"/>
      <c r="AS351" s="93"/>
      <c r="AT351" s="93"/>
      <c r="AU351" s="93"/>
      <c r="AV351" s="93"/>
      <c r="AW351" s="93"/>
      <c r="AX351" s="93"/>
      <c r="AY351" s="93"/>
      <c r="AZ351" s="93"/>
      <c r="BA351" s="93"/>
      <c r="BB351" s="93"/>
      <c r="BC351" s="93"/>
      <c r="BD351" s="93"/>
      <c r="BE351" s="93"/>
      <c r="BF351" s="93"/>
      <c r="BG351" s="93"/>
      <c r="BH351" s="93"/>
      <c r="BI351" s="93"/>
      <c r="BJ351" s="93"/>
      <c r="BK351" s="93"/>
      <c r="BL351" s="93"/>
      <c r="BM351" s="93"/>
      <c r="BN351" s="93"/>
      <c r="BO351" s="93"/>
      <c r="BP351" s="93"/>
      <c r="BQ351" s="93"/>
      <c r="BR351" s="93"/>
      <c r="BS351" s="93"/>
      <c r="BT351" s="93"/>
      <c r="BU351" s="93"/>
    </row>
    <row r="352" spans="3:73">
      <c r="C352" s="91">
        <f t="shared" si="20"/>
        <v>351</v>
      </c>
      <c r="D352" s="91"/>
      <c r="E352" s="91" t="e">
        <f t="shared" ca="1" si="22"/>
        <v>#N/A</v>
      </c>
      <c r="F352" s="91" t="e">
        <f ca="1">VLOOKUP(G352,#REF!,2,FALSE)</f>
        <v>#N/A</v>
      </c>
      <c r="G352" s="91"/>
      <c r="H352" s="91" t="e">
        <f ca="1">VLOOKUP(I352,#REF!,2,FALSE)</f>
        <v>#N/A</v>
      </c>
      <c r="I352" s="91"/>
      <c r="J352" s="91" t="e">
        <f ca="1">VLOOKUP(K352,#REF!,2,FALSE)</f>
        <v>#N/A</v>
      </c>
      <c r="K352" s="91"/>
      <c r="L352" s="91" t="e">
        <f ca="1">VLOOKUP(M352,#REF!,2,FALSE)</f>
        <v>#N/A</v>
      </c>
      <c r="M352" s="91"/>
      <c r="N352" s="91" t="e">
        <f ca="1">VLOOKUP(O352,#REF!,2,FALSE)</f>
        <v>#N/A</v>
      </c>
      <c r="O352" s="91"/>
      <c r="P352" s="92" t="str">
        <f ca="1">_xlfn.CONCAT($I352,IF(OR($O352=#REF!,$O352=#REF!,$O352=#REF!,$O352="electricité joule", $O352="electricité PAC")," d'", " de "), LOWER($O352))&amp;IF(OR(G352="agriculture","industrie")," l'",IF(OR(G352="puits technologiques",G352="soutes")," des "," du "))&amp;LOWER(G352)</f>
        <v xml:space="preserve"> de  du </v>
      </c>
      <c r="Q352" s="91" t="e">
        <f t="shared" si="21"/>
        <v>#NAME?</v>
      </c>
      <c r="R352" s="91" t="s">
        <v>95</v>
      </c>
      <c r="S352" s="91"/>
      <c r="T352" s="91" t="s">
        <v>9</v>
      </c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3"/>
      <c r="AM352" s="93"/>
      <c r="AN352" s="93"/>
      <c r="AO352" s="93"/>
      <c r="AP352" s="93"/>
      <c r="AQ352" s="93"/>
      <c r="AR352" s="93"/>
      <c r="AS352" s="93"/>
      <c r="AT352" s="93"/>
      <c r="AU352" s="93"/>
      <c r="AV352" s="93"/>
      <c r="AW352" s="93"/>
      <c r="AX352" s="93"/>
      <c r="AY352" s="93"/>
      <c r="AZ352" s="93"/>
      <c r="BA352" s="93"/>
      <c r="BB352" s="93"/>
      <c r="BC352" s="93"/>
      <c r="BD352" s="93"/>
      <c r="BE352" s="93"/>
      <c r="BF352" s="93"/>
      <c r="BG352" s="93"/>
      <c r="BH352" s="93"/>
      <c r="BI352" s="93"/>
      <c r="BJ352" s="93"/>
      <c r="BK352" s="93"/>
      <c r="BL352" s="93"/>
      <c r="BM352" s="93"/>
      <c r="BN352" s="93"/>
      <c r="BO352" s="93"/>
      <c r="BP352" s="93"/>
      <c r="BQ352" s="93"/>
      <c r="BR352" s="93"/>
      <c r="BS352" s="93"/>
      <c r="BT352" s="93"/>
      <c r="BU352" s="93"/>
    </row>
    <row r="353" spans="3:73">
      <c r="C353" s="91">
        <f t="shared" si="20"/>
        <v>352</v>
      </c>
      <c r="D353" s="91"/>
      <c r="E353" s="91" t="e">
        <f t="shared" ca="1" si="22"/>
        <v>#N/A</v>
      </c>
      <c r="F353" s="91" t="e">
        <f ca="1">VLOOKUP(G353,#REF!,2,FALSE)</f>
        <v>#N/A</v>
      </c>
      <c r="G353" s="91"/>
      <c r="H353" s="91" t="e">
        <f ca="1">VLOOKUP(I353,#REF!,2,FALSE)</f>
        <v>#N/A</v>
      </c>
      <c r="I353" s="91"/>
      <c r="J353" s="91" t="e">
        <f ca="1">VLOOKUP(K353,#REF!,2,FALSE)</f>
        <v>#N/A</v>
      </c>
      <c r="K353" s="91"/>
      <c r="L353" s="91" t="e">
        <f ca="1">VLOOKUP(M353,#REF!,2,FALSE)</f>
        <v>#N/A</v>
      </c>
      <c r="M353" s="91"/>
      <c r="N353" s="91" t="e">
        <f ca="1">VLOOKUP(O353,#REF!,2,FALSE)</f>
        <v>#N/A</v>
      </c>
      <c r="O353" s="91"/>
      <c r="P353" s="92" t="str">
        <f ca="1">_xlfn.CONCAT($I353,IF(OR($O353=#REF!,$O353=#REF!,$O353=#REF!,$O353="electricité joule", $O353="electricité PAC")," d'", " de "), LOWER($O353))&amp;IF(OR(G353="agriculture","industrie")," l'",IF(OR(G353="puits technologiques",G353="soutes")," des "," du "))&amp;LOWER(G353)</f>
        <v xml:space="preserve"> de  du </v>
      </c>
      <c r="Q353" s="91" t="e">
        <f t="shared" si="21"/>
        <v>#NAME?</v>
      </c>
      <c r="R353" s="91" t="s">
        <v>95</v>
      </c>
      <c r="S353" s="91"/>
      <c r="T353" s="91" t="s">
        <v>9</v>
      </c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3"/>
      <c r="AM353" s="93"/>
      <c r="AN353" s="93"/>
      <c r="AO353" s="93"/>
      <c r="AP353" s="93"/>
      <c r="AQ353" s="93"/>
      <c r="AR353" s="93"/>
      <c r="AS353" s="93"/>
      <c r="AT353" s="93"/>
      <c r="AU353" s="93"/>
      <c r="AV353" s="93"/>
      <c r="AW353" s="93"/>
      <c r="AX353" s="93"/>
      <c r="AY353" s="93"/>
      <c r="AZ353" s="93"/>
      <c r="BA353" s="93"/>
      <c r="BB353" s="93"/>
      <c r="BC353" s="93"/>
      <c r="BD353" s="93"/>
      <c r="BE353" s="93"/>
      <c r="BF353" s="93"/>
      <c r="BG353" s="93"/>
      <c r="BH353" s="93"/>
      <c r="BI353" s="93"/>
      <c r="BJ353" s="93"/>
      <c r="BK353" s="93"/>
      <c r="BL353" s="93"/>
      <c r="BM353" s="93"/>
      <c r="BN353" s="93"/>
      <c r="BO353" s="93"/>
      <c r="BP353" s="93"/>
      <c r="BQ353" s="93"/>
      <c r="BR353" s="93"/>
      <c r="BS353" s="93"/>
      <c r="BT353" s="93"/>
      <c r="BU353" s="93"/>
    </row>
    <row r="354" spans="3:73">
      <c r="C354" s="91">
        <f t="shared" si="20"/>
        <v>353</v>
      </c>
      <c r="D354" s="91"/>
      <c r="E354" s="91" t="e">
        <f t="shared" ca="1" si="22"/>
        <v>#N/A</v>
      </c>
      <c r="F354" s="91" t="e">
        <f ca="1">VLOOKUP(G354,#REF!,2,FALSE)</f>
        <v>#N/A</v>
      </c>
      <c r="G354" s="91"/>
      <c r="H354" s="91" t="e">
        <f ca="1">VLOOKUP(I354,#REF!,2,FALSE)</f>
        <v>#N/A</v>
      </c>
      <c r="I354" s="91"/>
      <c r="J354" s="91" t="e">
        <f ca="1">VLOOKUP(K354,#REF!,2,FALSE)</f>
        <v>#N/A</v>
      </c>
      <c r="K354" s="91"/>
      <c r="L354" s="91" t="e">
        <f ca="1">VLOOKUP(M354,#REF!,2,FALSE)</f>
        <v>#N/A</v>
      </c>
      <c r="M354" s="91"/>
      <c r="N354" s="91" t="e">
        <f ca="1">VLOOKUP(O354,#REF!,2,FALSE)</f>
        <v>#N/A</v>
      </c>
      <c r="O354" s="91"/>
      <c r="P354" s="92" t="str">
        <f ca="1">_xlfn.CONCAT($I354,IF(OR($O354=#REF!,$O354=#REF!,$O354=#REF!,$O354="electricité joule", $O354="electricité PAC")," d'", " de "), LOWER($O354))&amp;IF(OR(G354="agriculture","industrie")," l'",IF(OR(G354="puits technologiques",G354="soutes")," des "," du "))&amp;LOWER(G354)</f>
        <v xml:space="preserve"> de  du </v>
      </c>
      <c r="Q354" s="91" t="e">
        <f t="shared" si="21"/>
        <v>#NAME?</v>
      </c>
      <c r="R354" s="91" t="s">
        <v>95</v>
      </c>
      <c r="S354" s="91"/>
      <c r="T354" s="91" t="s">
        <v>9</v>
      </c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3"/>
      <c r="AM354" s="93"/>
      <c r="AN354" s="93"/>
      <c r="AO354" s="93"/>
      <c r="AP354" s="93"/>
      <c r="AQ354" s="93"/>
      <c r="AR354" s="93"/>
      <c r="AS354" s="93"/>
      <c r="AT354" s="93"/>
      <c r="AU354" s="93"/>
      <c r="AV354" s="93"/>
      <c r="AW354" s="93"/>
      <c r="AX354" s="93"/>
      <c r="AY354" s="93"/>
      <c r="AZ354" s="93"/>
      <c r="BA354" s="93"/>
      <c r="BB354" s="93"/>
      <c r="BC354" s="93"/>
      <c r="BD354" s="93"/>
      <c r="BE354" s="93"/>
      <c r="BF354" s="93"/>
      <c r="BG354" s="93"/>
      <c r="BH354" s="93"/>
      <c r="BI354" s="93"/>
      <c r="BJ354" s="93"/>
      <c r="BK354" s="93"/>
      <c r="BL354" s="93"/>
      <c r="BM354" s="93"/>
      <c r="BN354" s="93"/>
      <c r="BO354" s="93"/>
      <c r="BP354" s="93"/>
      <c r="BQ354" s="93"/>
      <c r="BR354" s="93"/>
      <c r="BS354" s="93"/>
      <c r="BT354" s="93"/>
      <c r="BU354" s="93"/>
    </row>
    <row r="355" spans="3:73">
      <c r="C355" s="91">
        <f t="shared" si="20"/>
        <v>354</v>
      </c>
      <c r="D355" s="91"/>
      <c r="E355" s="91" t="e">
        <f t="shared" ca="1" si="22"/>
        <v>#N/A</v>
      </c>
      <c r="F355" s="91" t="e">
        <f ca="1">VLOOKUP(G355,#REF!,2,FALSE)</f>
        <v>#N/A</v>
      </c>
      <c r="G355" s="91"/>
      <c r="H355" s="91" t="e">
        <f ca="1">VLOOKUP(I355,#REF!,2,FALSE)</f>
        <v>#N/A</v>
      </c>
      <c r="I355" s="91"/>
      <c r="J355" s="91" t="e">
        <f ca="1">VLOOKUP(K355,#REF!,2,FALSE)</f>
        <v>#N/A</v>
      </c>
      <c r="K355" s="91"/>
      <c r="L355" s="91" t="e">
        <f ca="1">VLOOKUP(M355,#REF!,2,FALSE)</f>
        <v>#N/A</v>
      </c>
      <c r="M355" s="91"/>
      <c r="N355" s="91" t="e">
        <f ca="1">VLOOKUP(O355,#REF!,2,FALSE)</f>
        <v>#N/A</v>
      </c>
      <c r="O355" s="91"/>
      <c r="P355" s="92" t="str">
        <f ca="1">_xlfn.CONCAT($I355,IF(OR($O355=#REF!,$O355=#REF!,$O355=#REF!,$O355="electricité joule", $O355="electricité PAC")," d'", " de "), LOWER($O355))&amp;IF(OR(G355="agriculture","industrie")," l'",IF(OR(G355="puits technologiques",G355="soutes")," des "," du "))&amp;LOWER(G355)</f>
        <v xml:space="preserve"> de  du </v>
      </c>
      <c r="Q355" s="91" t="e">
        <f t="shared" si="21"/>
        <v>#NAME?</v>
      </c>
      <c r="R355" s="91" t="s">
        <v>95</v>
      </c>
      <c r="S355" s="91"/>
      <c r="T355" s="91" t="s">
        <v>9</v>
      </c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3"/>
      <c r="AM355" s="93"/>
      <c r="AN355" s="93"/>
      <c r="AO355" s="93"/>
      <c r="AP355" s="93"/>
      <c r="AQ355" s="93"/>
      <c r="AR355" s="93"/>
      <c r="AS355" s="93"/>
      <c r="AT355" s="93"/>
      <c r="AU355" s="93"/>
      <c r="AV355" s="93"/>
      <c r="AW355" s="93"/>
      <c r="AX355" s="93"/>
      <c r="AY355" s="93"/>
      <c r="AZ355" s="93"/>
      <c r="BA355" s="93"/>
      <c r="BB355" s="93"/>
      <c r="BC355" s="93"/>
      <c r="BD355" s="93"/>
      <c r="BE355" s="93"/>
      <c r="BF355" s="93"/>
      <c r="BG355" s="93"/>
      <c r="BH355" s="93"/>
      <c r="BI355" s="93"/>
      <c r="BJ355" s="93"/>
      <c r="BK355" s="93"/>
      <c r="BL355" s="93"/>
      <c r="BM355" s="93"/>
      <c r="BN355" s="93"/>
      <c r="BO355" s="93"/>
      <c r="BP355" s="93"/>
      <c r="BQ355" s="93"/>
      <c r="BR355" s="93"/>
      <c r="BS355" s="93"/>
      <c r="BT355" s="93"/>
      <c r="BU355" s="93"/>
    </row>
    <row r="356" spans="3:73">
      <c r="C356" s="91">
        <f t="shared" si="20"/>
        <v>355</v>
      </c>
      <c r="D356" s="91"/>
      <c r="E356" s="91" t="e">
        <f t="shared" ca="1" si="22"/>
        <v>#N/A</v>
      </c>
      <c r="F356" s="91" t="e">
        <f ca="1">VLOOKUP(G356,#REF!,2,FALSE)</f>
        <v>#N/A</v>
      </c>
      <c r="G356" s="91"/>
      <c r="H356" s="91" t="e">
        <f ca="1">VLOOKUP(I356,#REF!,2,FALSE)</f>
        <v>#N/A</v>
      </c>
      <c r="I356" s="91"/>
      <c r="J356" s="91" t="e">
        <f ca="1">VLOOKUP(K356,#REF!,2,FALSE)</f>
        <v>#N/A</v>
      </c>
      <c r="K356" s="91"/>
      <c r="L356" s="91" t="e">
        <f ca="1">VLOOKUP(M356,#REF!,2,FALSE)</f>
        <v>#N/A</v>
      </c>
      <c r="M356" s="91"/>
      <c r="N356" s="91" t="e">
        <f ca="1">VLOOKUP(O356,#REF!,2,FALSE)</f>
        <v>#N/A</v>
      </c>
      <c r="O356" s="91"/>
      <c r="P356" s="92" t="str">
        <f ca="1">_xlfn.CONCAT($I356,IF(OR($O356=#REF!,$O356=#REF!,$O356=#REF!,$O356="electricité joule", $O356="electricité PAC")," d'", " de "), LOWER($O356))&amp;IF(OR(G356="agriculture","industrie")," l'",IF(OR(G356="puits technologiques",G356="soutes")," des "," du "))&amp;LOWER(G356)</f>
        <v xml:space="preserve"> de  du </v>
      </c>
      <c r="Q356" s="91" t="e">
        <f t="shared" si="21"/>
        <v>#NAME?</v>
      </c>
      <c r="R356" s="91" t="s">
        <v>95</v>
      </c>
      <c r="S356" s="91"/>
      <c r="T356" s="91" t="s">
        <v>9</v>
      </c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3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93"/>
      <c r="BD356" s="93"/>
      <c r="BE356" s="93"/>
      <c r="BF356" s="93"/>
      <c r="BG356" s="93"/>
      <c r="BH356" s="93"/>
      <c r="BI356" s="93"/>
      <c r="BJ356" s="93"/>
      <c r="BK356" s="93"/>
      <c r="BL356" s="93"/>
      <c r="BM356" s="93"/>
      <c r="BN356" s="93"/>
      <c r="BO356" s="93"/>
      <c r="BP356" s="93"/>
      <c r="BQ356" s="93"/>
      <c r="BR356" s="93"/>
      <c r="BS356" s="93"/>
      <c r="BT356" s="93"/>
      <c r="BU356" s="93"/>
    </row>
    <row r="357" spans="3:73">
      <c r="C357" s="91">
        <f t="shared" si="20"/>
        <v>356</v>
      </c>
      <c r="D357" s="91"/>
      <c r="E357" s="91" t="e">
        <f t="shared" ca="1" si="22"/>
        <v>#N/A</v>
      </c>
      <c r="F357" s="91" t="e">
        <f ca="1">VLOOKUP(G357,#REF!,2,FALSE)</f>
        <v>#N/A</v>
      </c>
      <c r="G357" s="91"/>
      <c r="H357" s="91" t="e">
        <f ca="1">VLOOKUP(I357,#REF!,2,FALSE)</f>
        <v>#N/A</v>
      </c>
      <c r="I357" s="91"/>
      <c r="J357" s="91" t="e">
        <f ca="1">VLOOKUP(K357,#REF!,2,FALSE)</f>
        <v>#N/A</v>
      </c>
      <c r="K357" s="91"/>
      <c r="L357" s="91" t="e">
        <f ca="1">VLOOKUP(M357,#REF!,2,FALSE)</f>
        <v>#N/A</v>
      </c>
      <c r="M357" s="91"/>
      <c r="N357" s="91" t="e">
        <f ca="1">VLOOKUP(O357,#REF!,2,FALSE)</f>
        <v>#N/A</v>
      </c>
      <c r="O357" s="91"/>
      <c r="P357" s="92" t="str">
        <f ca="1">_xlfn.CONCAT($I357,IF(OR($O357=#REF!,$O357=#REF!,$O357=#REF!,$O357="electricité joule", $O357="electricité PAC")," d'", " de "), LOWER($O357))&amp;IF(OR(G357="agriculture","industrie")," l'",IF(OR(G357="puits technologiques",G357="soutes")," des "," du "))&amp;LOWER(G357)</f>
        <v xml:space="preserve"> de  du </v>
      </c>
      <c r="Q357" s="91" t="e">
        <f t="shared" si="21"/>
        <v>#NAME?</v>
      </c>
      <c r="R357" s="91" t="s">
        <v>95</v>
      </c>
      <c r="S357" s="91"/>
      <c r="T357" s="91" t="s">
        <v>9</v>
      </c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3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3"/>
      <c r="BA357" s="93"/>
      <c r="BB357" s="93"/>
      <c r="BC357" s="93"/>
      <c r="BD357" s="93"/>
      <c r="BE357" s="93"/>
      <c r="BF357" s="93"/>
      <c r="BG357" s="93"/>
      <c r="BH357" s="93"/>
      <c r="BI357" s="93"/>
      <c r="BJ357" s="93"/>
      <c r="BK357" s="93"/>
      <c r="BL357" s="93"/>
      <c r="BM357" s="93"/>
      <c r="BN357" s="93"/>
      <c r="BO357" s="93"/>
      <c r="BP357" s="93"/>
      <c r="BQ357" s="93"/>
      <c r="BR357" s="93"/>
      <c r="BS357" s="93"/>
      <c r="BT357" s="93"/>
      <c r="BU357" s="93"/>
    </row>
    <row r="358" spans="3:73">
      <c r="C358" s="91">
        <f t="shared" si="20"/>
        <v>357</v>
      </c>
      <c r="D358" s="91"/>
      <c r="E358" s="91" t="e">
        <f t="shared" ca="1" si="22"/>
        <v>#N/A</v>
      </c>
      <c r="F358" s="91" t="e">
        <f ca="1">VLOOKUP(G358,#REF!,2,FALSE)</f>
        <v>#N/A</v>
      </c>
      <c r="G358" s="91"/>
      <c r="H358" s="91" t="e">
        <f ca="1">VLOOKUP(I358,#REF!,2,FALSE)</f>
        <v>#N/A</v>
      </c>
      <c r="I358" s="91"/>
      <c r="J358" s="91" t="e">
        <f ca="1">VLOOKUP(K358,#REF!,2,FALSE)</f>
        <v>#N/A</v>
      </c>
      <c r="K358" s="91"/>
      <c r="L358" s="91" t="e">
        <f ca="1">VLOOKUP(M358,#REF!,2,FALSE)</f>
        <v>#N/A</v>
      </c>
      <c r="M358" s="91"/>
      <c r="N358" s="91" t="e">
        <f ca="1">VLOOKUP(O358,#REF!,2,FALSE)</f>
        <v>#N/A</v>
      </c>
      <c r="O358" s="91"/>
      <c r="P358" s="92" t="str">
        <f ca="1">_xlfn.CONCAT($I358,IF(OR($O358=#REF!,$O358=#REF!,$O358=#REF!,$O358="electricité joule", $O358="electricité PAC")," d'", " de "), LOWER($O358))&amp;IF(OR(G358="agriculture","industrie")," l'",IF(OR(G358="puits technologiques",G358="soutes")," des "," du "))&amp;LOWER(G358)</f>
        <v xml:space="preserve"> de  du </v>
      </c>
      <c r="Q358" s="91" t="e">
        <f t="shared" si="21"/>
        <v>#NAME?</v>
      </c>
      <c r="R358" s="91" t="s">
        <v>95</v>
      </c>
      <c r="S358" s="91"/>
      <c r="T358" s="91" t="s">
        <v>9</v>
      </c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3"/>
      <c r="AM358" s="93"/>
      <c r="AN358" s="93"/>
      <c r="AO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3"/>
      <c r="AZ358" s="93"/>
      <c r="BA358" s="93"/>
      <c r="BB358" s="93"/>
      <c r="BC358" s="93"/>
      <c r="BD358" s="93"/>
      <c r="BE358" s="93"/>
      <c r="BF358" s="93"/>
      <c r="BG358" s="93"/>
      <c r="BH358" s="93"/>
      <c r="BI358" s="93"/>
      <c r="BJ358" s="93"/>
      <c r="BK358" s="93"/>
      <c r="BL358" s="93"/>
      <c r="BM358" s="93"/>
      <c r="BN358" s="93"/>
      <c r="BO358" s="93"/>
      <c r="BP358" s="93"/>
      <c r="BQ358" s="93"/>
      <c r="BR358" s="93"/>
      <c r="BS358" s="93"/>
      <c r="BT358" s="93"/>
      <c r="BU358" s="93"/>
    </row>
    <row r="359" spans="3:73">
      <c r="C359" s="91">
        <f t="shared" si="20"/>
        <v>358</v>
      </c>
      <c r="D359" s="91"/>
      <c r="E359" s="91" t="e">
        <f t="shared" ca="1" si="22"/>
        <v>#N/A</v>
      </c>
      <c r="F359" s="91" t="e">
        <f ca="1">VLOOKUP(G359,#REF!,2,FALSE)</f>
        <v>#N/A</v>
      </c>
      <c r="G359" s="91"/>
      <c r="H359" s="91" t="e">
        <f ca="1">VLOOKUP(I359,#REF!,2,FALSE)</f>
        <v>#N/A</v>
      </c>
      <c r="I359" s="91"/>
      <c r="J359" s="91" t="e">
        <f ca="1">VLOOKUP(K359,#REF!,2,FALSE)</f>
        <v>#N/A</v>
      </c>
      <c r="K359" s="91"/>
      <c r="L359" s="91" t="e">
        <f ca="1">VLOOKUP(M359,#REF!,2,FALSE)</f>
        <v>#N/A</v>
      </c>
      <c r="M359" s="91"/>
      <c r="N359" s="91" t="e">
        <f ca="1">VLOOKUP(O359,#REF!,2,FALSE)</f>
        <v>#N/A</v>
      </c>
      <c r="O359" s="91"/>
      <c r="P359" s="92" t="str">
        <f ca="1">_xlfn.CONCAT($I359,IF(OR($O359=#REF!,$O359=#REF!,$O359=#REF!,$O359="electricité joule", $O359="electricité PAC")," d'", " de "), LOWER($O359))&amp;IF(OR(G359="agriculture","industrie")," l'",IF(OR(G359="puits technologiques",G359="soutes")," des "," du "))&amp;LOWER(G359)</f>
        <v xml:space="preserve"> de  du </v>
      </c>
      <c r="Q359" s="91" t="e">
        <f t="shared" si="21"/>
        <v>#NAME?</v>
      </c>
      <c r="R359" s="91" t="s">
        <v>95</v>
      </c>
      <c r="S359" s="91"/>
      <c r="T359" s="91" t="s">
        <v>9</v>
      </c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3"/>
      <c r="AM359" s="93"/>
      <c r="AN359" s="93"/>
      <c r="AO359" s="93"/>
      <c r="AP359" s="93"/>
      <c r="AQ359" s="93"/>
      <c r="AR359" s="93"/>
      <c r="AS359" s="93"/>
      <c r="AT359" s="93"/>
      <c r="AU359" s="93"/>
      <c r="AV359" s="93"/>
      <c r="AW359" s="93"/>
      <c r="AX359" s="93"/>
      <c r="AY359" s="93"/>
      <c r="AZ359" s="93"/>
      <c r="BA359" s="93"/>
      <c r="BB359" s="93"/>
      <c r="BC359" s="93"/>
      <c r="BD359" s="93"/>
      <c r="BE359" s="93"/>
      <c r="BF359" s="93"/>
      <c r="BG359" s="93"/>
      <c r="BH359" s="93"/>
      <c r="BI359" s="93"/>
      <c r="BJ359" s="93"/>
      <c r="BK359" s="93"/>
      <c r="BL359" s="93"/>
      <c r="BM359" s="93"/>
      <c r="BN359" s="93"/>
      <c r="BO359" s="93"/>
      <c r="BP359" s="93"/>
      <c r="BQ359" s="93"/>
      <c r="BR359" s="93"/>
      <c r="BS359" s="93"/>
      <c r="BT359" s="93"/>
      <c r="BU359" s="93"/>
    </row>
    <row r="360" spans="3:73">
      <c r="C360" s="91">
        <f t="shared" si="20"/>
        <v>359</v>
      </c>
      <c r="D360" s="91"/>
      <c r="E360" s="91" t="e">
        <f t="shared" ca="1" si="22"/>
        <v>#N/A</v>
      </c>
      <c r="F360" s="91" t="e">
        <f ca="1">VLOOKUP(G360,#REF!,2,FALSE)</f>
        <v>#N/A</v>
      </c>
      <c r="G360" s="91"/>
      <c r="H360" s="91" t="e">
        <f ca="1">VLOOKUP(I360,#REF!,2,FALSE)</f>
        <v>#N/A</v>
      </c>
      <c r="I360" s="91"/>
      <c r="J360" s="91" t="e">
        <f ca="1">VLOOKUP(K360,#REF!,2,FALSE)</f>
        <v>#N/A</v>
      </c>
      <c r="K360" s="91"/>
      <c r="L360" s="91" t="e">
        <f ca="1">VLOOKUP(M360,#REF!,2,FALSE)</f>
        <v>#N/A</v>
      </c>
      <c r="M360" s="91"/>
      <c r="N360" s="91" t="e">
        <f ca="1">VLOOKUP(O360,#REF!,2,FALSE)</f>
        <v>#N/A</v>
      </c>
      <c r="O360" s="91"/>
      <c r="P360" s="92" t="str">
        <f ca="1">_xlfn.CONCAT($I360,IF(OR($O360=#REF!,$O360=#REF!,$O360=#REF!,$O360="electricité joule", $O360="electricité PAC")," d'", " de "), LOWER($O360))&amp;IF(OR(G360="agriculture","industrie")," l'",IF(OR(G360="puits technologiques",G360="soutes")," des "," du "))&amp;LOWER(G360)</f>
        <v xml:space="preserve"> de  du </v>
      </c>
      <c r="Q360" s="91" t="e">
        <f t="shared" si="21"/>
        <v>#NAME?</v>
      </c>
      <c r="R360" s="91" t="s">
        <v>95</v>
      </c>
      <c r="S360" s="91"/>
      <c r="T360" s="91" t="s">
        <v>9</v>
      </c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3"/>
      <c r="AM360" s="93"/>
      <c r="AN360" s="93"/>
      <c r="AO360" s="93"/>
      <c r="AP360" s="93"/>
      <c r="AQ360" s="93"/>
      <c r="AR360" s="93"/>
      <c r="AS360" s="93"/>
      <c r="AT360" s="93"/>
      <c r="AU360" s="93"/>
      <c r="AV360" s="93"/>
      <c r="AW360" s="93"/>
      <c r="AX360" s="93"/>
      <c r="AY360" s="93"/>
      <c r="AZ360" s="93"/>
      <c r="BA360" s="93"/>
      <c r="BB360" s="93"/>
      <c r="BC360" s="93"/>
      <c r="BD360" s="93"/>
      <c r="BE360" s="93"/>
      <c r="BF360" s="93"/>
      <c r="BG360" s="93"/>
      <c r="BH360" s="93"/>
      <c r="BI360" s="93"/>
      <c r="BJ360" s="93"/>
      <c r="BK360" s="93"/>
      <c r="BL360" s="93"/>
      <c r="BM360" s="93"/>
      <c r="BN360" s="93"/>
      <c r="BO360" s="93"/>
      <c r="BP360" s="93"/>
      <c r="BQ360" s="93"/>
      <c r="BR360" s="93"/>
      <c r="BS360" s="93"/>
      <c r="BT360" s="93"/>
      <c r="BU360" s="93"/>
    </row>
    <row r="361" spans="3:73">
      <c r="C361" s="91">
        <f t="shared" si="20"/>
        <v>360</v>
      </c>
      <c r="D361" s="91"/>
      <c r="E361" s="91" t="e">
        <f t="shared" ca="1" si="22"/>
        <v>#N/A</v>
      </c>
      <c r="F361" s="91" t="e">
        <f ca="1">VLOOKUP(G361,#REF!,2,FALSE)</f>
        <v>#N/A</v>
      </c>
      <c r="G361" s="91"/>
      <c r="H361" s="91" t="e">
        <f ca="1">VLOOKUP(I361,#REF!,2,FALSE)</f>
        <v>#N/A</v>
      </c>
      <c r="I361" s="91"/>
      <c r="J361" s="91" t="e">
        <f ca="1">VLOOKUP(K361,#REF!,2,FALSE)</f>
        <v>#N/A</v>
      </c>
      <c r="K361" s="91"/>
      <c r="L361" s="91" t="e">
        <f ca="1">VLOOKUP(M361,#REF!,2,FALSE)</f>
        <v>#N/A</v>
      </c>
      <c r="M361" s="91"/>
      <c r="N361" s="91" t="e">
        <f ca="1">VLOOKUP(O361,#REF!,2,FALSE)</f>
        <v>#N/A</v>
      </c>
      <c r="O361" s="91"/>
      <c r="P361" s="92" t="str">
        <f ca="1">_xlfn.CONCAT($I361,IF(OR($O361=#REF!,$O361=#REF!,$O361=#REF!,$O361="electricité joule", $O361="electricité PAC")," d'", " de "), LOWER($O361))&amp;IF(OR(G361="agriculture","industrie")," l'",IF(OR(G361="puits technologiques",G361="soutes")," des "," du "))&amp;LOWER(G361)</f>
        <v xml:space="preserve"> de  du </v>
      </c>
      <c r="Q361" s="91" t="e">
        <f t="shared" si="21"/>
        <v>#NAME?</v>
      </c>
      <c r="R361" s="91" t="s">
        <v>95</v>
      </c>
      <c r="S361" s="91"/>
      <c r="T361" s="91" t="s">
        <v>9</v>
      </c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3"/>
      <c r="AZ361" s="93"/>
      <c r="BA361" s="93"/>
      <c r="BB361" s="93"/>
      <c r="BC361" s="93"/>
      <c r="BD361" s="93"/>
      <c r="BE361" s="93"/>
      <c r="BF361" s="93"/>
      <c r="BG361" s="93"/>
      <c r="BH361" s="93"/>
      <c r="BI361" s="93"/>
      <c r="BJ361" s="93"/>
      <c r="BK361" s="93"/>
      <c r="BL361" s="93"/>
      <c r="BM361" s="93"/>
      <c r="BN361" s="93"/>
      <c r="BO361" s="93"/>
      <c r="BP361" s="93"/>
      <c r="BQ361" s="93"/>
      <c r="BR361" s="93"/>
      <c r="BS361" s="93"/>
      <c r="BT361" s="93"/>
      <c r="BU361" s="93"/>
    </row>
    <row r="362" spans="3:73">
      <c r="C362" s="91">
        <f t="shared" si="20"/>
        <v>361</v>
      </c>
      <c r="D362" s="91"/>
      <c r="E362" s="91" t="e">
        <f t="shared" ca="1" si="22"/>
        <v>#N/A</v>
      </c>
      <c r="F362" s="91" t="e">
        <f ca="1">VLOOKUP(G362,#REF!,2,FALSE)</f>
        <v>#N/A</v>
      </c>
      <c r="G362" s="91"/>
      <c r="H362" s="91" t="e">
        <f ca="1">VLOOKUP(I362,#REF!,2,FALSE)</f>
        <v>#N/A</v>
      </c>
      <c r="I362" s="91"/>
      <c r="J362" s="91" t="e">
        <f ca="1">VLOOKUP(K362,#REF!,2,FALSE)</f>
        <v>#N/A</v>
      </c>
      <c r="K362" s="91"/>
      <c r="L362" s="91" t="e">
        <f ca="1">VLOOKUP(M362,#REF!,2,FALSE)</f>
        <v>#N/A</v>
      </c>
      <c r="M362" s="91"/>
      <c r="N362" s="91" t="e">
        <f ca="1">VLOOKUP(O362,#REF!,2,FALSE)</f>
        <v>#N/A</v>
      </c>
      <c r="O362" s="91"/>
      <c r="P362" s="92" t="str">
        <f ca="1">_xlfn.CONCAT($I362,IF(OR($O362=#REF!,$O362=#REF!,$O362=#REF!,$O362="electricité joule", $O362="electricité PAC")," d'", " de "), LOWER($O362))&amp;IF(OR(G362="agriculture","industrie")," l'",IF(OR(G362="puits technologiques",G362="soutes")," des "," du "))&amp;LOWER(G362)</f>
        <v xml:space="preserve"> de  du </v>
      </c>
      <c r="Q362" s="91" t="e">
        <f t="shared" si="21"/>
        <v>#NAME?</v>
      </c>
      <c r="R362" s="91" t="s">
        <v>95</v>
      </c>
      <c r="S362" s="91"/>
      <c r="T362" s="91" t="s">
        <v>9</v>
      </c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93"/>
      <c r="BD362" s="93"/>
      <c r="BE362" s="93"/>
      <c r="BF362" s="93"/>
      <c r="BG362" s="93"/>
      <c r="BH362" s="93"/>
      <c r="BI362" s="93"/>
      <c r="BJ362" s="93"/>
      <c r="BK362" s="93"/>
      <c r="BL362" s="93"/>
      <c r="BM362" s="93"/>
      <c r="BN362" s="93"/>
      <c r="BO362" s="93"/>
      <c r="BP362" s="93"/>
      <c r="BQ362" s="93"/>
      <c r="BR362" s="93"/>
      <c r="BS362" s="93"/>
      <c r="BT362" s="93"/>
      <c r="BU362" s="93"/>
    </row>
    <row r="363" spans="3:73">
      <c r="C363" s="91">
        <f t="shared" si="20"/>
        <v>362</v>
      </c>
      <c r="D363" s="91"/>
      <c r="E363" s="91" t="e">
        <f t="shared" ca="1" si="22"/>
        <v>#N/A</v>
      </c>
      <c r="F363" s="91" t="e">
        <f ca="1">VLOOKUP(G363,#REF!,2,FALSE)</f>
        <v>#N/A</v>
      </c>
      <c r="G363" s="91"/>
      <c r="H363" s="91" t="e">
        <f ca="1">VLOOKUP(I363,#REF!,2,FALSE)</f>
        <v>#N/A</v>
      </c>
      <c r="I363" s="91"/>
      <c r="J363" s="91" t="e">
        <f ca="1">VLOOKUP(K363,#REF!,2,FALSE)</f>
        <v>#N/A</v>
      </c>
      <c r="K363" s="91"/>
      <c r="L363" s="91" t="e">
        <f ca="1">VLOOKUP(M363,#REF!,2,FALSE)</f>
        <v>#N/A</v>
      </c>
      <c r="M363" s="91"/>
      <c r="N363" s="91" t="e">
        <f ca="1">VLOOKUP(O363,#REF!,2,FALSE)</f>
        <v>#N/A</v>
      </c>
      <c r="O363" s="91"/>
      <c r="P363" s="92" t="str">
        <f ca="1">_xlfn.CONCAT($I363,IF(OR($O363=#REF!,$O363=#REF!,$O363=#REF!,$O363="electricité joule", $O363="electricité PAC")," d'", " de "), LOWER($O363))&amp;IF(OR(G363="agriculture","industrie")," l'",IF(OR(G363="puits technologiques",G363="soutes")," des "," du "))&amp;LOWER(G363)</f>
        <v xml:space="preserve"> de  du </v>
      </c>
      <c r="Q363" s="91" t="e">
        <f t="shared" si="21"/>
        <v>#NAME?</v>
      </c>
      <c r="R363" s="91" t="s">
        <v>95</v>
      </c>
      <c r="S363" s="91"/>
      <c r="T363" s="91" t="s">
        <v>9</v>
      </c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3"/>
      <c r="AM363" s="93"/>
      <c r="AN363" s="93"/>
      <c r="AO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3"/>
      <c r="AZ363" s="93"/>
      <c r="BA363" s="93"/>
      <c r="BB363" s="93"/>
      <c r="BC363" s="93"/>
      <c r="BD363" s="93"/>
      <c r="BE363" s="93"/>
      <c r="BF363" s="93"/>
      <c r="BG363" s="93"/>
      <c r="BH363" s="93"/>
      <c r="BI363" s="93"/>
      <c r="BJ363" s="93"/>
      <c r="BK363" s="93"/>
      <c r="BL363" s="93"/>
      <c r="BM363" s="93"/>
      <c r="BN363" s="93"/>
      <c r="BO363" s="93"/>
      <c r="BP363" s="93"/>
      <c r="BQ363" s="93"/>
      <c r="BR363" s="93"/>
      <c r="BS363" s="93"/>
      <c r="BT363" s="93"/>
      <c r="BU363" s="93"/>
    </row>
    <row r="364" spans="3:73">
      <c r="C364" s="91">
        <f t="shared" si="20"/>
        <v>363</v>
      </c>
      <c r="D364" s="91"/>
      <c r="E364" s="91" t="e">
        <f t="shared" ca="1" si="22"/>
        <v>#N/A</v>
      </c>
      <c r="F364" s="91" t="e">
        <f ca="1">VLOOKUP(G364,#REF!,2,FALSE)</f>
        <v>#N/A</v>
      </c>
      <c r="G364" s="91"/>
      <c r="H364" s="91" t="e">
        <f ca="1">VLOOKUP(I364,#REF!,2,FALSE)</f>
        <v>#N/A</v>
      </c>
      <c r="I364" s="91"/>
      <c r="J364" s="91" t="e">
        <f ca="1">VLOOKUP(K364,#REF!,2,FALSE)</f>
        <v>#N/A</v>
      </c>
      <c r="K364" s="91"/>
      <c r="L364" s="91" t="e">
        <f ca="1">VLOOKUP(M364,#REF!,2,FALSE)</f>
        <v>#N/A</v>
      </c>
      <c r="M364" s="91"/>
      <c r="N364" s="91" t="e">
        <f ca="1">VLOOKUP(O364,#REF!,2,FALSE)</f>
        <v>#N/A</v>
      </c>
      <c r="O364" s="91"/>
      <c r="P364" s="92" t="str">
        <f ca="1">_xlfn.CONCAT($I364,IF(OR($O364=#REF!,$O364=#REF!,$O364=#REF!,$O364="electricité joule", $O364="electricité PAC")," d'", " de "), LOWER($O364))&amp;IF(OR(G364="agriculture","industrie")," l'",IF(OR(G364="puits technologiques",G364="soutes")," des "," du "))&amp;LOWER(G364)</f>
        <v xml:space="preserve"> de  du </v>
      </c>
      <c r="Q364" s="91" t="e">
        <f t="shared" si="21"/>
        <v>#NAME?</v>
      </c>
      <c r="R364" s="91" t="s">
        <v>95</v>
      </c>
      <c r="S364" s="91"/>
      <c r="T364" s="91" t="s">
        <v>9</v>
      </c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3"/>
      <c r="AM364" s="93"/>
      <c r="AN364" s="93"/>
      <c r="AO364" s="93"/>
      <c r="AP364" s="93"/>
      <c r="AQ364" s="93"/>
      <c r="AR364" s="93"/>
      <c r="AS364" s="93"/>
      <c r="AT364" s="93"/>
      <c r="AU364" s="93"/>
      <c r="AV364" s="93"/>
      <c r="AW364" s="93"/>
      <c r="AX364" s="93"/>
      <c r="AY364" s="93"/>
      <c r="AZ364" s="93"/>
      <c r="BA364" s="93"/>
      <c r="BB364" s="93"/>
      <c r="BC364" s="93"/>
      <c r="BD364" s="93"/>
      <c r="BE364" s="93"/>
      <c r="BF364" s="93"/>
      <c r="BG364" s="93"/>
      <c r="BH364" s="93"/>
      <c r="BI364" s="93"/>
      <c r="BJ364" s="93"/>
      <c r="BK364" s="93"/>
      <c r="BL364" s="93"/>
      <c r="BM364" s="93"/>
      <c r="BN364" s="93"/>
      <c r="BO364" s="93"/>
      <c r="BP364" s="93"/>
      <c r="BQ364" s="93"/>
      <c r="BR364" s="93"/>
      <c r="BS364" s="93"/>
      <c r="BT364" s="93"/>
      <c r="BU364" s="93"/>
    </row>
    <row r="365" spans="3:73">
      <c r="C365" s="91">
        <f t="shared" si="20"/>
        <v>364</v>
      </c>
      <c r="D365" s="91"/>
      <c r="E365" s="91" t="e">
        <f t="shared" ca="1" si="22"/>
        <v>#N/A</v>
      </c>
      <c r="F365" s="91" t="e">
        <f ca="1">VLOOKUP(G365,#REF!,2,FALSE)</f>
        <v>#N/A</v>
      </c>
      <c r="G365" s="91"/>
      <c r="H365" s="91" t="e">
        <f ca="1">VLOOKUP(I365,#REF!,2,FALSE)</f>
        <v>#N/A</v>
      </c>
      <c r="I365" s="91"/>
      <c r="J365" s="91" t="e">
        <f ca="1">VLOOKUP(K365,#REF!,2,FALSE)</f>
        <v>#N/A</v>
      </c>
      <c r="K365" s="91"/>
      <c r="L365" s="91" t="e">
        <f ca="1">VLOOKUP(M365,#REF!,2,FALSE)</f>
        <v>#N/A</v>
      </c>
      <c r="M365" s="91"/>
      <c r="N365" s="91" t="e">
        <f ca="1">VLOOKUP(O365,#REF!,2,FALSE)</f>
        <v>#N/A</v>
      </c>
      <c r="O365" s="91"/>
      <c r="P365" s="92" t="str">
        <f ca="1">_xlfn.CONCAT($I365,IF(OR($O365=#REF!,$O365=#REF!,$O365=#REF!,$O365="electricité joule", $O365="electricité PAC")," d'", " de "), LOWER($O365))&amp;IF(OR(G365="agriculture","industrie")," l'",IF(OR(G365="puits technologiques",G365="soutes")," des "," du "))&amp;LOWER(G365)</f>
        <v xml:space="preserve"> de  du </v>
      </c>
      <c r="Q365" s="91" t="e">
        <f t="shared" si="21"/>
        <v>#NAME?</v>
      </c>
      <c r="R365" s="91" t="s">
        <v>95</v>
      </c>
      <c r="S365" s="91"/>
      <c r="T365" s="91" t="s">
        <v>9</v>
      </c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3"/>
      <c r="AM365" s="93"/>
      <c r="AN365" s="93"/>
      <c r="AO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3"/>
      <c r="AZ365" s="93"/>
      <c r="BA365" s="93"/>
      <c r="BB365" s="93"/>
      <c r="BC365" s="93"/>
      <c r="BD365" s="93"/>
      <c r="BE365" s="93"/>
      <c r="BF365" s="93"/>
      <c r="BG365" s="93"/>
      <c r="BH365" s="93"/>
      <c r="BI365" s="93"/>
      <c r="BJ365" s="93"/>
      <c r="BK365" s="93"/>
      <c r="BL365" s="93"/>
      <c r="BM365" s="93"/>
      <c r="BN365" s="93"/>
      <c r="BO365" s="93"/>
      <c r="BP365" s="93"/>
      <c r="BQ365" s="93"/>
      <c r="BR365" s="93"/>
      <c r="BS365" s="93"/>
      <c r="BT365" s="93"/>
      <c r="BU365" s="93"/>
    </row>
    <row r="366" spans="3:73">
      <c r="C366" s="91">
        <f t="shared" si="20"/>
        <v>365</v>
      </c>
      <c r="D366" s="91"/>
      <c r="E366" s="91" t="e">
        <f t="shared" ca="1" si="22"/>
        <v>#N/A</v>
      </c>
      <c r="F366" s="91" t="e">
        <f ca="1">VLOOKUP(G366,#REF!,2,FALSE)</f>
        <v>#N/A</v>
      </c>
      <c r="G366" s="91"/>
      <c r="H366" s="91" t="e">
        <f ca="1">VLOOKUP(I366,#REF!,2,FALSE)</f>
        <v>#N/A</v>
      </c>
      <c r="I366" s="91"/>
      <c r="J366" s="91" t="e">
        <f ca="1">VLOOKUP(K366,#REF!,2,FALSE)</f>
        <v>#N/A</v>
      </c>
      <c r="K366" s="91"/>
      <c r="L366" s="91" t="e">
        <f ca="1">VLOOKUP(M366,#REF!,2,FALSE)</f>
        <v>#N/A</v>
      </c>
      <c r="M366" s="91"/>
      <c r="N366" s="91" t="e">
        <f ca="1">VLOOKUP(O366,#REF!,2,FALSE)</f>
        <v>#N/A</v>
      </c>
      <c r="O366" s="91"/>
      <c r="P366" s="92" t="str">
        <f ca="1">_xlfn.CONCAT($I366,IF(OR($O366=#REF!,$O366=#REF!,$O366=#REF!,$O366="electricité joule", $O366="electricité PAC")," d'", " de "), LOWER($O366))&amp;IF(OR(G366="agriculture","industrie")," l'",IF(OR(G366="puits technologiques",G366="soutes")," des "," du "))&amp;LOWER(G366)</f>
        <v xml:space="preserve"> de  du </v>
      </c>
      <c r="Q366" s="91" t="e">
        <f t="shared" si="21"/>
        <v>#NAME?</v>
      </c>
      <c r="R366" s="91" t="s">
        <v>95</v>
      </c>
      <c r="S366" s="91"/>
      <c r="T366" s="91" t="s">
        <v>9</v>
      </c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3"/>
      <c r="AM366" s="93"/>
      <c r="AN366" s="93"/>
      <c r="AO366" s="93"/>
      <c r="AP366" s="93"/>
      <c r="AQ366" s="93"/>
      <c r="AR366" s="93"/>
      <c r="AS366" s="93"/>
      <c r="AT366" s="93"/>
      <c r="AU366" s="93"/>
      <c r="AV366" s="93"/>
      <c r="AW366" s="93"/>
      <c r="AX366" s="93"/>
      <c r="AY366" s="93"/>
      <c r="AZ366" s="93"/>
      <c r="BA366" s="93"/>
      <c r="BB366" s="93"/>
      <c r="BC366" s="93"/>
      <c r="BD366" s="93"/>
      <c r="BE366" s="93"/>
      <c r="BF366" s="93"/>
      <c r="BG366" s="93"/>
      <c r="BH366" s="93"/>
      <c r="BI366" s="93"/>
      <c r="BJ366" s="93"/>
      <c r="BK366" s="93"/>
      <c r="BL366" s="93"/>
      <c r="BM366" s="93"/>
      <c r="BN366" s="93"/>
      <c r="BO366" s="93"/>
      <c r="BP366" s="93"/>
      <c r="BQ366" s="93"/>
      <c r="BR366" s="93"/>
      <c r="BS366" s="93"/>
      <c r="BT366" s="93"/>
      <c r="BU366" s="93"/>
    </row>
    <row r="367" spans="3:73">
      <c r="C367" s="91">
        <f t="shared" si="20"/>
        <v>366</v>
      </c>
      <c r="D367" s="91"/>
      <c r="E367" s="91" t="e">
        <f t="shared" ca="1" si="22"/>
        <v>#N/A</v>
      </c>
      <c r="F367" s="91" t="e">
        <f ca="1">VLOOKUP(G367,#REF!,2,FALSE)</f>
        <v>#N/A</v>
      </c>
      <c r="G367" s="91"/>
      <c r="H367" s="91" t="e">
        <f ca="1">VLOOKUP(I367,#REF!,2,FALSE)</f>
        <v>#N/A</v>
      </c>
      <c r="I367" s="91"/>
      <c r="J367" s="91" t="e">
        <f ca="1">VLOOKUP(K367,#REF!,2,FALSE)</f>
        <v>#N/A</v>
      </c>
      <c r="K367" s="91"/>
      <c r="L367" s="91" t="e">
        <f ca="1">VLOOKUP(M367,#REF!,2,FALSE)</f>
        <v>#N/A</v>
      </c>
      <c r="M367" s="91"/>
      <c r="N367" s="91" t="e">
        <f ca="1">VLOOKUP(O367,#REF!,2,FALSE)</f>
        <v>#N/A</v>
      </c>
      <c r="O367" s="91"/>
      <c r="P367" s="92" t="str">
        <f ca="1">_xlfn.CONCAT($I367,IF(OR($O367=#REF!,$O367=#REF!,$O367=#REF!,$O367="electricité joule", $O367="electricité PAC")," d'", " de "), LOWER($O367))&amp;IF(OR(G367="agriculture","industrie")," l'",IF(OR(G367="puits technologiques",G367="soutes")," des "," du "))&amp;LOWER(G367)</f>
        <v xml:space="preserve"> de  du </v>
      </c>
      <c r="Q367" s="91" t="e">
        <f t="shared" si="21"/>
        <v>#NAME?</v>
      </c>
      <c r="R367" s="91" t="s">
        <v>95</v>
      </c>
      <c r="S367" s="91"/>
      <c r="T367" s="91" t="s">
        <v>9</v>
      </c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3"/>
      <c r="AM367" s="93"/>
      <c r="AN367" s="93"/>
      <c r="AO367" s="93"/>
      <c r="AP367" s="93"/>
      <c r="AQ367" s="93"/>
      <c r="AR367" s="93"/>
      <c r="AS367" s="93"/>
      <c r="AT367" s="93"/>
      <c r="AU367" s="93"/>
      <c r="AV367" s="93"/>
      <c r="AW367" s="93"/>
      <c r="AX367" s="93"/>
      <c r="AY367" s="93"/>
      <c r="AZ367" s="93"/>
      <c r="BA367" s="93"/>
      <c r="BB367" s="93"/>
      <c r="BC367" s="93"/>
      <c r="BD367" s="93"/>
      <c r="BE367" s="93"/>
      <c r="BF367" s="93"/>
      <c r="BG367" s="93"/>
      <c r="BH367" s="93"/>
      <c r="BI367" s="93"/>
      <c r="BJ367" s="93"/>
      <c r="BK367" s="93"/>
      <c r="BL367" s="93"/>
      <c r="BM367" s="93"/>
      <c r="BN367" s="93"/>
      <c r="BO367" s="93"/>
      <c r="BP367" s="93"/>
      <c r="BQ367" s="93"/>
      <c r="BR367" s="93"/>
      <c r="BS367" s="93"/>
      <c r="BT367" s="93"/>
      <c r="BU367" s="93"/>
    </row>
    <row r="368" spans="3:73">
      <c r="C368" s="91">
        <f t="shared" si="20"/>
        <v>367</v>
      </c>
      <c r="D368" s="91"/>
      <c r="E368" s="91" t="e">
        <f t="shared" ca="1" si="22"/>
        <v>#N/A</v>
      </c>
      <c r="F368" s="91" t="e">
        <f ca="1">VLOOKUP(G368,#REF!,2,FALSE)</f>
        <v>#N/A</v>
      </c>
      <c r="G368" s="91"/>
      <c r="H368" s="91" t="e">
        <f ca="1">VLOOKUP(I368,#REF!,2,FALSE)</f>
        <v>#N/A</v>
      </c>
      <c r="I368" s="91"/>
      <c r="J368" s="91" t="e">
        <f ca="1">VLOOKUP(K368,#REF!,2,FALSE)</f>
        <v>#N/A</v>
      </c>
      <c r="K368" s="91"/>
      <c r="L368" s="91" t="e">
        <f ca="1">VLOOKUP(M368,#REF!,2,FALSE)</f>
        <v>#N/A</v>
      </c>
      <c r="M368" s="91"/>
      <c r="N368" s="91" t="e">
        <f ca="1">VLOOKUP(O368,#REF!,2,FALSE)</f>
        <v>#N/A</v>
      </c>
      <c r="O368" s="91"/>
      <c r="P368" s="92" t="str">
        <f ca="1">_xlfn.CONCAT($I368,IF(OR($O368=#REF!,$O368=#REF!,$O368=#REF!,$O368="electricité joule", $O368="electricité PAC")," d'", " de "), LOWER($O368))&amp;IF(OR(G368="agriculture","industrie")," l'",IF(OR(G368="puits technologiques",G368="soutes")," des "," du "))&amp;LOWER(G368)</f>
        <v xml:space="preserve"> de  du </v>
      </c>
      <c r="Q368" s="91" t="e">
        <f t="shared" si="21"/>
        <v>#NAME?</v>
      </c>
      <c r="R368" s="91" t="s">
        <v>95</v>
      </c>
      <c r="S368" s="91"/>
      <c r="T368" s="91" t="s">
        <v>9</v>
      </c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3"/>
      <c r="AM368" s="93"/>
      <c r="AN368" s="93"/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  <c r="BF368" s="93"/>
      <c r="BG368" s="93"/>
      <c r="BH368" s="93"/>
      <c r="BI368" s="93"/>
      <c r="BJ368" s="93"/>
      <c r="BK368" s="93"/>
      <c r="BL368" s="93"/>
      <c r="BM368" s="93"/>
      <c r="BN368" s="93"/>
      <c r="BO368" s="93"/>
      <c r="BP368" s="93"/>
      <c r="BQ368" s="93"/>
      <c r="BR368" s="93"/>
      <c r="BS368" s="93"/>
      <c r="BT368" s="93"/>
      <c r="BU368" s="93"/>
    </row>
    <row r="369" spans="3:73">
      <c r="C369" s="91">
        <f t="shared" si="20"/>
        <v>368</v>
      </c>
      <c r="D369" s="91"/>
      <c r="E369" s="91" t="e">
        <f t="shared" ca="1" si="22"/>
        <v>#N/A</v>
      </c>
      <c r="F369" s="91" t="e">
        <f ca="1">VLOOKUP(G369,#REF!,2,FALSE)</f>
        <v>#N/A</v>
      </c>
      <c r="G369" s="91"/>
      <c r="H369" s="91" t="e">
        <f ca="1">VLOOKUP(I369,#REF!,2,FALSE)</f>
        <v>#N/A</v>
      </c>
      <c r="I369" s="91"/>
      <c r="J369" s="91" t="e">
        <f ca="1">VLOOKUP(K369,#REF!,2,FALSE)</f>
        <v>#N/A</v>
      </c>
      <c r="K369" s="91"/>
      <c r="L369" s="91" t="e">
        <f ca="1">VLOOKUP(M369,#REF!,2,FALSE)</f>
        <v>#N/A</v>
      </c>
      <c r="M369" s="91"/>
      <c r="N369" s="91" t="e">
        <f ca="1">VLOOKUP(O369,#REF!,2,FALSE)</f>
        <v>#N/A</v>
      </c>
      <c r="O369" s="91"/>
      <c r="P369" s="92" t="str">
        <f ca="1">_xlfn.CONCAT($I369,IF(OR($O369=#REF!,$O369=#REF!,$O369=#REF!,$O369="electricité joule", $O369="electricité PAC")," d'", " de "), LOWER($O369))&amp;IF(OR(G369="agriculture","industrie")," l'",IF(OR(G369="puits technologiques",G369="soutes")," des "," du "))&amp;LOWER(G369)</f>
        <v xml:space="preserve"> de  du </v>
      </c>
      <c r="Q369" s="91" t="e">
        <f t="shared" si="21"/>
        <v>#NAME?</v>
      </c>
      <c r="R369" s="91" t="s">
        <v>95</v>
      </c>
      <c r="S369" s="91"/>
      <c r="T369" s="91" t="s">
        <v>9</v>
      </c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3"/>
      <c r="AM369" s="93"/>
      <c r="AN369" s="93"/>
      <c r="AO369" s="93"/>
      <c r="AP369" s="93"/>
      <c r="AQ369" s="93"/>
      <c r="AR369" s="93"/>
      <c r="AS369" s="93"/>
      <c r="AT369" s="93"/>
      <c r="AU369" s="93"/>
      <c r="AV369" s="93"/>
      <c r="AW369" s="93"/>
      <c r="AX369" s="93"/>
      <c r="AY369" s="93"/>
      <c r="AZ369" s="93"/>
      <c r="BA369" s="93"/>
      <c r="BB369" s="93"/>
      <c r="BC369" s="93"/>
      <c r="BD369" s="93"/>
      <c r="BE369" s="93"/>
      <c r="BF369" s="93"/>
      <c r="BG369" s="93"/>
      <c r="BH369" s="93"/>
      <c r="BI369" s="93"/>
      <c r="BJ369" s="93"/>
      <c r="BK369" s="93"/>
      <c r="BL369" s="93"/>
      <c r="BM369" s="93"/>
      <c r="BN369" s="93"/>
      <c r="BO369" s="93"/>
      <c r="BP369" s="93"/>
      <c r="BQ369" s="93"/>
      <c r="BR369" s="93"/>
      <c r="BS369" s="93"/>
      <c r="BT369" s="93"/>
      <c r="BU369" s="93"/>
    </row>
    <row r="370" spans="3:73">
      <c r="C370" s="91">
        <f t="shared" si="20"/>
        <v>369</v>
      </c>
      <c r="D370" s="91"/>
      <c r="E370" s="91" t="e">
        <f t="shared" ca="1" si="22"/>
        <v>#N/A</v>
      </c>
      <c r="F370" s="91" t="e">
        <f ca="1">VLOOKUP(G370,#REF!,2,FALSE)</f>
        <v>#N/A</v>
      </c>
      <c r="G370" s="91"/>
      <c r="H370" s="91" t="e">
        <f ca="1">VLOOKUP(I370,#REF!,2,FALSE)</f>
        <v>#N/A</v>
      </c>
      <c r="I370" s="91"/>
      <c r="J370" s="91" t="e">
        <f ca="1">VLOOKUP(K370,#REF!,2,FALSE)</f>
        <v>#N/A</v>
      </c>
      <c r="K370" s="91"/>
      <c r="L370" s="91" t="e">
        <f ca="1">VLOOKUP(M370,#REF!,2,FALSE)</f>
        <v>#N/A</v>
      </c>
      <c r="M370" s="91"/>
      <c r="N370" s="91" t="e">
        <f ca="1">VLOOKUP(O370,#REF!,2,FALSE)</f>
        <v>#N/A</v>
      </c>
      <c r="O370" s="91"/>
      <c r="P370" s="92" t="str">
        <f ca="1">_xlfn.CONCAT($I370,IF(OR($O370=#REF!,$O370=#REF!,$O370=#REF!,$O370="electricité joule", $O370="electricité PAC")," d'", " de "), LOWER($O370))&amp;IF(OR(G370="agriculture","industrie")," l'",IF(OR(G370="puits technologiques",G370="soutes")," des "," du "))&amp;LOWER(G370)</f>
        <v xml:space="preserve"> de  du </v>
      </c>
      <c r="Q370" s="91" t="e">
        <f t="shared" si="21"/>
        <v>#NAME?</v>
      </c>
      <c r="R370" s="91" t="s">
        <v>95</v>
      </c>
      <c r="S370" s="91"/>
      <c r="T370" s="91" t="s">
        <v>9</v>
      </c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3"/>
      <c r="AZ370" s="93"/>
      <c r="BA370" s="93"/>
      <c r="BB370" s="93"/>
      <c r="BC370" s="93"/>
      <c r="BD370" s="93"/>
      <c r="BE370" s="93"/>
      <c r="BF370" s="93"/>
      <c r="BG370" s="93"/>
      <c r="BH370" s="93"/>
      <c r="BI370" s="93"/>
      <c r="BJ370" s="93"/>
      <c r="BK370" s="93"/>
      <c r="BL370" s="93"/>
      <c r="BM370" s="93"/>
      <c r="BN370" s="93"/>
      <c r="BO370" s="93"/>
      <c r="BP370" s="93"/>
      <c r="BQ370" s="93"/>
      <c r="BR370" s="93"/>
      <c r="BS370" s="93"/>
      <c r="BT370" s="93"/>
      <c r="BU370" s="93"/>
    </row>
    <row r="371" spans="3:73">
      <c r="C371" s="91">
        <f t="shared" si="20"/>
        <v>370</v>
      </c>
      <c r="D371" s="91"/>
      <c r="E371" s="91" t="e">
        <f t="shared" ca="1" si="22"/>
        <v>#N/A</v>
      </c>
      <c r="F371" s="91" t="e">
        <f ca="1">VLOOKUP(G371,#REF!,2,FALSE)</f>
        <v>#N/A</v>
      </c>
      <c r="G371" s="91"/>
      <c r="H371" s="91" t="e">
        <f ca="1">VLOOKUP(I371,#REF!,2,FALSE)</f>
        <v>#N/A</v>
      </c>
      <c r="I371" s="91"/>
      <c r="J371" s="91" t="e">
        <f ca="1">VLOOKUP(K371,#REF!,2,FALSE)</f>
        <v>#N/A</v>
      </c>
      <c r="K371" s="91"/>
      <c r="L371" s="91" t="e">
        <f ca="1">VLOOKUP(M371,#REF!,2,FALSE)</f>
        <v>#N/A</v>
      </c>
      <c r="M371" s="91"/>
      <c r="N371" s="91" t="e">
        <f ca="1">VLOOKUP(O371,#REF!,2,FALSE)</f>
        <v>#N/A</v>
      </c>
      <c r="O371" s="91"/>
      <c r="P371" s="92" t="str">
        <f ca="1">_xlfn.CONCAT($I371,IF(OR($O371=#REF!,$O371=#REF!,$O371=#REF!,$O371="electricité joule", $O371="electricité PAC")," d'", " de "), LOWER($O371))&amp;IF(OR(G371="agriculture","industrie")," l'",IF(OR(G371="puits technologiques",G371="soutes")," des "," du "))&amp;LOWER(G371)</f>
        <v xml:space="preserve"> de  du </v>
      </c>
      <c r="Q371" s="91" t="e">
        <f t="shared" si="21"/>
        <v>#NAME?</v>
      </c>
      <c r="R371" s="91" t="s">
        <v>95</v>
      </c>
      <c r="S371" s="91"/>
      <c r="T371" s="91" t="s">
        <v>9</v>
      </c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3"/>
      <c r="AM371" s="93"/>
      <c r="AN371" s="93"/>
      <c r="AO371" s="93"/>
      <c r="AP371" s="93"/>
      <c r="AQ371" s="93"/>
      <c r="AR371" s="93"/>
      <c r="AS371" s="93"/>
      <c r="AT371" s="93"/>
      <c r="AU371" s="93"/>
      <c r="AV371" s="93"/>
      <c r="AW371" s="93"/>
      <c r="AX371" s="93"/>
      <c r="AY371" s="93"/>
      <c r="AZ371" s="93"/>
      <c r="BA371" s="93"/>
      <c r="BB371" s="93"/>
      <c r="BC371" s="93"/>
      <c r="BD371" s="93"/>
      <c r="BE371" s="93"/>
      <c r="BF371" s="93"/>
      <c r="BG371" s="93"/>
      <c r="BH371" s="93"/>
      <c r="BI371" s="93"/>
      <c r="BJ371" s="93"/>
      <c r="BK371" s="93"/>
      <c r="BL371" s="93"/>
      <c r="BM371" s="93"/>
      <c r="BN371" s="93"/>
      <c r="BO371" s="93"/>
      <c r="BP371" s="93"/>
      <c r="BQ371" s="93"/>
      <c r="BR371" s="93"/>
      <c r="BS371" s="93"/>
      <c r="BT371" s="93"/>
      <c r="BU371" s="93"/>
    </row>
    <row r="372" spans="3:73">
      <c r="C372" s="91">
        <f t="shared" si="20"/>
        <v>371</v>
      </c>
      <c r="D372" s="91"/>
      <c r="E372" s="91" t="e">
        <f t="shared" ca="1" si="22"/>
        <v>#N/A</v>
      </c>
      <c r="F372" s="91" t="e">
        <f ca="1">VLOOKUP(G372,#REF!,2,FALSE)</f>
        <v>#N/A</v>
      </c>
      <c r="G372" s="91"/>
      <c r="H372" s="91" t="e">
        <f ca="1">VLOOKUP(I372,#REF!,2,FALSE)</f>
        <v>#N/A</v>
      </c>
      <c r="I372" s="91"/>
      <c r="J372" s="91" t="e">
        <f ca="1">VLOOKUP(K372,#REF!,2,FALSE)</f>
        <v>#N/A</v>
      </c>
      <c r="K372" s="91"/>
      <c r="L372" s="91" t="e">
        <f ca="1">VLOOKUP(M372,#REF!,2,FALSE)</f>
        <v>#N/A</v>
      </c>
      <c r="M372" s="91"/>
      <c r="N372" s="91" t="e">
        <f ca="1">VLOOKUP(O372,#REF!,2,FALSE)</f>
        <v>#N/A</v>
      </c>
      <c r="O372" s="91"/>
      <c r="P372" s="92" t="str">
        <f ca="1">_xlfn.CONCAT($I372,IF(OR($O372=#REF!,$O372=#REF!,$O372=#REF!,$O372="electricité joule", $O372="electricité PAC")," d'", " de "), LOWER($O372))&amp;IF(OR(G372="agriculture","industrie")," l'",IF(OR(G372="puits technologiques",G372="soutes")," des "," du "))&amp;LOWER(G372)</f>
        <v xml:space="preserve"> de  du </v>
      </c>
      <c r="Q372" s="91" t="e">
        <f t="shared" si="21"/>
        <v>#NAME?</v>
      </c>
      <c r="R372" s="91" t="s">
        <v>95</v>
      </c>
      <c r="S372" s="91"/>
      <c r="T372" s="91" t="s">
        <v>9</v>
      </c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3"/>
      <c r="AM372" s="93"/>
      <c r="AN372" s="93"/>
      <c r="AO372" s="93"/>
      <c r="AP372" s="93"/>
      <c r="AQ372" s="93"/>
      <c r="AR372" s="93"/>
      <c r="AS372" s="93"/>
      <c r="AT372" s="93"/>
      <c r="AU372" s="93"/>
      <c r="AV372" s="93"/>
      <c r="AW372" s="93"/>
      <c r="AX372" s="93"/>
      <c r="AY372" s="93"/>
      <c r="AZ372" s="93"/>
      <c r="BA372" s="93"/>
      <c r="BB372" s="93"/>
      <c r="BC372" s="93"/>
      <c r="BD372" s="93"/>
      <c r="BE372" s="93"/>
      <c r="BF372" s="93"/>
      <c r="BG372" s="93"/>
      <c r="BH372" s="93"/>
      <c r="BI372" s="93"/>
      <c r="BJ372" s="93"/>
      <c r="BK372" s="93"/>
      <c r="BL372" s="93"/>
      <c r="BM372" s="93"/>
      <c r="BN372" s="93"/>
      <c r="BO372" s="93"/>
      <c r="BP372" s="93"/>
      <c r="BQ372" s="93"/>
      <c r="BR372" s="93"/>
      <c r="BS372" s="93"/>
      <c r="BT372" s="93"/>
      <c r="BU372" s="93"/>
    </row>
    <row r="373" spans="3:73">
      <c r="C373" s="91">
        <f t="shared" si="20"/>
        <v>372</v>
      </c>
      <c r="D373" s="91"/>
      <c r="E373" s="91" t="e">
        <f t="shared" ca="1" si="22"/>
        <v>#N/A</v>
      </c>
      <c r="F373" s="91" t="e">
        <f ca="1">VLOOKUP(G373,#REF!,2,FALSE)</f>
        <v>#N/A</v>
      </c>
      <c r="G373" s="91"/>
      <c r="H373" s="91" t="e">
        <f ca="1">VLOOKUP(I373,#REF!,2,FALSE)</f>
        <v>#N/A</v>
      </c>
      <c r="I373" s="91"/>
      <c r="J373" s="91" t="e">
        <f ca="1">VLOOKUP(K373,#REF!,2,FALSE)</f>
        <v>#N/A</v>
      </c>
      <c r="K373" s="91"/>
      <c r="L373" s="91" t="e">
        <f ca="1">VLOOKUP(M373,#REF!,2,FALSE)</f>
        <v>#N/A</v>
      </c>
      <c r="M373" s="91"/>
      <c r="N373" s="91" t="e">
        <f ca="1">VLOOKUP(O373,#REF!,2,FALSE)</f>
        <v>#N/A</v>
      </c>
      <c r="O373" s="91"/>
      <c r="P373" s="92" t="str">
        <f ca="1">_xlfn.CONCAT($I373,IF(OR($O373=#REF!,$O373=#REF!,$O373=#REF!,$O373="electricité joule", $O373="electricité PAC")," d'", " de "), LOWER($O373))&amp;IF(OR(G373="agriculture","industrie")," l'",IF(OR(G373="puits technologiques",G373="soutes")," des "," du "))&amp;LOWER(G373)</f>
        <v xml:space="preserve"> de  du </v>
      </c>
      <c r="Q373" s="91" t="e">
        <f t="shared" si="21"/>
        <v>#NAME?</v>
      </c>
      <c r="R373" s="91" t="s">
        <v>95</v>
      </c>
      <c r="S373" s="91"/>
      <c r="T373" s="91" t="s">
        <v>9</v>
      </c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3"/>
      <c r="AM373" s="93"/>
      <c r="AN373" s="93"/>
      <c r="AO373" s="93"/>
      <c r="AP373" s="93"/>
      <c r="AQ373" s="93"/>
      <c r="AR373" s="93"/>
      <c r="AS373" s="93"/>
      <c r="AT373" s="93"/>
      <c r="AU373" s="93"/>
      <c r="AV373" s="93"/>
      <c r="AW373" s="93"/>
      <c r="AX373" s="93"/>
      <c r="AY373" s="93"/>
      <c r="AZ373" s="93"/>
      <c r="BA373" s="93"/>
      <c r="BB373" s="93"/>
      <c r="BC373" s="93"/>
      <c r="BD373" s="93"/>
      <c r="BE373" s="93"/>
      <c r="BF373" s="93"/>
      <c r="BG373" s="93"/>
      <c r="BH373" s="93"/>
      <c r="BI373" s="93"/>
      <c r="BJ373" s="93"/>
      <c r="BK373" s="93"/>
      <c r="BL373" s="93"/>
      <c r="BM373" s="93"/>
      <c r="BN373" s="93"/>
      <c r="BO373" s="93"/>
      <c r="BP373" s="93"/>
      <c r="BQ373" s="93"/>
      <c r="BR373" s="93"/>
      <c r="BS373" s="93"/>
      <c r="BT373" s="93"/>
      <c r="BU373" s="93"/>
    </row>
    <row r="374" spans="3:73">
      <c r="C374" s="91">
        <f t="shared" si="20"/>
        <v>373</v>
      </c>
      <c r="D374" s="91"/>
      <c r="E374" s="91" t="e">
        <f t="shared" ca="1" si="22"/>
        <v>#N/A</v>
      </c>
      <c r="F374" s="91" t="e">
        <f ca="1">VLOOKUP(G374,#REF!,2,FALSE)</f>
        <v>#N/A</v>
      </c>
      <c r="G374" s="91"/>
      <c r="H374" s="91" t="e">
        <f ca="1">VLOOKUP(I374,#REF!,2,FALSE)</f>
        <v>#N/A</v>
      </c>
      <c r="I374" s="91"/>
      <c r="J374" s="91" t="e">
        <f ca="1">VLOOKUP(K374,#REF!,2,FALSE)</f>
        <v>#N/A</v>
      </c>
      <c r="K374" s="91"/>
      <c r="L374" s="91" t="e">
        <f ca="1">VLOOKUP(M374,#REF!,2,FALSE)</f>
        <v>#N/A</v>
      </c>
      <c r="M374" s="91"/>
      <c r="N374" s="91" t="e">
        <f ca="1">VLOOKUP(O374,#REF!,2,FALSE)</f>
        <v>#N/A</v>
      </c>
      <c r="O374" s="91"/>
      <c r="P374" s="92" t="str">
        <f ca="1">_xlfn.CONCAT($I374,IF(OR($O374=#REF!,$O374=#REF!,$O374=#REF!,$O374="electricité joule", $O374="electricité PAC")," d'", " de "), LOWER($O374))&amp;IF(OR(G374="agriculture","industrie")," l'",IF(OR(G374="puits technologiques",G374="soutes")," des "," du "))&amp;LOWER(G374)</f>
        <v xml:space="preserve"> de  du </v>
      </c>
      <c r="Q374" s="91" t="e">
        <f t="shared" si="21"/>
        <v>#NAME?</v>
      </c>
      <c r="R374" s="91" t="s">
        <v>95</v>
      </c>
      <c r="S374" s="91"/>
      <c r="T374" s="91" t="s">
        <v>9</v>
      </c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3"/>
      <c r="AM374" s="93"/>
      <c r="AN374" s="93"/>
      <c r="AO374" s="93"/>
      <c r="AP374" s="93"/>
      <c r="AQ374" s="93"/>
      <c r="AR374" s="93"/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93"/>
      <c r="BD374" s="93"/>
      <c r="BE374" s="93"/>
      <c r="BF374" s="93"/>
      <c r="BG374" s="93"/>
      <c r="BH374" s="93"/>
      <c r="BI374" s="93"/>
      <c r="BJ374" s="93"/>
      <c r="BK374" s="93"/>
      <c r="BL374" s="93"/>
      <c r="BM374" s="93"/>
      <c r="BN374" s="93"/>
      <c r="BO374" s="93"/>
      <c r="BP374" s="93"/>
      <c r="BQ374" s="93"/>
      <c r="BR374" s="93"/>
      <c r="BS374" s="93"/>
      <c r="BT374" s="93"/>
      <c r="BU374" s="93"/>
    </row>
    <row r="375" spans="3:73">
      <c r="C375" s="91">
        <f t="shared" si="20"/>
        <v>374</v>
      </c>
      <c r="D375" s="91"/>
      <c r="E375" s="91" t="e">
        <f t="shared" ca="1" si="22"/>
        <v>#N/A</v>
      </c>
      <c r="F375" s="91" t="e">
        <f ca="1">VLOOKUP(G375,#REF!,2,FALSE)</f>
        <v>#N/A</v>
      </c>
      <c r="G375" s="91"/>
      <c r="H375" s="91" t="e">
        <f ca="1">VLOOKUP(I375,#REF!,2,FALSE)</f>
        <v>#N/A</v>
      </c>
      <c r="I375" s="91"/>
      <c r="J375" s="91" t="e">
        <f ca="1">VLOOKUP(K375,#REF!,2,FALSE)</f>
        <v>#N/A</v>
      </c>
      <c r="K375" s="91"/>
      <c r="L375" s="91" t="e">
        <f ca="1">VLOOKUP(M375,#REF!,2,FALSE)</f>
        <v>#N/A</v>
      </c>
      <c r="M375" s="91"/>
      <c r="N375" s="91" t="e">
        <f ca="1">VLOOKUP(O375,#REF!,2,FALSE)</f>
        <v>#N/A</v>
      </c>
      <c r="O375" s="91"/>
      <c r="P375" s="92" t="str">
        <f ca="1">_xlfn.CONCAT($I375,IF(OR($O375=#REF!,$O375=#REF!,$O375=#REF!,$O375="electricité joule", $O375="electricité PAC")," d'", " de "), LOWER($O375))&amp;IF(OR(G375="agriculture","industrie")," l'",IF(OR(G375="puits technologiques",G375="soutes")," des "," du "))&amp;LOWER(G375)</f>
        <v xml:space="preserve"> de  du </v>
      </c>
      <c r="Q375" s="91" t="e">
        <f t="shared" si="21"/>
        <v>#NAME?</v>
      </c>
      <c r="R375" s="91" t="s">
        <v>95</v>
      </c>
      <c r="S375" s="91"/>
      <c r="T375" s="91" t="s">
        <v>9</v>
      </c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3"/>
      <c r="BA375" s="93"/>
      <c r="BB375" s="93"/>
      <c r="BC375" s="93"/>
      <c r="BD375" s="93"/>
      <c r="BE375" s="93"/>
      <c r="BF375" s="93"/>
      <c r="BG375" s="93"/>
      <c r="BH375" s="93"/>
      <c r="BI375" s="93"/>
      <c r="BJ375" s="93"/>
      <c r="BK375" s="93"/>
      <c r="BL375" s="93"/>
      <c r="BM375" s="93"/>
      <c r="BN375" s="93"/>
      <c r="BO375" s="93"/>
      <c r="BP375" s="93"/>
      <c r="BQ375" s="93"/>
      <c r="BR375" s="93"/>
      <c r="BS375" s="93"/>
      <c r="BT375" s="93"/>
      <c r="BU375" s="93"/>
    </row>
    <row r="376" spans="3:73">
      <c r="C376" s="91">
        <f t="shared" si="20"/>
        <v>375</v>
      </c>
      <c r="D376" s="91"/>
      <c r="E376" s="91" t="e">
        <f t="shared" ca="1" si="22"/>
        <v>#N/A</v>
      </c>
      <c r="F376" s="91" t="e">
        <f ca="1">VLOOKUP(G376,#REF!,2,FALSE)</f>
        <v>#N/A</v>
      </c>
      <c r="G376" s="91"/>
      <c r="H376" s="91" t="e">
        <f ca="1">VLOOKUP(I376,#REF!,2,FALSE)</f>
        <v>#N/A</v>
      </c>
      <c r="I376" s="91"/>
      <c r="J376" s="91" t="e">
        <f ca="1">VLOOKUP(K376,#REF!,2,FALSE)</f>
        <v>#N/A</v>
      </c>
      <c r="K376" s="91"/>
      <c r="L376" s="91" t="e">
        <f ca="1">VLOOKUP(M376,#REF!,2,FALSE)</f>
        <v>#N/A</v>
      </c>
      <c r="M376" s="91"/>
      <c r="N376" s="91" t="e">
        <f ca="1">VLOOKUP(O376,#REF!,2,FALSE)</f>
        <v>#N/A</v>
      </c>
      <c r="O376" s="91"/>
      <c r="P376" s="92" t="str">
        <f ca="1">_xlfn.CONCAT($I376,IF(OR($O376=#REF!,$O376=#REF!,$O376=#REF!,$O376="electricité joule", $O376="electricité PAC")," d'", " de "), LOWER($O376))&amp;IF(OR(G376="agriculture","industrie")," l'",IF(OR(G376="puits technologiques",G376="soutes")," des "," du "))&amp;LOWER(G376)</f>
        <v xml:space="preserve"> de  du </v>
      </c>
      <c r="Q376" s="91" t="e">
        <f t="shared" si="21"/>
        <v>#NAME?</v>
      </c>
      <c r="R376" s="91" t="s">
        <v>95</v>
      </c>
      <c r="S376" s="91"/>
      <c r="T376" s="91" t="s">
        <v>9</v>
      </c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3"/>
      <c r="AM376" s="93"/>
      <c r="AN376" s="93"/>
      <c r="AO376" s="93"/>
      <c r="AP376" s="93"/>
      <c r="AQ376" s="93"/>
      <c r="AR376" s="93"/>
      <c r="AS376" s="93"/>
      <c r="AT376" s="93"/>
      <c r="AU376" s="93"/>
      <c r="AV376" s="93"/>
      <c r="AW376" s="93"/>
      <c r="AX376" s="93"/>
      <c r="AY376" s="93"/>
      <c r="AZ376" s="93"/>
      <c r="BA376" s="93"/>
      <c r="BB376" s="93"/>
      <c r="BC376" s="93"/>
      <c r="BD376" s="93"/>
      <c r="BE376" s="93"/>
      <c r="BF376" s="93"/>
      <c r="BG376" s="93"/>
      <c r="BH376" s="93"/>
      <c r="BI376" s="93"/>
      <c r="BJ376" s="93"/>
      <c r="BK376" s="93"/>
      <c r="BL376" s="93"/>
      <c r="BM376" s="93"/>
      <c r="BN376" s="93"/>
      <c r="BO376" s="93"/>
      <c r="BP376" s="93"/>
      <c r="BQ376" s="93"/>
      <c r="BR376" s="93"/>
      <c r="BS376" s="93"/>
      <c r="BT376" s="93"/>
      <c r="BU376" s="93"/>
    </row>
    <row r="377" spans="3:73">
      <c r="C377" s="91">
        <f t="shared" si="20"/>
        <v>376</v>
      </c>
      <c r="D377" s="91"/>
      <c r="E377" s="91" t="e">
        <f t="shared" ca="1" si="22"/>
        <v>#N/A</v>
      </c>
      <c r="F377" s="91" t="e">
        <f ca="1">VLOOKUP(G377,#REF!,2,FALSE)</f>
        <v>#N/A</v>
      </c>
      <c r="G377" s="91"/>
      <c r="H377" s="91" t="e">
        <f ca="1">VLOOKUP(I377,#REF!,2,FALSE)</f>
        <v>#N/A</v>
      </c>
      <c r="I377" s="91"/>
      <c r="J377" s="91" t="e">
        <f ca="1">VLOOKUP(K377,#REF!,2,FALSE)</f>
        <v>#N/A</v>
      </c>
      <c r="K377" s="91"/>
      <c r="L377" s="91" t="e">
        <f ca="1">VLOOKUP(M377,#REF!,2,FALSE)</f>
        <v>#N/A</v>
      </c>
      <c r="M377" s="91"/>
      <c r="N377" s="91" t="e">
        <f ca="1">VLOOKUP(O377,#REF!,2,FALSE)</f>
        <v>#N/A</v>
      </c>
      <c r="O377" s="91"/>
      <c r="P377" s="92" t="str">
        <f ca="1">_xlfn.CONCAT($I377,IF(OR($O377=#REF!,$O377=#REF!,$O377=#REF!,$O377="electricité joule", $O377="electricité PAC")," d'", " de "), LOWER($O377))&amp;IF(OR(G377="agriculture","industrie")," l'",IF(OR(G377="puits technologiques",G377="soutes")," des "," du "))&amp;LOWER(G377)</f>
        <v xml:space="preserve"> de  du </v>
      </c>
      <c r="Q377" s="91" t="e">
        <f t="shared" si="21"/>
        <v>#NAME?</v>
      </c>
      <c r="R377" s="91" t="s">
        <v>95</v>
      </c>
      <c r="S377" s="91"/>
      <c r="T377" s="91" t="s">
        <v>9</v>
      </c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3"/>
      <c r="AM377" s="93"/>
      <c r="AN377" s="93"/>
      <c r="AO377" s="93"/>
      <c r="AP377" s="93"/>
      <c r="AQ377" s="93"/>
      <c r="AR377" s="93"/>
      <c r="AS377" s="93"/>
      <c r="AT377" s="93"/>
      <c r="AU377" s="93"/>
      <c r="AV377" s="93"/>
      <c r="AW377" s="93"/>
      <c r="AX377" s="93"/>
      <c r="AY377" s="93"/>
      <c r="AZ377" s="93"/>
      <c r="BA377" s="93"/>
      <c r="BB377" s="93"/>
      <c r="BC377" s="93"/>
      <c r="BD377" s="93"/>
      <c r="BE377" s="93"/>
      <c r="BF377" s="93"/>
      <c r="BG377" s="93"/>
      <c r="BH377" s="93"/>
      <c r="BI377" s="93"/>
      <c r="BJ377" s="93"/>
      <c r="BK377" s="93"/>
      <c r="BL377" s="93"/>
      <c r="BM377" s="93"/>
      <c r="BN377" s="93"/>
      <c r="BO377" s="93"/>
      <c r="BP377" s="93"/>
      <c r="BQ377" s="93"/>
      <c r="BR377" s="93"/>
      <c r="BS377" s="93"/>
      <c r="BT377" s="93"/>
      <c r="BU377" s="93"/>
    </row>
    <row r="378" spans="3:73">
      <c r="C378" s="91">
        <f t="shared" si="20"/>
        <v>377</v>
      </c>
      <c r="D378" s="91"/>
      <c r="E378" s="91" t="e">
        <f t="shared" ca="1" si="22"/>
        <v>#N/A</v>
      </c>
      <c r="F378" s="91" t="e">
        <f ca="1">VLOOKUP(G378,#REF!,2,FALSE)</f>
        <v>#N/A</v>
      </c>
      <c r="G378" s="91"/>
      <c r="H378" s="91" t="e">
        <f ca="1">VLOOKUP(I378,#REF!,2,FALSE)</f>
        <v>#N/A</v>
      </c>
      <c r="I378" s="91"/>
      <c r="J378" s="91" t="e">
        <f ca="1">VLOOKUP(K378,#REF!,2,FALSE)</f>
        <v>#N/A</v>
      </c>
      <c r="K378" s="91"/>
      <c r="L378" s="91" t="e">
        <f ca="1">VLOOKUP(M378,#REF!,2,FALSE)</f>
        <v>#N/A</v>
      </c>
      <c r="M378" s="91"/>
      <c r="N378" s="91" t="e">
        <f ca="1">VLOOKUP(O378,#REF!,2,FALSE)</f>
        <v>#N/A</v>
      </c>
      <c r="O378" s="91"/>
      <c r="P378" s="92" t="str">
        <f ca="1">_xlfn.CONCAT($I378,IF(OR($O378=#REF!,$O378=#REF!,$O378=#REF!,$O378="electricité joule", $O378="electricité PAC")," d'", " de "), LOWER($O378))&amp;IF(OR(G378="agriculture","industrie")," l'",IF(OR(G378="puits technologiques",G378="soutes")," des "," du "))&amp;LOWER(G378)</f>
        <v xml:space="preserve"> de  du </v>
      </c>
      <c r="Q378" s="91" t="e">
        <f t="shared" si="21"/>
        <v>#NAME?</v>
      </c>
      <c r="R378" s="91" t="s">
        <v>95</v>
      </c>
      <c r="S378" s="91"/>
      <c r="T378" s="91" t="s">
        <v>9</v>
      </c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3"/>
      <c r="AM378" s="93"/>
      <c r="AN378" s="93"/>
      <c r="AO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3"/>
      <c r="AZ378" s="93"/>
      <c r="BA378" s="93"/>
      <c r="BB378" s="93"/>
      <c r="BC378" s="93"/>
      <c r="BD378" s="93"/>
      <c r="BE378" s="93"/>
      <c r="BF378" s="93"/>
      <c r="BG378" s="93"/>
      <c r="BH378" s="93"/>
      <c r="BI378" s="93"/>
      <c r="BJ378" s="93"/>
      <c r="BK378" s="93"/>
      <c r="BL378" s="93"/>
      <c r="BM378" s="93"/>
      <c r="BN378" s="93"/>
      <c r="BO378" s="93"/>
      <c r="BP378" s="93"/>
      <c r="BQ378" s="93"/>
      <c r="BR378" s="93"/>
      <c r="BS378" s="93"/>
      <c r="BT378" s="93"/>
      <c r="BU378" s="93"/>
    </row>
    <row r="379" spans="3:73">
      <c r="C379" s="91">
        <f t="shared" si="20"/>
        <v>378</v>
      </c>
      <c r="D379" s="91"/>
      <c r="E379" s="91" t="e">
        <f t="shared" ca="1" si="22"/>
        <v>#N/A</v>
      </c>
      <c r="F379" s="91" t="e">
        <f ca="1">VLOOKUP(G379,#REF!,2,FALSE)</f>
        <v>#N/A</v>
      </c>
      <c r="G379" s="91"/>
      <c r="H379" s="91" t="e">
        <f ca="1">VLOOKUP(I379,#REF!,2,FALSE)</f>
        <v>#N/A</v>
      </c>
      <c r="I379" s="91"/>
      <c r="J379" s="91" t="e">
        <f ca="1">VLOOKUP(K379,#REF!,2,FALSE)</f>
        <v>#N/A</v>
      </c>
      <c r="K379" s="91"/>
      <c r="L379" s="91" t="e">
        <f ca="1">VLOOKUP(M379,#REF!,2,FALSE)</f>
        <v>#N/A</v>
      </c>
      <c r="M379" s="91"/>
      <c r="N379" s="91" t="e">
        <f ca="1">VLOOKUP(O379,#REF!,2,FALSE)</f>
        <v>#N/A</v>
      </c>
      <c r="O379" s="91"/>
      <c r="P379" s="92" t="str">
        <f ca="1">_xlfn.CONCAT($I379,IF(OR($O379=#REF!,$O379=#REF!,$O379=#REF!,$O379="electricité joule", $O379="electricité PAC")," d'", " de "), LOWER($O379))&amp;IF(OR(G379="agriculture","industrie")," l'",IF(OR(G379="puits technologiques",G379="soutes")," des "," du "))&amp;LOWER(G379)</f>
        <v xml:space="preserve"> de  du </v>
      </c>
      <c r="Q379" s="91" t="e">
        <f t="shared" si="21"/>
        <v>#NAME?</v>
      </c>
      <c r="R379" s="91" t="s">
        <v>95</v>
      </c>
      <c r="S379" s="91"/>
      <c r="T379" s="91" t="s">
        <v>9</v>
      </c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3"/>
      <c r="BA379" s="93"/>
      <c r="BB379" s="93"/>
      <c r="BC379" s="93"/>
      <c r="BD379" s="93"/>
      <c r="BE379" s="93"/>
      <c r="BF379" s="93"/>
      <c r="BG379" s="93"/>
      <c r="BH379" s="93"/>
      <c r="BI379" s="93"/>
      <c r="BJ379" s="93"/>
      <c r="BK379" s="93"/>
      <c r="BL379" s="93"/>
      <c r="BM379" s="93"/>
      <c r="BN379" s="93"/>
      <c r="BO379" s="93"/>
      <c r="BP379" s="93"/>
      <c r="BQ379" s="93"/>
      <c r="BR379" s="93"/>
      <c r="BS379" s="93"/>
      <c r="BT379" s="93"/>
      <c r="BU379" s="93"/>
    </row>
    <row r="380" spans="3:73">
      <c r="C380" s="91">
        <f t="shared" si="20"/>
        <v>379</v>
      </c>
      <c r="D380" s="91"/>
      <c r="E380" s="91" t="e">
        <f t="shared" ca="1" si="22"/>
        <v>#N/A</v>
      </c>
      <c r="F380" s="91" t="e">
        <f ca="1">VLOOKUP(G380,#REF!,2,FALSE)</f>
        <v>#N/A</v>
      </c>
      <c r="G380" s="91"/>
      <c r="H380" s="91" t="e">
        <f ca="1">VLOOKUP(I380,#REF!,2,FALSE)</f>
        <v>#N/A</v>
      </c>
      <c r="I380" s="91"/>
      <c r="J380" s="91" t="e">
        <f ca="1">VLOOKUP(K380,#REF!,2,FALSE)</f>
        <v>#N/A</v>
      </c>
      <c r="K380" s="91"/>
      <c r="L380" s="91" t="e">
        <f ca="1">VLOOKUP(M380,#REF!,2,FALSE)</f>
        <v>#N/A</v>
      </c>
      <c r="M380" s="91"/>
      <c r="N380" s="91" t="e">
        <f ca="1">VLOOKUP(O380,#REF!,2,FALSE)</f>
        <v>#N/A</v>
      </c>
      <c r="O380" s="91"/>
      <c r="P380" s="92" t="str">
        <f ca="1">_xlfn.CONCAT($I380,IF(OR($O380=#REF!,$O380=#REF!,$O380=#REF!,$O380="electricité joule", $O380="electricité PAC")," d'", " de "), LOWER($O380))&amp;IF(OR(G380="agriculture","industrie")," l'",IF(OR(G380="puits technologiques",G380="soutes")," des "," du "))&amp;LOWER(G380)</f>
        <v xml:space="preserve"> de  du </v>
      </c>
      <c r="Q380" s="91" t="e">
        <f t="shared" si="21"/>
        <v>#NAME?</v>
      </c>
      <c r="R380" s="91" t="s">
        <v>95</v>
      </c>
      <c r="S380" s="91"/>
      <c r="T380" s="91" t="s">
        <v>9</v>
      </c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3"/>
      <c r="BF380" s="93"/>
      <c r="BG380" s="93"/>
      <c r="BH380" s="93"/>
      <c r="BI380" s="93"/>
      <c r="BJ380" s="93"/>
      <c r="BK380" s="93"/>
      <c r="BL380" s="93"/>
      <c r="BM380" s="93"/>
      <c r="BN380" s="93"/>
      <c r="BO380" s="93"/>
      <c r="BP380" s="93"/>
      <c r="BQ380" s="93"/>
      <c r="BR380" s="93"/>
      <c r="BS380" s="93"/>
      <c r="BT380" s="93"/>
      <c r="BU380" s="93"/>
    </row>
    <row r="381" spans="3:73">
      <c r="C381" s="91">
        <f t="shared" si="20"/>
        <v>380</v>
      </c>
      <c r="D381" s="91"/>
      <c r="E381" s="91" t="e">
        <f t="shared" ca="1" si="22"/>
        <v>#N/A</v>
      </c>
      <c r="F381" s="91" t="e">
        <f ca="1">VLOOKUP(G381,#REF!,2,FALSE)</f>
        <v>#N/A</v>
      </c>
      <c r="G381" s="91"/>
      <c r="H381" s="91" t="e">
        <f ca="1">VLOOKUP(I381,#REF!,2,FALSE)</f>
        <v>#N/A</v>
      </c>
      <c r="I381" s="91"/>
      <c r="J381" s="91" t="e">
        <f ca="1">VLOOKUP(K381,#REF!,2,FALSE)</f>
        <v>#N/A</v>
      </c>
      <c r="K381" s="91"/>
      <c r="L381" s="91" t="e">
        <f ca="1">VLOOKUP(M381,#REF!,2,FALSE)</f>
        <v>#N/A</v>
      </c>
      <c r="M381" s="91"/>
      <c r="N381" s="91" t="e">
        <f ca="1">VLOOKUP(O381,#REF!,2,FALSE)</f>
        <v>#N/A</v>
      </c>
      <c r="O381" s="91"/>
      <c r="P381" s="92" t="str">
        <f ca="1">_xlfn.CONCAT($I381,IF(OR($O381=#REF!,$O381=#REF!,$O381=#REF!,$O381="electricité joule", $O381="electricité PAC")," d'", " de "), LOWER($O381))&amp;IF(OR(G381="agriculture","industrie")," l'",IF(OR(G381="puits technologiques",G381="soutes")," des "," du "))&amp;LOWER(G381)</f>
        <v xml:space="preserve"> de  du </v>
      </c>
      <c r="Q381" s="91" t="e">
        <f t="shared" si="21"/>
        <v>#NAME?</v>
      </c>
      <c r="R381" s="91" t="s">
        <v>95</v>
      </c>
      <c r="S381" s="91"/>
      <c r="T381" s="91" t="s">
        <v>9</v>
      </c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3"/>
      <c r="BA381" s="93"/>
      <c r="BB381" s="93"/>
      <c r="BC381" s="93"/>
      <c r="BD381" s="93"/>
      <c r="BE381" s="93"/>
      <c r="BF381" s="93"/>
      <c r="BG381" s="93"/>
      <c r="BH381" s="93"/>
      <c r="BI381" s="93"/>
      <c r="BJ381" s="93"/>
      <c r="BK381" s="93"/>
      <c r="BL381" s="93"/>
      <c r="BM381" s="93"/>
      <c r="BN381" s="93"/>
      <c r="BO381" s="93"/>
      <c r="BP381" s="93"/>
      <c r="BQ381" s="93"/>
      <c r="BR381" s="93"/>
      <c r="BS381" s="93"/>
      <c r="BT381" s="93"/>
      <c r="BU381" s="93"/>
    </row>
    <row r="382" spans="3:73">
      <c r="C382" s="91">
        <f t="shared" si="20"/>
        <v>381</v>
      </c>
      <c r="D382" s="91"/>
      <c r="E382" s="91" t="e">
        <f t="shared" ca="1" si="22"/>
        <v>#N/A</v>
      </c>
      <c r="F382" s="91" t="e">
        <f ca="1">VLOOKUP(G382,#REF!,2,FALSE)</f>
        <v>#N/A</v>
      </c>
      <c r="G382" s="91"/>
      <c r="H382" s="91" t="e">
        <f ca="1">VLOOKUP(I382,#REF!,2,FALSE)</f>
        <v>#N/A</v>
      </c>
      <c r="I382" s="91"/>
      <c r="J382" s="91" t="e">
        <f ca="1">VLOOKUP(K382,#REF!,2,FALSE)</f>
        <v>#N/A</v>
      </c>
      <c r="K382" s="91"/>
      <c r="L382" s="91" t="e">
        <f ca="1">VLOOKUP(M382,#REF!,2,FALSE)</f>
        <v>#N/A</v>
      </c>
      <c r="M382" s="91"/>
      <c r="N382" s="91" t="e">
        <f ca="1">VLOOKUP(O382,#REF!,2,FALSE)</f>
        <v>#N/A</v>
      </c>
      <c r="O382" s="91"/>
      <c r="P382" s="92" t="str">
        <f ca="1">_xlfn.CONCAT($I382,IF(OR($O382=#REF!,$O382=#REF!,$O382=#REF!,$O382="electricité joule", $O382="electricité PAC")," d'", " de "), LOWER($O382))&amp;IF(OR(G382="agriculture","industrie")," l'",IF(OR(G382="puits technologiques",G382="soutes")," des "," du "))&amp;LOWER(G382)</f>
        <v xml:space="preserve"> de  du </v>
      </c>
      <c r="Q382" s="91" t="e">
        <f t="shared" si="21"/>
        <v>#NAME?</v>
      </c>
      <c r="R382" s="91" t="s">
        <v>95</v>
      </c>
      <c r="S382" s="91"/>
      <c r="T382" s="91" t="s">
        <v>9</v>
      </c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3"/>
      <c r="AZ382" s="93"/>
      <c r="BA382" s="93"/>
      <c r="BB382" s="93"/>
      <c r="BC382" s="93"/>
      <c r="BD382" s="93"/>
      <c r="BE382" s="93"/>
      <c r="BF382" s="93"/>
      <c r="BG382" s="93"/>
      <c r="BH382" s="93"/>
      <c r="BI382" s="93"/>
      <c r="BJ382" s="93"/>
      <c r="BK382" s="93"/>
      <c r="BL382" s="93"/>
      <c r="BM382" s="93"/>
      <c r="BN382" s="93"/>
      <c r="BO382" s="93"/>
      <c r="BP382" s="93"/>
      <c r="BQ382" s="93"/>
      <c r="BR382" s="93"/>
      <c r="BS382" s="93"/>
      <c r="BT382" s="93"/>
      <c r="BU382" s="93"/>
    </row>
    <row r="383" spans="3:73">
      <c r="C383" s="91">
        <f t="shared" si="20"/>
        <v>382</v>
      </c>
      <c r="D383" s="91"/>
      <c r="E383" s="91" t="e">
        <f t="shared" ca="1" si="22"/>
        <v>#N/A</v>
      </c>
      <c r="F383" s="91" t="e">
        <f ca="1">VLOOKUP(G383,#REF!,2,FALSE)</f>
        <v>#N/A</v>
      </c>
      <c r="G383" s="91"/>
      <c r="H383" s="91" t="e">
        <f ca="1">VLOOKUP(I383,#REF!,2,FALSE)</f>
        <v>#N/A</v>
      </c>
      <c r="I383" s="91"/>
      <c r="J383" s="91" t="e">
        <f ca="1">VLOOKUP(K383,#REF!,2,FALSE)</f>
        <v>#N/A</v>
      </c>
      <c r="K383" s="91"/>
      <c r="L383" s="91" t="e">
        <f ca="1">VLOOKUP(M383,#REF!,2,FALSE)</f>
        <v>#N/A</v>
      </c>
      <c r="M383" s="91"/>
      <c r="N383" s="91" t="e">
        <f ca="1">VLOOKUP(O383,#REF!,2,FALSE)</f>
        <v>#N/A</v>
      </c>
      <c r="O383" s="91"/>
      <c r="P383" s="92" t="str">
        <f ca="1">_xlfn.CONCAT($I383,IF(OR($O383=#REF!,$O383=#REF!,$O383=#REF!,$O383="electricité joule", $O383="electricité PAC")," d'", " de "), LOWER($O383))&amp;IF(OR(G383="agriculture","industrie")," l'",IF(OR(G383="puits technologiques",G383="soutes")," des "," du "))&amp;LOWER(G383)</f>
        <v xml:space="preserve"> de  du </v>
      </c>
      <c r="Q383" s="91" t="e">
        <f t="shared" si="21"/>
        <v>#NAME?</v>
      </c>
      <c r="R383" s="91" t="s">
        <v>95</v>
      </c>
      <c r="S383" s="91"/>
      <c r="T383" s="91" t="s">
        <v>9</v>
      </c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3"/>
      <c r="BA383" s="93"/>
      <c r="BB383" s="93"/>
      <c r="BC383" s="93"/>
      <c r="BD383" s="93"/>
      <c r="BE383" s="93"/>
      <c r="BF383" s="93"/>
      <c r="BG383" s="93"/>
      <c r="BH383" s="93"/>
      <c r="BI383" s="93"/>
      <c r="BJ383" s="93"/>
      <c r="BK383" s="93"/>
      <c r="BL383" s="93"/>
      <c r="BM383" s="93"/>
      <c r="BN383" s="93"/>
      <c r="BO383" s="93"/>
      <c r="BP383" s="93"/>
      <c r="BQ383" s="93"/>
      <c r="BR383" s="93"/>
      <c r="BS383" s="93"/>
      <c r="BT383" s="93"/>
      <c r="BU383" s="93"/>
    </row>
    <row r="384" spans="3:73">
      <c r="C384" s="91">
        <f t="shared" si="20"/>
        <v>383</v>
      </c>
      <c r="D384" s="91"/>
      <c r="E384" s="91" t="e">
        <f t="shared" ca="1" si="22"/>
        <v>#N/A</v>
      </c>
      <c r="F384" s="91" t="e">
        <f ca="1">VLOOKUP(G384,#REF!,2,FALSE)</f>
        <v>#N/A</v>
      </c>
      <c r="G384" s="91"/>
      <c r="H384" s="91" t="e">
        <f ca="1">VLOOKUP(I384,#REF!,2,FALSE)</f>
        <v>#N/A</v>
      </c>
      <c r="I384" s="91"/>
      <c r="J384" s="91" t="e">
        <f ca="1">VLOOKUP(K384,#REF!,2,FALSE)</f>
        <v>#N/A</v>
      </c>
      <c r="K384" s="91"/>
      <c r="L384" s="91" t="e">
        <f ca="1">VLOOKUP(M384,#REF!,2,FALSE)</f>
        <v>#N/A</v>
      </c>
      <c r="M384" s="91"/>
      <c r="N384" s="91" t="e">
        <f ca="1">VLOOKUP(O384,#REF!,2,FALSE)</f>
        <v>#N/A</v>
      </c>
      <c r="O384" s="91"/>
      <c r="P384" s="92" t="str">
        <f ca="1">_xlfn.CONCAT($I384,IF(OR($O384=#REF!,$O384=#REF!,$O384=#REF!,$O384="electricité joule", $O384="electricité PAC")," d'", " de "), LOWER($O384))&amp;IF(OR(G384="agriculture","industrie")," l'",IF(OR(G384="puits technologiques",G384="soutes")," des "," du "))&amp;LOWER(G384)</f>
        <v xml:space="preserve"> de  du </v>
      </c>
      <c r="Q384" s="91" t="e">
        <f t="shared" si="21"/>
        <v>#NAME?</v>
      </c>
      <c r="R384" s="91" t="s">
        <v>95</v>
      </c>
      <c r="S384" s="91"/>
      <c r="T384" s="91" t="s">
        <v>9</v>
      </c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3"/>
      <c r="AM384" s="93"/>
      <c r="AN384" s="93"/>
      <c r="AO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3"/>
      <c r="AZ384" s="93"/>
      <c r="BA384" s="93"/>
      <c r="BB384" s="93"/>
      <c r="BC384" s="93"/>
      <c r="BD384" s="93"/>
      <c r="BE384" s="93"/>
      <c r="BF384" s="93"/>
      <c r="BG384" s="93"/>
      <c r="BH384" s="93"/>
      <c r="BI384" s="93"/>
      <c r="BJ384" s="93"/>
      <c r="BK384" s="93"/>
      <c r="BL384" s="93"/>
      <c r="BM384" s="93"/>
      <c r="BN384" s="93"/>
      <c r="BO384" s="93"/>
      <c r="BP384" s="93"/>
      <c r="BQ384" s="93"/>
      <c r="BR384" s="93"/>
      <c r="BS384" s="93"/>
      <c r="BT384" s="93"/>
      <c r="BU384" s="93"/>
    </row>
    <row r="385" spans="3:73">
      <c r="C385" s="91">
        <f t="shared" si="20"/>
        <v>384</v>
      </c>
      <c r="D385" s="91"/>
      <c r="E385" s="91" t="e">
        <f t="shared" ca="1" si="22"/>
        <v>#N/A</v>
      </c>
      <c r="F385" s="91" t="e">
        <f ca="1">VLOOKUP(G385,#REF!,2,FALSE)</f>
        <v>#N/A</v>
      </c>
      <c r="G385" s="91"/>
      <c r="H385" s="91" t="e">
        <f ca="1">VLOOKUP(I385,#REF!,2,FALSE)</f>
        <v>#N/A</v>
      </c>
      <c r="I385" s="91"/>
      <c r="J385" s="91" t="e">
        <f ca="1">VLOOKUP(K385,#REF!,2,FALSE)</f>
        <v>#N/A</v>
      </c>
      <c r="K385" s="91"/>
      <c r="L385" s="91" t="e">
        <f ca="1">VLOOKUP(M385,#REF!,2,FALSE)</f>
        <v>#N/A</v>
      </c>
      <c r="M385" s="91"/>
      <c r="N385" s="91" t="e">
        <f ca="1">VLOOKUP(O385,#REF!,2,FALSE)</f>
        <v>#N/A</v>
      </c>
      <c r="O385" s="91"/>
      <c r="P385" s="92" t="str">
        <f ca="1">_xlfn.CONCAT($I385,IF(OR($O385=#REF!,$O385=#REF!,$O385=#REF!,$O385="electricité joule", $O385="electricité PAC")," d'", " de "), LOWER($O385))&amp;IF(OR(G385="agriculture","industrie")," l'",IF(OR(G385="puits technologiques",G385="soutes")," des "," du "))&amp;LOWER(G385)</f>
        <v xml:space="preserve"> de  du </v>
      </c>
      <c r="Q385" s="91" t="e">
        <f t="shared" si="21"/>
        <v>#NAME?</v>
      </c>
      <c r="R385" s="91" t="s">
        <v>95</v>
      </c>
      <c r="S385" s="91"/>
      <c r="T385" s="91" t="s">
        <v>9</v>
      </c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3"/>
      <c r="AM385" s="93"/>
      <c r="AN385" s="93"/>
      <c r="AO385" s="93"/>
      <c r="AP385" s="93"/>
      <c r="AQ385" s="93"/>
      <c r="AR385" s="93"/>
      <c r="AS385" s="93"/>
      <c r="AT385" s="93"/>
      <c r="AU385" s="93"/>
      <c r="AV385" s="93"/>
      <c r="AW385" s="93"/>
      <c r="AX385" s="93"/>
      <c r="AY385" s="93"/>
      <c r="AZ385" s="93"/>
      <c r="BA385" s="93"/>
      <c r="BB385" s="93"/>
      <c r="BC385" s="93"/>
      <c r="BD385" s="93"/>
      <c r="BE385" s="93"/>
      <c r="BF385" s="93"/>
      <c r="BG385" s="93"/>
      <c r="BH385" s="93"/>
      <c r="BI385" s="93"/>
      <c r="BJ385" s="93"/>
      <c r="BK385" s="93"/>
      <c r="BL385" s="93"/>
      <c r="BM385" s="93"/>
      <c r="BN385" s="93"/>
      <c r="BO385" s="93"/>
      <c r="BP385" s="93"/>
      <c r="BQ385" s="93"/>
      <c r="BR385" s="93"/>
      <c r="BS385" s="93"/>
      <c r="BT385" s="93"/>
      <c r="BU385" s="93"/>
    </row>
    <row r="386" spans="3:73">
      <c r="C386" s="91">
        <f t="shared" si="20"/>
        <v>385</v>
      </c>
      <c r="D386" s="91"/>
      <c r="E386" s="91" t="e">
        <f t="shared" ca="1" si="22"/>
        <v>#N/A</v>
      </c>
      <c r="F386" s="91" t="e">
        <f ca="1">VLOOKUP(G386,#REF!,2,FALSE)</f>
        <v>#N/A</v>
      </c>
      <c r="G386" s="91"/>
      <c r="H386" s="91" t="e">
        <f ca="1">VLOOKUP(I386,#REF!,2,FALSE)</f>
        <v>#N/A</v>
      </c>
      <c r="I386" s="91"/>
      <c r="J386" s="91" t="e">
        <f ca="1">VLOOKUP(K386,#REF!,2,FALSE)</f>
        <v>#N/A</v>
      </c>
      <c r="K386" s="91"/>
      <c r="L386" s="91" t="e">
        <f ca="1">VLOOKUP(M386,#REF!,2,FALSE)</f>
        <v>#N/A</v>
      </c>
      <c r="M386" s="91"/>
      <c r="N386" s="91" t="e">
        <f ca="1">VLOOKUP(O386,#REF!,2,FALSE)</f>
        <v>#N/A</v>
      </c>
      <c r="O386" s="91"/>
      <c r="P386" s="92" t="str">
        <f ca="1">_xlfn.CONCAT($I386,IF(OR($O386=#REF!,$O386=#REF!,$O386=#REF!,$O386="electricité joule", $O386="electricité PAC")," d'", " de "), LOWER($O386))&amp;IF(OR(G386="agriculture","industrie")," l'",IF(OR(G386="puits technologiques",G386="soutes")," des "," du "))&amp;LOWER(G386)</f>
        <v xml:space="preserve"> de  du </v>
      </c>
      <c r="Q386" s="91" t="e">
        <f t="shared" si="21"/>
        <v>#NAME?</v>
      </c>
      <c r="R386" s="91" t="s">
        <v>95</v>
      </c>
      <c r="S386" s="91"/>
      <c r="T386" s="91" t="s">
        <v>9</v>
      </c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3"/>
      <c r="AM386" s="93"/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3"/>
      <c r="BB386" s="93"/>
      <c r="BC386" s="93"/>
      <c r="BD386" s="93"/>
      <c r="BE386" s="93"/>
      <c r="BF386" s="93"/>
      <c r="BG386" s="93"/>
      <c r="BH386" s="93"/>
      <c r="BI386" s="93"/>
      <c r="BJ386" s="93"/>
      <c r="BK386" s="93"/>
      <c r="BL386" s="93"/>
      <c r="BM386" s="93"/>
      <c r="BN386" s="93"/>
      <c r="BO386" s="93"/>
      <c r="BP386" s="93"/>
      <c r="BQ386" s="93"/>
      <c r="BR386" s="93"/>
      <c r="BS386" s="93"/>
      <c r="BT386" s="93"/>
      <c r="BU386" s="93"/>
    </row>
    <row r="387" spans="3:73">
      <c r="C387" s="91">
        <f t="shared" si="20"/>
        <v>386</v>
      </c>
      <c r="D387" s="91"/>
      <c r="E387" s="91" t="e">
        <f t="shared" ca="1" si="22"/>
        <v>#N/A</v>
      </c>
      <c r="F387" s="91" t="e">
        <f ca="1">VLOOKUP(G387,#REF!,2,FALSE)</f>
        <v>#N/A</v>
      </c>
      <c r="G387" s="91"/>
      <c r="H387" s="91" t="e">
        <f ca="1">VLOOKUP(I387,#REF!,2,FALSE)</f>
        <v>#N/A</v>
      </c>
      <c r="I387" s="91"/>
      <c r="J387" s="91" t="e">
        <f ca="1">VLOOKUP(K387,#REF!,2,FALSE)</f>
        <v>#N/A</v>
      </c>
      <c r="K387" s="91"/>
      <c r="L387" s="91" t="e">
        <f ca="1">VLOOKUP(M387,#REF!,2,FALSE)</f>
        <v>#N/A</v>
      </c>
      <c r="M387" s="91"/>
      <c r="N387" s="91" t="e">
        <f ca="1">VLOOKUP(O387,#REF!,2,FALSE)</f>
        <v>#N/A</v>
      </c>
      <c r="O387" s="91"/>
      <c r="P387" s="92" t="str">
        <f ca="1">_xlfn.CONCAT($I387,IF(OR($O387=#REF!,$O387=#REF!,$O387=#REF!,$O387="electricité joule", $O387="electricité PAC")," d'", " de "), LOWER($O387))&amp;IF(OR(G387="agriculture","industrie")," l'",IF(OR(G387="puits technologiques",G387="soutes")," des "," du "))&amp;LOWER(G387)</f>
        <v xml:space="preserve"> de  du </v>
      </c>
      <c r="Q387" s="91" t="e">
        <f t="shared" si="21"/>
        <v>#NAME?</v>
      </c>
      <c r="R387" s="91" t="s">
        <v>95</v>
      </c>
      <c r="S387" s="91"/>
      <c r="T387" s="91" t="s">
        <v>9</v>
      </c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3"/>
      <c r="AM387" s="93"/>
      <c r="AN387" s="93"/>
      <c r="AO387" s="93"/>
      <c r="AP387" s="93"/>
      <c r="AQ387" s="93"/>
      <c r="AR387" s="93"/>
      <c r="AS387" s="93"/>
      <c r="AT387" s="93"/>
      <c r="AU387" s="93"/>
      <c r="AV387" s="93"/>
      <c r="AW387" s="93"/>
      <c r="AX387" s="93"/>
      <c r="AY387" s="93"/>
      <c r="AZ387" s="93"/>
      <c r="BA387" s="93"/>
      <c r="BB387" s="93"/>
      <c r="BC387" s="93"/>
      <c r="BD387" s="93"/>
      <c r="BE387" s="93"/>
      <c r="BF387" s="93"/>
      <c r="BG387" s="93"/>
      <c r="BH387" s="93"/>
      <c r="BI387" s="93"/>
      <c r="BJ387" s="93"/>
      <c r="BK387" s="93"/>
      <c r="BL387" s="93"/>
      <c r="BM387" s="93"/>
      <c r="BN387" s="93"/>
      <c r="BO387" s="93"/>
      <c r="BP387" s="93"/>
      <c r="BQ387" s="93"/>
      <c r="BR387" s="93"/>
      <c r="BS387" s="93"/>
      <c r="BT387" s="93"/>
      <c r="BU387" s="93"/>
    </row>
    <row r="388" spans="3:73">
      <c r="C388" s="91">
        <f t="shared" ref="C388:C451" si="23">C387+1</f>
        <v>387</v>
      </c>
      <c r="D388" s="91"/>
      <c r="E388" s="91" t="e">
        <f t="shared" ca="1" si="22"/>
        <v>#N/A</v>
      </c>
      <c r="F388" s="91" t="e">
        <f ca="1">VLOOKUP(G388,#REF!,2,FALSE)</f>
        <v>#N/A</v>
      </c>
      <c r="G388" s="91"/>
      <c r="H388" s="91" t="e">
        <f ca="1">VLOOKUP(I388,#REF!,2,FALSE)</f>
        <v>#N/A</v>
      </c>
      <c r="I388" s="91"/>
      <c r="J388" s="91" t="e">
        <f ca="1">VLOOKUP(K388,#REF!,2,FALSE)</f>
        <v>#N/A</v>
      </c>
      <c r="K388" s="91"/>
      <c r="L388" s="91" t="e">
        <f ca="1">VLOOKUP(M388,#REF!,2,FALSE)</f>
        <v>#N/A</v>
      </c>
      <c r="M388" s="91"/>
      <c r="N388" s="91" t="e">
        <f ca="1">VLOOKUP(O388,#REF!,2,FALSE)</f>
        <v>#N/A</v>
      </c>
      <c r="O388" s="91"/>
      <c r="P388" s="92" t="str">
        <f ca="1">_xlfn.CONCAT($I388,IF(OR($O388=#REF!,$O388=#REF!,$O388=#REF!,$O388="electricité joule", $O388="electricité PAC")," d'", " de "), LOWER($O388))&amp;IF(OR(G388="agriculture","industrie")," l'",IF(OR(G388="puits technologiques",G388="soutes")," des "," du "))&amp;LOWER(G388)</f>
        <v xml:space="preserve"> de  du </v>
      </c>
      <c r="Q388" s="91" t="e">
        <f t="shared" si="21"/>
        <v>#NAME?</v>
      </c>
      <c r="R388" s="91" t="s">
        <v>95</v>
      </c>
      <c r="S388" s="91"/>
      <c r="T388" s="91" t="s">
        <v>9</v>
      </c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3"/>
      <c r="AM388" s="93"/>
      <c r="AN388" s="93"/>
      <c r="AO388" s="93"/>
      <c r="AP388" s="93"/>
      <c r="AQ388" s="93"/>
      <c r="AR388" s="93"/>
      <c r="AS388" s="93"/>
      <c r="AT388" s="93"/>
      <c r="AU388" s="93"/>
      <c r="AV388" s="93"/>
      <c r="AW388" s="93"/>
      <c r="AX388" s="93"/>
      <c r="AY388" s="93"/>
      <c r="AZ388" s="93"/>
      <c r="BA388" s="93"/>
      <c r="BB388" s="93"/>
      <c r="BC388" s="93"/>
      <c r="BD388" s="93"/>
      <c r="BE388" s="93"/>
      <c r="BF388" s="93"/>
      <c r="BG388" s="93"/>
      <c r="BH388" s="93"/>
      <c r="BI388" s="93"/>
      <c r="BJ388" s="93"/>
      <c r="BK388" s="93"/>
      <c r="BL388" s="93"/>
      <c r="BM388" s="93"/>
      <c r="BN388" s="93"/>
      <c r="BO388" s="93"/>
      <c r="BP388" s="93"/>
      <c r="BQ388" s="93"/>
      <c r="BR388" s="93"/>
      <c r="BS388" s="93"/>
      <c r="BT388" s="93"/>
      <c r="BU388" s="93"/>
    </row>
    <row r="389" spans="3:73">
      <c r="C389" s="91">
        <f t="shared" si="23"/>
        <v>388</v>
      </c>
      <c r="D389" s="91"/>
      <c r="E389" s="91" t="e">
        <f t="shared" ca="1" si="22"/>
        <v>#N/A</v>
      </c>
      <c r="F389" s="91" t="e">
        <f ca="1">VLOOKUP(G389,#REF!,2,FALSE)</f>
        <v>#N/A</v>
      </c>
      <c r="G389" s="91"/>
      <c r="H389" s="91" t="e">
        <f ca="1">VLOOKUP(I389,#REF!,2,FALSE)</f>
        <v>#N/A</v>
      </c>
      <c r="I389" s="91"/>
      <c r="J389" s="91" t="e">
        <f ca="1">VLOOKUP(K389,#REF!,2,FALSE)</f>
        <v>#N/A</v>
      </c>
      <c r="K389" s="91"/>
      <c r="L389" s="91" t="e">
        <f ca="1">VLOOKUP(M389,#REF!,2,FALSE)</f>
        <v>#N/A</v>
      </c>
      <c r="M389" s="91"/>
      <c r="N389" s="91" t="e">
        <f ca="1">VLOOKUP(O389,#REF!,2,FALSE)</f>
        <v>#N/A</v>
      </c>
      <c r="O389" s="91"/>
      <c r="P389" s="92" t="str">
        <f ca="1">_xlfn.CONCAT($I389,IF(OR($O389=#REF!,$O389=#REF!,$O389=#REF!,$O389="electricité joule", $O389="electricité PAC")," d'", " de "), LOWER($O389))&amp;IF(OR(G389="agriculture","industrie")," l'",IF(OR(G389="puits technologiques",G389="soutes")," des "," du "))&amp;LOWER(G389)</f>
        <v xml:space="preserve"> de  du </v>
      </c>
      <c r="Q389" s="91" t="e">
        <f t="shared" si="21"/>
        <v>#NAME?</v>
      </c>
      <c r="R389" s="91" t="s">
        <v>95</v>
      </c>
      <c r="S389" s="91"/>
      <c r="T389" s="91" t="s">
        <v>9</v>
      </c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3"/>
      <c r="AM389" s="93"/>
      <c r="AN389" s="93"/>
      <c r="AO389" s="93"/>
      <c r="AP389" s="93"/>
      <c r="AQ389" s="93"/>
      <c r="AR389" s="93"/>
      <c r="AS389" s="93"/>
      <c r="AT389" s="93"/>
      <c r="AU389" s="93"/>
      <c r="AV389" s="93"/>
      <c r="AW389" s="93"/>
      <c r="AX389" s="93"/>
      <c r="AY389" s="93"/>
      <c r="AZ389" s="93"/>
      <c r="BA389" s="93"/>
      <c r="BB389" s="93"/>
      <c r="BC389" s="93"/>
      <c r="BD389" s="93"/>
      <c r="BE389" s="93"/>
      <c r="BF389" s="93"/>
      <c r="BG389" s="93"/>
      <c r="BH389" s="93"/>
      <c r="BI389" s="93"/>
      <c r="BJ389" s="93"/>
      <c r="BK389" s="93"/>
      <c r="BL389" s="93"/>
      <c r="BM389" s="93"/>
      <c r="BN389" s="93"/>
      <c r="BO389" s="93"/>
      <c r="BP389" s="93"/>
      <c r="BQ389" s="93"/>
      <c r="BR389" s="93"/>
      <c r="BS389" s="93"/>
      <c r="BT389" s="93"/>
      <c r="BU389" s="93"/>
    </row>
    <row r="390" spans="3:73">
      <c r="C390" s="91">
        <f t="shared" si="23"/>
        <v>389</v>
      </c>
      <c r="D390" s="91"/>
      <c r="E390" s="91" t="e">
        <f t="shared" ca="1" si="22"/>
        <v>#N/A</v>
      </c>
      <c r="F390" s="91" t="e">
        <f ca="1">VLOOKUP(G390,#REF!,2,FALSE)</f>
        <v>#N/A</v>
      </c>
      <c r="G390" s="91"/>
      <c r="H390" s="91" t="e">
        <f ca="1">VLOOKUP(I390,#REF!,2,FALSE)</f>
        <v>#N/A</v>
      </c>
      <c r="I390" s="91"/>
      <c r="J390" s="91" t="e">
        <f ca="1">VLOOKUP(K390,#REF!,2,FALSE)</f>
        <v>#N/A</v>
      </c>
      <c r="K390" s="91"/>
      <c r="L390" s="91" t="e">
        <f ca="1">VLOOKUP(M390,#REF!,2,FALSE)</f>
        <v>#N/A</v>
      </c>
      <c r="M390" s="91"/>
      <c r="N390" s="91" t="e">
        <f ca="1">VLOOKUP(O390,#REF!,2,FALSE)</f>
        <v>#N/A</v>
      </c>
      <c r="O390" s="91"/>
      <c r="P390" s="92" t="str">
        <f ca="1">_xlfn.CONCAT($I390,IF(OR($O390=#REF!,$O390=#REF!,$O390=#REF!,$O390="electricité joule", $O390="electricité PAC")," d'", " de "), LOWER($O390))&amp;IF(OR(G390="agriculture","industrie")," l'",IF(OR(G390="puits technologiques",G390="soutes")," des "," du "))&amp;LOWER(G390)</f>
        <v xml:space="preserve"> de  du </v>
      </c>
      <c r="Q390" s="91" t="e">
        <f t="shared" si="21"/>
        <v>#NAME?</v>
      </c>
      <c r="R390" s="91" t="s">
        <v>95</v>
      </c>
      <c r="S390" s="91"/>
      <c r="T390" s="91" t="s">
        <v>9</v>
      </c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3"/>
      <c r="AM390" s="93"/>
      <c r="AN390" s="93"/>
      <c r="AO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3"/>
      <c r="AZ390" s="93"/>
      <c r="BA390" s="93"/>
      <c r="BB390" s="93"/>
      <c r="BC390" s="93"/>
      <c r="BD390" s="93"/>
      <c r="BE390" s="93"/>
      <c r="BF390" s="93"/>
      <c r="BG390" s="93"/>
      <c r="BH390" s="93"/>
      <c r="BI390" s="93"/>
      <c r="BJ390" s="93"/>
      <c r="BK390" s="93"/>
      <c r="BL390" s="93"/>
      <c r="BM390" s="93"/>
      <c r="BN390" s="93"/>
      <c r="BO390" s="93"/>
      <c r="BP390" s="93"/>
      <c r="BQ390" s="93"/>
      <c r="BR390" s="93"/>
      <c r="BS390" s="93"/>
      <c r="BT390" s="93"/>
      <c r="BU390" s="93"/>
    </row>
    <row r="391" spans="3:73">
      <c r="C391" s="91">
        <f t="shared" si="23"/>
        <v>390</v>
      </c>
      <c r="D391" s="91"/>
      <c r="E391" s="91" t="e">
        <f t="shared" ca="1" si="22"/>
        <v>#N/A</v>
      </c>
      <c r="F391" s="91" t="e">
        <f ca="1">VLOOKUP(G391,#REF!,2,FALSE)</f>
        <v>#N/A</v>
      </c>
      <c r="G391" s="91"/>
      <c r="H391" s="91" t="e">
        <f ca="1">VLOOKUP(I391,#REF!,2,FALSE)</f>
        <v>#N/A</v>
      </c>
      <c r="I391" s="91"/>
      <c r="J391" s="91" t="e">
        <f ca="1">VLOOKUP(K391,#REF!,2,FALSE)</f>
        <v>#N/A</v>
      </c>
      <c r="K391" s="91"/>
      <c r="L391" s="91" t="e">
        <f ca="1">VLOOKUP(M391,#REF!,2,FALSE)</f>
        <v>#N/A</v>
      </c>
      <c r="M391" s="91"/>
      <c r="N391" s="91" t="e">
        <f ca="1">VLOOKUP(O391,#REF!,2,FALSE)</f>
        <v>#N/A</v>
      </c>
      <c r="O391" s="91"/>
      <c r="P391" s="92" t="str">
        <f ca="1">_xlfn.CONCAT($I391,IF(OR($O391=#REF!,$O391=#REF!,$O391=#REF!,$O391="electricité joule", $O391="electricité PAC")," d'", " de "), LOWER($O391))&amp;IF(OR(G391="agriculture","industrie")," l'",IF(OR(G391="puits technologiques",G391="soutes")," des "," du "))&amp;LOWER(G391)</f>
        <v xml:space="preserve"> de  du </v>
      </c>
      <c r="Q391" s="91" t="e">
        <f t="shared" si="21"/>
        <v>#NAME?</v>
      </c>
      <c r="R391" s="91" t="s">
        <v>95</v>
      </c>
      <c r="S391" s="91"/>
      <c r="T391" s="91" t="s">
        <v>9</v>
      </c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3"/>
      <c r="AM391" s="93"/>
      <c r="AN391" s="93"/>
      <c r="AO391" s="93"/>
      <c r="AP391" s="93"/>
      <c r="AQ391" s="93"/>
      <c r="AR391" s="93"/>
      <c r="AS391" s="93"/>
      <c r="AT391" s="93"/>
      <c r="AU391" s="93"/>
      <c r="AV391" s="93"/>
      <c r="AW391" s="93"/>
      <c r="AX391" s="93"/>
      <c r="AY391" s="93"/>
      <c r="AZ391" s="93"/>
      <c r="BA391" s="93"/>
      <c r="BB391" s="93"/>
      <c r="BC391" s="93"/>
      <c r="BD391" s="93"/>
      <c r="BE391" s="93"/>
      <c r="BF391" s="93"/>
      <c r="BG391" s="93"/>
      <c r="BH391" s="93"/>
      <c r="BI391" s="93"/>
      <c r="BJ391" s="93"/>
      <c r="BK391" s="93"/>
      <c r="BL391" s="93"/>
      <c r="BM391" s="93"/>
      <c r="BN391" s="93"/>
      <c r="BO391" s="93"/>
      <c r="BP391" s="93"/>
      <c r="BQ391" s="93"/>
      <c r="BR391" s="93"/>
      <c r="BS391" s="93"/>
      <c r="BT391" s="93"/>
      <c r="BU391" s="93"/>
    </row>
    <row r="392" spans="3:73">
      <c r="C392" s="91">
        <f t="shared" si="23"/>
        <v>391</v>
      </c>
      <c r="D392" s="91"/>
      <c r="E392" s="91" t="e">
        <f t="shared" ca="1" si="22"/>
        <v>#N/A</v>
      </c>
      <c r="F392" s="91" t="e">
        <f ca="1">VLOOKUP(G392,#REF!,2,FALSE)</f>
        <v>#N/A</v>
      </c>
      <c r="G392" s="91"/>
      <c r="H392" s="91" t="e">
        <f ca="1">VLOOKUP(I392,#REF!,2,FALSE)</f>
        <v>#N/A</v>
      </c>
      <c r="I392" s="91"/>
      <c r="J392" s="91" t="e">
        <f ca="1">VLOOKUP(K392,#REF!,2,FALSE)</f>
        <v>#N/A</v>
      </c>
      <c r="K392" s="91"/>
      <c r="L392" s="91" t="e">
        <f ca="1">VLOOKUP(M392,#REF!,2,FALSE)</f>
        <v>#N/A</v>
      </c>
      <c r="M392" s="91"/>
      <c r="N392" s="91" t="e">
        <f ca="1">VLOOKUP(O392,#REF!,2,FALSE)</f>
        <v>#N/A</v>
      </c>
      <c r="O392" s="91"/>
      <c r="P392" s="92" t="str">
        <f ca="1">_xlfn.CONCAT($I392,IF(OR($O392=#REF!,$O392=#REF!,$O392=#REF!,$O392="electricité joule", $O392="electricité PAC")," d'", " de "), LOWER($O392))&amp;IF(OR(G392="agriculture","industrie")," l'",IF(OR(G392="puits technologiques",G392="soutes")," des "," du "))&amp;LOWER(G392)</f>
        <v xml:space="preserve"> de  du </v>
      </c>
      <c r="Q392" s="91" t="e">
        <f t="shared" si="21"/>
        <v>#NAME?</v>
      </c>
      <c r="R392" s="91" t="s">
        <v>95</v>
      </c>
      <c r="S392" s="91"/>
      <c r="T392" s="91" t="s">
        <v>9</v>
      </c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3"/>
      <c r="BF392" s="93"/>
      <c r="BG392" s="93"/>
      <c r="BH392" s="93"/>
      <c r="BI392" s="93"/>
      <c r="BJ392" s="93"/>
      <c r="BK392" s="93"/>
      <c r="BL392" s="93"/>
      <c r="BM392" s="93"/>
      <c r="BN392" s="93"/>
      <c r="BO392" s="93"/>
      <c r="BP392" s="93"/>
      <c r="BQ392" s="93"/>
      <c r="BR392" s="93"/>
      <c r="BS392" s="93"/>
      <c r="BT392" s="93"/>
      <c r="BU392" s="93"/>
    </row>
    <row r="393" spans="3:73">
      <c r="C393" s="91">
        <f t="shared" si="23"/>
        <v>392</v>
      </c>
      <c r="D393" s="91"/>
      <c r="E393" s="91" t="e">
        <f t="shared" ca="1" si="22"/>
        <v>#N/A</v>
      </c>
      <c r="F393" s="91" t="e">
        <f ca="1">VLOOKUP(G393,#REF!,2,FALSE)</f>
        <v>#N/A</v>
      </c>
      <c r="G393" s="91"/>
      <c r="H393" s="91" t="e">
        <f ca="1">VLOOKUP(I393,#REF!,2,FALSE)</f>
        <v>#N/A</v>
      </c>
      <c r="I393" s="91"/>
      <c r="J393" s="91" t="e">
        <f ca="1">VLOOKUP(K393,#REF!,2,FALSE)</f>
        <v>#N/A</v>
      </c>
      <c r="K393" s="91"/>
      <c r="L393" s="91" t="e">
        <f ca="1">VLOOKUP(M393,#REF!,2,FALSE)</f>
        <v>#N/A</v>
      </c>
      <c r="M393" s="91"/>
      <c r="N393" s="91" t="e">
        <f ca="1">VLOOKUP(O393,#REF!,2,FALSE)</f>
        <v>#N/A</v>
      </c>
      <c r="O393" s="91"/>
      <c r="P393" s="92" t="str">
        <f ca="1">_xlfn.CONCAT($I393,IF(OR($O393=#REF!,$O393=#REF!,$O393=#REF!,$O393="electricité joule", $O393="electricité PAC")," d'", " de "), LOWER($O393))&amp;IF(OR(G393="agriculture","industrie")," l'",IF(OR(G393="puits technologiques",G393="soutes")," des "," du "))&amp;LOWER(G393)</f>
        <v xml:space="preserve"> de  du </v>
      </c>
      <c r="Q393" s="91" t="e">
        <f t="shared" si="21"/>
        <v>#NAME?</v>
      </c>
      <c r="R393" s="91" t="s">
        <v>95</v>
      </c>
      <c r="S393" s="91"/>
      <c r="T393" s="91" t="s">
        <v>9</v>
      </c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3"/>
      <c r="AZ393" s="93"/>
      <c r="BA393" s="93"/>
      <c r="BB393" s="93"/>
      <c r="BC393" s="93"/>
      <c r="BD393" s="93"/>
      <c r="BE393" s="93"/>
      <c r="BF393" s="93"/>
      <c r="BG393" s="93"/>
      <c r="BH393" s="93"/>
      <c r="BI393" s="93"/>
      <c r="BJ393" s="93"/>
      <c r="BK393" s="93"/>
      <c r="BL393" s="93"/>
      <c r="BM393" s="93"/>
      <c r="BN393" s="93"/>
      <c r="BO393" s="93"/>
      <c r="BP393" s="93"/>
      <c r="BQ393" s="93"/>
      <c r="BR393" s="93"/>
      <c r="BS393" s="93"/>
      <c r="BT393" s="93"/>
      <c r="BU393" s="93"/>
    </row>
    <row r="394" spans="3:73">
      <c r="C394" s="91">
        <f t="shared" si="23"/>
        <v>393</v>
      </c>
      <c r="D394" s="91"/>
      <c r="E394" s="91" t="e">
        <f t="shared" ca="1" si="22"/>
        <v>#N/A</v>
      </c>
      <c r="F394" s="91" t="e">
        <f ca="1">VLOOKUP(G394,#REF!,2,FALSE)</f>
        <v>#N/A</v>
      </c>
      <c r="G394" s="91"/>
      <c r="H394" s="91" t="e">
        <f ca="1">VLOOKUP(I394,#REF!,2,FALSE)</f>
        <v>#N/A</v>
      </c>
      <c r="I394" s="91"/>
      <c r="J394" s="91" t="e">
        <f ca="1">VLOOKUP(K394,#REF!,2,FALSE)</f>
        <v>#N/A</v>
      </c>
      <c r="K394" s="91"/>
      <c r="L394" s="91" t="e">
        <f ca="1">VLOOKUP(M394,#REF!,2,FALSE)</f>
        <v>#N/A</v>
      </c>
      <c r="M394" s="91"/>
      <c r="N394" s="91" t="e">
        <f ca="1">VLOOKUP(O394,#REF!,2,FALSE)</f>
        <v>#N/A</v>
      </c>
      <c r="O394" s="91"/>
      <c r="P394" s="92" t="str">
        <f ca="1">_xlfn.CONCAT($I394,IF(OR($O394=#REF!,$O394=#REF!,$O394=#REF!,$O394="electricité joule", $O394="electricité PAC")," d'", " de "), LOWER($O394))&amp;IF(OR(G394="agriculture","industrie")," l'",IF(OR(G394="puits technologiques",G394="soutes")," des "," du "))&amp;LOWER(G394)</f>
        <v xml:space="preserve"> de  du </v>
      </c>
      <c r="Q394" s="91" t="e">
        <f t="shared" si="21"/>
        <v>#NAME?</v>
      </c>
      <c r="R394" s="91" t="s">
        <v>95</v>
      </c>
      <c r="S394" s="91"/>
      <c r="T394" s="91" t="s">
        <v>9</v>
      </c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  <c r="AV394" s="93"/>
      <c r="AW394" s="93"/>
      <c r="AX394" s="93"/>
      <c r="AY394" s="93"/>
      <c r="AZ394" s="93"/>
      <c r="BA394" s="93"/>
      <c r="BB394" s="93"/>
      <c r="BC394" s="93"/>
      <c r="BD394" s="93"/>
      <c r="BE394" s="93"/>
      <c r="BF394" s="93"/>
      <c r="BG394" s="93"/>
      <c r="BH394" s="93"/>
      <c r="BI394" s="93"/>
      <c r="BJ394" s="93"/>
      <c r="BK394" s="93"/>
      <c r="BL394" s="93"/>
      <c r="BM394" s="93"/>
      <c r="BN394" s="93"/>
      <c r="BO394" s="93"/>
      <c r="BP394" s="93"/>
      <c r="BQ394" s="93"/>
      <c r="BR394" s="93"/>
      <c r="BS394" s="93"/>
      <c r="BT394" s="93"/>
      <c r="BU394" s="93"/>
    </row>
    <row r="395" spans="3:73">
      <c r="C395" s="91">
        <f t="shared" si="23"/>
        <v>394</v>
      </c>
      <c r="D395" s="91"/>
      <c r="E395" s="91" t="e">
        <f t="shared" ca="1" si="22"/>
        <v>#N/A</v>
      </c>
      <c r="F395" s="91" t="e">
        <f ca="1">VLOOKUP(G395,#REF!,2,FALSE)</f>
        <v>#N/A</v>
      </c>
      <c r="G395" s="91"/>
      <c r="H395" s="91" t="e">
        <f ca="1">VLOOKUP(I395,#REF!,2,FALSE)</f>
        <v>#N/A</v>
      </c>
      <c r="I395" s="91"/>
      <c r="J395" s="91" t="e">
        <f ca="1">VLOOKUP(K395,#REF!,2,FALSE)</f>
        <v>#N/A</v>
      </c>
      <c r="K395" s="91"/>
      <c r="L395" s="91" t="e">
        <f ca="1">VLOOKUP(M395,#REF!,2,FALSE)</f>
        <v>#N/A</v>
      </c>
      <c r="M395" s="91"/>
      <c r="N395" s="91" t="e">
        <f ca="1">VLOOKUP(O395,#REF!,2,FALSE)</f>
        <v>#N/A</v>
      </c>
      <c r="O395" s="91"/>
      <c r="P395" s="92" t="str">
        <f ca="1">_xlfn.CONCAT($I395,IF(OR($O395=#REF!,$O395=#REF!,$O395=#REF!,$O395="electricité joule", $O395="electricité PAC")," d'", " de "), LOWER($O395))&amp;IF(OR(G395="agriculture","industrie")," l'",IF(OR(G395="puits technologiques",G395="soutes")," des "," du "))&amp;LOWER(G395)</f>
        <v xml:space="preserve"> de  du </v>
      </c>
      <c r="Q395" s="91" t="e">
        <f t="shared" si="21"/>
        <v>#NAME?</v>
      </c>
      <c r="R395" s="91" t="s">
        <v>95</v>
      </c>
      <c r="S395" s="91"/>
      <c r="T395" s="91" t="s">
        <v>9</v>
      </c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3"/>
      <c r="AM395" s="93"/>
      <c r="AN395" s="93"/>
      <c r="AO395" s="93"/>
      <c r="AP395" s="93"/>
      <c r="AQ395" s="93"/>
      <c r="AR395" s="93"/>
      <c r="AS395" s="93"/>
      <c r="AT395" s="93"/>
      <c r="AU395" s="93"/>
      <c r="AV395" s="93"/>
      <c r="AW395" s="93"/>
      <c r="AX395" s="93"/>
      <c r="AY395" s="93"/>
      <c r="AZ395" s="93"/>
      <c r="BA395" s="93"/>
      <c r="BB395" s="93"/>
      <c r="BC395" s="93"/>
      <c r="BD395" s="93"/>
      <c r="BE395" s="93"/>
      <c r="BF395" s="93"/>
      <c r="BG395" s="93"/>
      <c r="BH395" s="93"/>
      <c r="BI395" s="93"/>
      <c r="BJ395" s="93"/>
      <c r="BK395" s="93"/>
      <c r="BL395" s="93"/>
      <c r="BM395" s="93"/>
      <c r="BN395" s="93"/>
      <c r="BO395" s="93"/>
      <c r="BP395" s="93"/>
      <c r="BQ395" s="93"/>
      <c r="BR395" s="93"/>
      <c r="BS395" s="93"/>
      <c r="BT395" s="93"/>
      <c r="BU395" s="93"/>
    </row>
    <row r="396" spans="3:73">
      <c r="C396" s="91">
        <f t="shared" si="23"/>
        <v>395</v>
      </c>
      <c r="D396" s="91"/>
      <c r="E396" s="91" t="e">
        <f t="shared" ca="1" si="22"/>
        <v>#N/A</v>
      </c>
      <c r="F396" s="91" t="e">
        <f ca="1">VLOOKUP(G396,#REF!,2,FALSE)</f>
        <v>#N/A</v>
      </c>
      <c r="G396" s="91"/>
      <c r="H396" s="91" t="e">
        <f ca="1">VLOOKUP(I396,#REF!,2,FALSE)</f>
        <v>#N/A</v>
      </c>
      <c r="I396" s="91"/>
      <c r="J396" s="91" t="e">
        <f ca="1">VLOOKUP(K396,#REF!,2,FALSE)</f>
        <v>#N/A</v>
      </c>
      <c r="K396" s="91"/>
      <c r="L396" s="91" t="e">
        <f ca="1">VLOOKUP(M396,#REF!,2,FALSE)</f>
        <v>#N/A</v>
      </c>
      <c r="M396" s="91"/>
      <c r="N396" s="91" t="e">
        <f ca="1">VLOOKUP(O396,#REF!,2,FALSE)</f>
        <v>#N/A</v>
      </c>
      <c r="O396" s="91"/>
      <c r="P396" s="92" t="str">
        <f ca="1">_xlfn.CONCAT($I396,IF(OR($O396=#REF!,$O396=#REF!,$O396=#REF!,$O396="electricité joule", $O396="electricité PAC")," d'", " de "), LOWER($O396))&amp;IF(OR(G396="agriculture","industrie")," l'",IF(OR(G396="puits technologiques",G396="soutes")," des "," du "))&amp;LOWER(G396)</f>
        <v xml:space="preserve"> de  du </v>
      </c>
      <c r="Q396" s="91" t="e">
        <f t="shared" si="21"/>
        <v>#NAME?</v>
      </c>
      <c r="R396" s="91" t="s">
        <v>95</v>
      </c>
      <c r="S396" s="91"/>
      <c r="T396" s="91" t="s">
        <v>9</v>
      </c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3"/>
      <c r="AM396" s="93"/>
      <c r="AN396" s="93"/>
      <c r="AO396" s="93"/>
      <c r="AP396" s="93"/>
      <c r="AQ396" s="93"/>
      <c r="AR396" s="93"/>
      <c r="AS396" s="93"/>
      <c r="AT396" s="93"/>
      <c r="AU396" s="93"/>
      <c r="AV396" s="93"/>
      <c r="AW396" s="93"/>
      <c r="AX396" s="93"/>
      <c r="AY396" s="93"/>
      <c r="AZ396" s="93"/>
      <c r="BA396" s="93"/>
      <c r="BB396" s="93"/>
      <c r="BC396" s="93"/>
      <c r="BD396" s="93"/>
      <c r="BE396" s="93"/>
      <c r="BF396" s="93"/>
      <c r="BG396" s="93"/>
      <c r="BH396" s="93"/>
      <c r="BI396" s="93"/>
      <c r="BJ396" s="93"/>
      <c r="BK396" s="93"/>
      <c r="BL396" s="93"/>
      <c r="BM396" s="93"/>
      <c r="BN396" s="93"/>
      <c r="BO396" s="93"/>
      <c r="BP396" s="93"/>
      <c r="BQ396" s="93"/>
      <c r="BR396" s="93"/>
      <c r="BS396" s="93"/>
      <c r="BT396" s="93"/>
      <c r="BU396" s="93"/>
    </row>
    <row r="397" spans="3:73">
      <c r="C397" s="91">
        <f t="shared" si="23"/>
        <v>396</v>
      </c>
      <c r="D397" s="91"/>
      <c r="E397" s="91" t="e">
        <f t="shared" ca="1" si="22"/>
        <v>#N/A</v>
      </c>
      <c r="F397" s="91" t="e">
        <f ca="1">VLOOKUP(G397,#REF!,2,FALSE)</f>
        <v>#N/A</v>
      </c>
      <c r="G397" s="91"/>
      <c r="H397" s="91" t="e">
        <f ca="1">VLOOKUP(I397,#REF!,2,FALSE)</f>
        <v>#N/A</v>
      </c>
      <c r="I397" s="91"/>
      <c r="J397" s="91" t="e">
        <f ca="1">VLOOKUP(K397,#REF!,2,FALSE)</f>
        <v>#N/A</v>
      </c>
      <c r="K397" s="91"/>
      <c r="L397" s="91" t="e">
        <f ca="1">VLOOKUP(M397,#REF!,2,FALSE)</f>
        <v>#N/A</v>
      </c>
      <c r="M397" s="91"/>
      <c r="N397" s="91" t="e">
        <f ca="1">VLOOKUP(O397,#REF!,2,FALSE)</f>
        <v>#N/A</v>
      </c>
      <c r="O397" s="91"/>
      <c r="P397" s="92" t="str">
        <f ca="1">_xlfn.CONCAT($I397,IF(OR($O397=#REF!,$O397=#REF!,$O397=#REF!,$O397="electricité joule", $O397="electricité PAC")," d'", " de "), LOWER($O397))&amp;IF(OR(G397="agriculture","industrie")," l'",IF(OR(G397="puits technologiques",G397="soutes")," des "," du "))&amp;LOWER(G397)</f>
        <v xml:space="preserve"> de  du </v>
      </c>
      <c r="Q397" s="91" t="e">
        <f t="shared" ref="Q397:Q460" si="24">tag_twh</f>
        <v>#NAME?</v>
      </c>
      <c r="R397" s="91" t="s">
        <v>95</v>
      </c>
      <c r="S397" s="91"/>
      <c r="T397" s="91" t="s">
        <v>9</v>
      </c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3"/>
      <c r="BA397" s="93"/>
      <c r="BB397" s="93"/>
      <c r="BC397" s="93"/>
      <c r="BD397" s="93"/>
      <c r="BE397" s="93"/>
      <c r="BF397" s="93"/>
      <c r="BG397" s="93"/>
      <c r="BH397" s="93"/>
      <c r="BI397" s="93"/>
      <c r="BJ397" s="93"/>
      <c r="BK397" s="93"/>
      <c r="BL397" s="93"/>
      <c r="BM397" s="93"/>
      <c r="BN397" s="93"/>
      <c r="BO397" s="93"/>
      <c r="BP397" s="93"/>
      <c r="BQ397" s="93"/>
      <c r="BR397" s="93"/>
      <c r="BS397" s="93"/>
      <c r="BT397" s="93"/>
      <c r="BU397" s="93"/>
    </row>
    <row r="398" spans="3:73">
      <c r="C398" s="91">
        <f t="shared" si="23"/>
        <v>397</v>
      </c>
      <c r="D398" s="91"/>
      <c r="E398" s="91" t="e">
        <f t="shared" ref="E398:E461" ca="1" si="25">N398&amp;H398&amp;F398&amp;J398</f>
        <v>#N/A</v>
      </c>
      <c r="F398" s="91" t="e">
        <f ca="1">VLOOKUP(G398,#REF!,2,FALSE)</f>
        <v>#N/A</v>
      </c>
      <c r="G398" s="91"/>
      <c r="H398" s="91" t="e">
        <f ca="1">VLOOKUP(I398,#REF!,2,FALSE)</f>
        <v>#N/A</v>
      </c>
      <c r="I398" s="91"/>
      <c r="J398" s="91" t="e">
        <f ca="1">VLOOKUP(K398,#REF!,2,FALSE)</f>
        <v>#N/A</v>
      </c>
      <c r="K398" s="91"/>
      <c r="L398" s="91" t="e">
        <f ca="1">VLOOKUP(M398,#REF!,2,FALSE)</f>
        <v>#N/A</v>
      </c>
      <c r="M398" s="91"/>
      <c r="N398" s="91" t="e">
        <f ca="1">VLOOKUP(O398,#REF!,2,FALSE)</f>
        <v>#N/A</v>
      </c>
      <c r="O398" s="91"/>
      <c r="P398" s="92" t="str">
        <f ca="1">_xlfn.CONCAT($I398,IF(OR($O398=#REF!,$O398=#REF!,$O398=#REF!,$O398="electricité joule", $O398="electricité PAC")," d'", " de "), LOWER($O398))&amp;IF(OR(G398="agriculture","industrie")," l'",IF(OR(G398="puits technologiques",G398="soutes")," des "," du "))&amp;LOWER(G398)</f>
        <v xml:space="preserve"> de  du </v>
      </c>
      <c r="Q398" s="91" t="e">
        <f t="shared" si="24"/>
        <v>#NAME?</v>
      </c>
      <c r="R398" s="91" t="s">
        <v>95</v>
      </c>
      <c r="S398" s="91"/>
      <c r="T398" s="91" t="s">
        <v>9</v>
      </c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  <c r="AV398" s="93"/>
      <c r="AW398" s="93"/>
      <c r="AX398" s="93"/>
      <c r="AY398" s="93"/>
      <c r="AZ398" s="93"/>
      <c r="BA398" s="93"/>
      <c r="BB398" s="93"/>
      <c r="BC398" s="93"/>
      <c r="BD398" s="93"/>
      <c r="BE398" s="93"/>
      <c r="BF398" s="93"/>
      <c r="BG398" s="93"/>
      <c r="BH398" s="93"/>
      <c r="BI398" s="93"/>
      <c r="BJ398" s="93"/>
      <c r="BK398" s="93"/>
      <c r="BL398" s="93"/>
      <c r="BM398" s="93"/>
      <c r="BN398" s="93"/>
      <c r="BO398" s="93"/>
      <c r="BP398" s="93"/>
      <c r="BQ398" s="93"/>
      <c r="BR398" s="93"/>
      <c r="BS398" s="93"/>
      <c r="BT398" s="93"/>
      <c r="BU398" s="93"/>
    </row>
    <row r="399" spans="3:73">
      <c r="C399" s="91">
        <f t="shared" si="23"/>
        <v>398</v>
      </c>
      <c r="D399" s="91"/>
      <c r="E399" s="91" t="e">
        <f t="shared" ca="1" si="25"/>
        <v>#N/A</v>
      </c>
      <c r="F399" s="91" t="e">
        <f ca="1">VLOOKUP(G399,#REF!,2,FALSE)</f>
        <v>#N/A</v>
      </c>
      <c r="G399" s="91"/>
      <c r="H399" s="91" t="e">
        <f ca="1">VLOOKUP(I399,#REF!,2,FALSE)</f>
        <v>#N/A</v>
      </c>
      <c r="I399" s="91"/>
      <c r="J399" s="91" t="e">
        <f ca="1">VLOOKUP(K399,#REF!,2,FALSE)</f>
        <v>#N/A</v>
      </c>
      <c r="K399" s="91"/>
      <c r="L399" s="91" t="e">
        <f ca="1">VLOOKUP(M399,#REF!,2,FALSE)</f>
        <v>#N/A</v>
      </c>
      <c r="M399" s="91"/>
      <c r="N399" s="91" t="e">
        <f ca="1">VLOOKUP(O399,#REF!,2,FALSE)</f>
        <v>#N/A</v>
      </c>
      <c r="O399" s="91"/>
      <c r="P399" s="92" t="str">
        <f ca="1">_xlfn.CONCAT($I399,IF(OR($O399=#REF!,$O399=#REF!,$O399=#REF!,$O399="electricité joule", $O399="electricité PAC")," d'", " de "), LOWER($O399))&amp;IF(OR(G399="agriculture","industrie")," l'",IF(OR(G399="puits technologiques",G399="soutes")," des "," du "))&amp;LOWER(G399)</f>
        <v xml:space="preserve"> de  du </v>
      </c>
      <c r="Q399" s="91" t="e">
        <f t="shared" si="24"/>
        <v>#NAME?</v>
      </c>
      <c r="R399" s="91" t="s">
        <v>95</v>
      </c>
      <c r="S399" s="91"/>
      <c r="T399" s="91" t="s">
        <v>9</v>
      </c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3"/>
      <c r="AM399" s="93"/>
      <c r="AN399" s="93"/>
      <c r="AO399" s="93"/>
      <c r="AP399" s="93"/>
      <c r="AQ399" s="93"/>
      <c r="AR399" s="93"/>
      <c r="AS399" s="93"/>
      <c r="AT399" s="93"/>
      <c r="AU399" s="93"/>
      <c r="AV399" s="93"/>
      <c r="AW399" s="93"/>
      <c r="AX399" s="93"/>
      <c r="AY399" s="93"/>
      <c r="AZ399" s="93"/>
      <c r="BA399" s="93"/>
      <c r="BB399" s="93"/>
      <c r="BC399" s="93"/>
      <c r="BD399" s="93"/>
      <c r="BE399" s="93"/>
      <c r="BF399" s="93"/>
      <c r="BG399" s="93"/>
      <c r="BH399" s="93"/>
      <c r="BI399" s="93"/>
      <c r="BJ399" s="93"/>
      <c r="BK399" s="93"/>
      <c r="BL399" s="93"/>
      <c r="BM399" s="93"/>
      <c r="BN399" s="93"/>
      <c r="BO399" s="93"/>
      <c r="BP399" s="93"/>
      <c r="BQ399" s="93"/>
      <c r="BR399" s="93"/>
      <c r="BS399" s="93"/>
      <c r="BT399" s="93"/>
      <c r="BU399" s="93"/>
    </row>
    <row r="400" spans="3:73">
      <c r="C400" s="91">
        <f t="shared" si="23"/>
        <v>399</v>
      </c>
      <c r="D400" s="91"/>
      <c r="E400" s="91" t="e">
        <f t="shared" ca="1" si="25"/>
        <v>#N/A</v>
      </c>
      <c r="F400" s="91" t="e">
        <f ca="1">VLOOKUP(G400,#REF!,2,FALSE)</f>
        <v>#N/A</v>
      </c>
      <c r="G400" s="91"/>
      <c r="H400" s="91" t="e">
        <f ca="1">VLOOKUP(I400,#REF!,2,FALSE)</f>
        <v>#N/A</v>
      </c>
      <c r="I400" s="91"/>
      <c r="J400" s="91" t="e">
        <f ca="1">VLOOKUP(K400,#REF!,2,FALSE)</f>
        <v>#N/A</v>
      </c>
      <c r="K400" s="91"/>
      <c r="L400" s="91" t="e">
        <f ca="1">VLOOKUP(M400,#REF!,2,FALSE)</f>
        <v>#N/A</v>
      </c>
      <c r="M400" s="91"/>
      <c r="N400" s="91" t="e">
        <f ca="1">VLOOKUP(O400,#REF!,2,FALSE)</f>
        <v>#N/A</v>
      </c>
      <c r="O400" s="91"/>
      <c r="P400" s="92" t="str">
        <f ca="1">_xlfn.CONCAT($I400,IF(OR($O400=#REF!,$O400=#REF!,$O400=#REF!,$O400="electricité joule", $O400="electricité PAC")," d'", " de "), LOWER($O400))&amp;IF(OR(G400="agriculture","industrie")," l'",IF(OR(G400="puits technologiques",G400="soutes")," des "," du "))&amp;LOWER(G400)</f>
        <v xml:space="preserve"> de  du </v>
      </c>
      <c r="Q400" s="91" t="e">
        <f t="shared" si="24"/>
        <v>#NAME?</v>
      </c>
      <c r="R400" s="91" t="s">
        <v>95</v>
      </c>
      <c r="S400" s="91"/>
      <c r="T400" s="91" t="s">
        <v>9</v>
      </c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3"/>
      <c r="AM400" s="93"/>
      <c r="AN400" s="93"/>
      <c r="AO400" s="93"/>
      <c r="AP400" s="93"/>
      <c r="AQ400" s="93"/>
      <c r="AR400" s="93"/>
      <c r="AS400" s="93"/>
      <c r="AT400" s="93"/>
      <c r="AU400" s="93"/>
      <c r="AV400" s="93"/>
      <c r="AW400" s="93"/>
      <c r="AX400" s="93"/>
      <c r="AY400" s="93"/>
      <c r="AZ400" s="93"/>
      <c r="BA400" s="93"/>
      <c r="BB400" s="93"/>
      <c r="BC400" s="93"/>
      <c r="BD400" s="93"/>
      <c r="BE400" s="93"/>
      <c r="BF400" s="93"/>
      <c r="BG400" s="93"/>
      <c r="BH400" s="93"/>
      <c r="BI400" s="93"/>
      <c r="BJ400" s="93"/>
      <c r="BK400" s="93"/>
      <c r="BL400" s="93"/>
      <c r="BM400" s="93"/>
      <c r="BN400" s="93"/>
      <c r="BO400" s="93"/>
      <c r="BP400" s="93"/>
      <c r="BQ400" s="93"/>
      <c r="BR400" s="93"/>
      <c r="BS400" s="93"/>
      <c r="BT400" s="93"/>
      <c r="BU400" s="93"/>
    </row>
    <row r="401" spans="3:73">
      <c r="C401" s="91">
        <f t="shared" si="23"/>
        <v>400</v>
      </c>
      <c r="D401" s="91"/>
      <c r="E401" s="91" t="e">
        <f t="shared" ca="1" si="25"/>
        <v>#N/A</v>
      </c>
      <c r="F401" s="91" t="e">
        <f ca="1">VLOOKUP(G401,#REF!,2,FALSE)</f>
        <v>#N/A</v>
      </c>
      <c r="G401" s="91"/>
      <c r="H401" s="91" t="e">
        <f ca="1">VLOOKUP(I401,#REF!,2,FALSE)</f>
        <v>#N/A</v>
      </c>
      <c r="I401" s="91"/>
      <c r="J401" s="91" t="e">
        <f ca="1">VLOOKUP(K401,#REF!,2,FALSE)</f>
        <v>#N/A</v>
      </c>
      <c r="K401" s="91"/>
      <c r="L401" s="91" t="e">
        <f ca="1">VLOOKUP(M401,#REF!,2,FALSE)</f>
        <v>#N/A</v>
      </c>
      <c r="M401" s="91"/>
      <c r="N401" s="91" t="e">
        <f ca="1">VLOOKUP(O401,#REF!,2,FALSE)</f>
        <v>#N/A</v>
      </c>
      <c r="O401" s="91"/>
      <c r="P401" s="92" t="str">
        <f ca="1">_xlfn.CONCAT($I401,IF(OR($O401=#REF!,$O401=#REF!,$O401=#REF!,$O401="electricité joule", $O401="electricité PAC")," d'", " de "), LOWER($O401))&amp;IF(OR(G401="agriculture","industrie")," l'",IF(OR(G401="puits technologiques",G401="soutes")," des "," du "))&amp;LOWER(G401)</f>
        <v xml:space="preserve"> de  du </v>
      </c>
      <c r="Q401" s="91" t="e">
        <f t="shared" si="24"/>
        <v>#NAME?</v>
      </c>
      <c r="R401" s="91" t="s">
        <v>95</v>
      </c>
      <c r="S401" s="91"/>
      <c r="T401" s="91" t="s">
        <v>9</v>
      </c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3"/>
      <c r="AM401" s="93"/>
      <c r="AN401" s="93"/>
      <c r="AO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3"/>
      <c r="AZ401" s="93"/>
      <c r="BA401" s="93"/>
      <c r="BB401" s="93"/>
      <c r="BC401" s="93"/>
      <c r="BD401" s="93"/>
      <c r="BE401" s="93"/>
      <c r="BF401" s="93"/>
      <c r="BG401" s="93"/>
      <c r="BH401" s="93"/>
      <c r="BI401" s="93"/>
      <c r="BJ401" s="93"/>
      <c r="BK401" s="93"/>
      <c r="BL401" s="93"/>
      <c r="BM401" s="93"/>
      <c r="BN401" s="93"/>
      <c r="BO401" s="93"/>
      <c r="BP401" s="93"/>
      <c r="BQ401" s="93"/>
      <c r="BR401" s="93"/>
      <c r="BS401" s="93"/>
      <c r="BT401" s="93"/>
      <c r="BU401" s="93"/>
    </row>
    <row r="402" spans="3:73">
      <c r="C402" s="91">
        <f t="shared" si="23"/>
        <v>401</v>
      </c>
      <c r="D402" s="91"/>
      <c r="E402" s="91" t="e">
        <f t="shared" ca="1" si="25"/>
        <v>#N/A</v>
      </c>
      <c r="F402" s="91" t="e">
        <f ca="1">VLOOKUP(G402,#REF!,2,FALSE)</f>
        <v>#N/A</v>
      </c>
      <c r="G402" s="91"/>
      <c r="H402" s="91" t="e">
        <f ca="1">VLOOKUP(I402,#REF!,2,FALSE)</f>
        <v>#N/A</v>
      </c>
      <c r="I402" s="91"/>
      <c r="J402" s="91" t="e">
        <f ca="1">VLOOKUP(K402,#REF!,2,FALSE)</f>
        <v>#N/A</v>
      </c>
      <c r="K402" s="91"/>
      <c r="L402" s="91" t="e">
        <f ca="1">VLOOKUP(M402,#REF!,2,FALSE)</f>
        <v>#N/A</v>
      </c>
      <c r="M402" s="91"/>
      <c r="N402" s="91" t="e">
        <f ca="1">VLOOKUP(O402,#REF!,2,FALSE)</f>
        <v>#N/A</v>
      </c>
      <c r="O402" s="91"/>
      <c r="P402" s="92" t="str">
        <f ca="1">_xlfn.CONCAT($I402,IF(OR($O402=#REF!,$O402=#REF!,$O402=#REF!,$O402="electricité joule", $O402="electricité PAC")," d'", " de "), LOWER($O402))&amp;IF(OR(G402="agriculture","industrie")," l'",IF(OR(G402="puits technologiques",G402="soutes")," des "," du "))&amp;LOWER(G402)</f>
        <v xml:space="preserve"> de  du </v>
      </c>
      <c r="Q402" s="91" t="e">
        <f t="shared" si="24"/>
        <v>#NAME?</v>
      </c>
      <c r="R402" s="91" t="s">
        <v>95</v>
      </c>
      <c r="S402" s="91"/>
      <c r="T402" s="91" t="s">
        <v>9</v>
      </c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3"/>
      <c r="AM402" s="93"/>
      <c r="AN402" s="93"/>
      <c r="AO402" s="93"/>
      <c r="AP402" s="93"/>
      <c r="AQ402" s="93"/>
      <c r="AR402" s="93"/>
      <c r="AS402" s="93"/>
      <c r="AT402" s="93"/>
      <c r="AU402" s="93"/>
      <c r="AV402" s="93"/>
      <c r="AW402" s="93"/>
      <c r="AX402" s="93"/>
      <c r="AY402" s="93"/>
      <c r="AZ402" s="93"/>
      <c r="BA402" s="93"/>
      <c r="BB402" s="93"/>
      <c r="BC402" s="93"/>
      <c r="BD402" s="93"/>
      <c r="BE402" s="93"/>
      <c r="BF402" s="93"/>
      <c r="BG402" s="93"/>
      <c r="BH402" s="93"/>
      <c r="BI402" s="93"/>
      <c r="BJ402" s="93"/>
      <c r="BK402" s="93"/>
      <c r="BL402" s="93"/>
      <c r="BM402" s="93"/>
      <c r="BN402" s="93"/>
      <c r="BO402" s="93"/>
      <c r="BP402" s="93"/>
      <c r="BQ402" s="93"/>
      <c r="BR402" s="93"/>
      <c r="BS402" s="93"/>
      <c r="BT402" s="93"/>
      <c r="BU402" s="93"/>
    </row>
    <row r="403" spans="3:73">
      <c r="C403" s="91">
        <f t="shared" si="23"/>
        <v>402</v>
      </c>
      <c r="D403" s="91"/>
      <c r="E403" s="91" t="e">
        <f t="shared" ca="1" si="25"/>
        <v>#N/A</v>
      </c>
      <c r="F403" s="91" t="e">
        <f ca="1">VLOOKUP(G403,#REF!,2,FALSE)</f>
        <v>#N/A</v>
      </c>
      <c r="G403" s="91"/>
      <c r="H403" s="91" t="e">
        <f ca="1">VLOOKUP(I403,#REF!,2,FALSE)</f>
        <v>#N/A</v>
      </c>
      <c r="I403" s="91"/>
      <c r="J403" s="91" t="e">
        <f ca="1">VLOOKUP(K403,#REF!,2,FALSE)</f>
        <v>#N/A</v>
      </c>
      <c r="K403" s="91"/>
      <c r="L403" s="91" t="e">
        <f ca="1">VLOOKUP(M403,#REF!,2,FALSE)</f>
        <v>#N/A</v>
      </c>
      <c r="M403" s="91"/>
      <c r="N403" s="91" t="e">
        <f ca="1">VLOOKUP(O403,#REF!,2,FALSE)</f>
        <v>#N/A</v>
      </c>
      <c r="O403" s="91"/>
      <c r="P403" s="92" t="str">
        <f ca="1">_xlfn.CONCAT($I403,IF(OR($O403=#REF!,$O403=#REF!,$O403=#REF!,$O403="electricité joule", $O403="electricité PAC")," d'", " de "), LOWER($O403))&amp;IF(OR(G403="agriculture","industrie")," l'",IF(OR(G403="puits technologiques",G403="soutes")," des "," du "))&amp;LOWER(G403)</f>
        <v xml:space="preserve"> de  du </v>
      </c>
      <c r="Q403" s="91" t="e">
        <f t="shared" si="24"/>
        <v>#NAME?</v>
      </c>
      <c r="R403" s="91" t="s">
        <v>95</v>
      </c>
      <c r="S403" s="91"/>
      <c r="T403" s="91" t="s">
        <v>9</v>
      </c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3"/>
      <c r="AM403" s="93"/>
      <c r="AN403" s="93"/>
      <c r="AO403" s="93"/>
      <c r="AP403" s="93"/>
      <c r="AQ403" s="93"/>
      <c r="AR403" s="93"/>
      <c r="AS403" s="93"/>
      <c r="AT403" s="93"/>
      <c r="AU403" s="93"/>
      <c r="AV403" s="93"/>
      <c r="AW403" s="93"/>
      <c r="AX403" s="93"/>
      <c r="AY403" s="93"/>
      <c r="AZ403" s="93"/>
      <c r="BA403" s="93"/>
      <c r="BB403" s="93"/>
      <c r="BC403" s="93"/>
      <c r="BD403" s="93"/>
      <c r="BE403" s="93"/>
      <c r="BF403" s="93"/>
      <c r="BG403" s="93"/>
      <c r="BH403" s="93"/>
      <c r="BI403" s="93"/>
      <c r="BJ403" s="93"/>
      <c r="BK403" s="93"/>
      <c r="BL403" s="93"/>
      <c r="BM403" s="93"/>
      <c r="BN403" s="93"/>
      <c r="BO403" s="93"/>
      <c r="BP403" s="93"/>
      <c r="BQ403" s="93"/>
      <c r="BR403" s="93"/>
      <c r="BS403" s="93"/>
      <c r="BT403" s="93"/>
      <c r="BU403" s="93"/>
    </row>
    <row r="404" spans="3:73">
      <c r="C404" s="91">
        <f t="shared" si="23"/>
        <v>403</v>
      </c>
      <c r="D404" s="91"/>
      <c r="E404" s="91" t="e">
        <f t="shared" ca="1" si="25"/>
        <v>#N/A</v>
      </c>
      <c r="F404" s="91" t="e">
        <f ca="1">VLOOKUP(G404,#REF!,2,FALSE)</f>
        <v>#N/A</v>
      </c>
      <c r="G404" s="91"/>
      <c r="H404" s="91" t="e">
        <f ca="1">VLOOKUP(I404,#REF!,2,FALSE)</f>
        <v>#N/A</v>
      </c>
      <c r="I404" s="91"/>
      <c r="J404" s="91" t="e">
        <f ca="1">VLOOKUP(K404,#REF!,2,FALSE)</f>
        <v>#N/A</v>
      </c>
      <c r="K404" s="91"/>
      <c r="L404" s="91" t="e">
        <f ca="1">VLOOKUP(M404,#REF!,2,FALSE)</f>
        <v>#N/A</v>
      </c>
      <c r="M404" s="91"/>
      <c r="N404" s="91" t="e">
        <f ca="1">VLOOKUP(O404,#REF!,2,FALSE)</f>
        <v>#N/A</v>
      </c>
      <c r="O404" s="91"/>
      <c r="P404" s="92" t="str">
        <f ca="1">_xlfn.CONCAT($I404,IF(OR($O404=#REF!,$O404=#REF!,$O404=#REF!,$O404="electricité joule", $O404="electricité PAC")," d'", " de "), LOWER($O404))&amp;IF(OR(G404="agriculture","industrie")," l'",IF(OR(G404="puits technologiques",G404="soutes")," des "," du "))&amp;LOWER(G404)</f>
        <v xml:space="preserve"> de  du </v>
      </c>
      <c r="Q404" s="91" t="e">
        <f t="shared" si="24"/>
        <v>#NAME?</v>
      </c>
      <c r="R404" s="91" t="s">
        <v>95</v>
      </c>
      <c r="S404" s="91"/>
      <c r="T404" s="91" t="s">
        <v>9</v>
      </c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3"/>
      <c r="BF404" s="93"/>
      <c r="BG404" s="93"/>
      <c r="BH404" s="93"/>
      <c r="BI404" s="93"/>
      <c r="BJ404" s="93"/>
      <c r="BK404" s="93"/>
      <c r="BL404" s="93"/>
      <c r="BM404" s="93"/>
      <c r="BN404" s="93"/>
      <c r="BO404" s="93"/>
      <c r="BP404" s="93"/>
      <c r="BQ404" s="93"/>
      <c r="BR404" s="93"/>
      <c r="BS404" s="93"/>
      <c r="BT404" s="93"/>
      <c r="BU404" s="93"/>
    </row>
    <row r="405" spans="3:73">
      <c r="C405" s="91">
        <f t="shared" si="23"/>
        <v>404</v>
      </c>
      <c r="D405" s="91"/>
      <c r="E405" s="91" t="e">
        <f t="shared" ca="1" si="25"/>
        <v>#N/A</v>
      </c>
      <c r="F405" s="91" t="e">
        <f ca="1">VLOOKUP(G405,#REF!,2,FALSE)</f>
        <v>#N/A</v>
      </c>
      <c r="G405" s="91"/>
      <c r="H405" s="91" t="e">
        <f ca="1">VLOOKUP(I405,#REF!,2,FALSE)</f>
        <v>#N/A</v>
      </c>
      <c r="I405" s="91"/>
      <c r="J405" s="91" t="e">
        <f ca="1">VLOOKUP(K405,#REF!,2,FALSE)</f>
        <v>#N/A</v>
      </c>
      <c r="K405" s="91"/>
      <c r="L405" s="91" t="e">
        <f ca="1">VLOOKUP(M405,#REF!,2,FALSE)</f>
        <v>#N/A</v>
      </c>
      <c r="M405" s="91"/>
      <c r="N405" s="91" t="e">
        <f ca="1">VLOOKUP(O405,#REF!,2,FALSE)</f>
        <v>#N/A</v>
      </c>
      <c r="O405" s="91"/>
      <c r="P405" s="92" t="str">
        <f ca="1">_xlfn.CONCAT($I405,IF(OR($O405=#REF!,$O405=#REF!,$O405=#REF!,$O405="electricité joule", $O405="electricité PAC")," d'", " de "), LOWER($O405))&amp;IF(OR(G405="agriculture","industrie")," l'",IF(OR(G405="puits technologiques",G405="soutes")," des "," du "))&amp;LOWER(G405)</f>
        <v xml:space="preserve"> de  du </v>
      </c>
      <c r="Q405" s="91" t="e">
        <f t="shared" si="24"/>
        <v>#NAME?</v>
      </c>
      <c r="R405" s="91" t="s">
        <v>95</v>
      </c>
      <c r="S405" s="91"/>
      <c r="T405" s="91" t="s">
        <v>9</v>
      </c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3"/>
      <c r="AM405" s="93"/>
      <c r="AN405" s="93"/>
      <c r="AO405" s="93"/>
      <c r="AP405" s="93"/>
      <c r="AQ405" s="93"/>
      <c r="AR405" s="93"/>
      <c r="AS405" s="93"/>
      <c r="AT405" s="93"/>
      <c r="AU405" s="93"/>
      <c r="AV405" s="93"/>
      <c r="AW405" s="93"/>
      <c r="AX405" s="93"/>
      <c r="AY405" s="93"/>
      <c r="AZ405" s="93"/>
      <c r="BA405" s="93"/>
      <c r="BB405" s="93"/>
      <c r="BC405" s="93"/>
      <c r="BD405" s="93"/>
      <c r="BE405" s="93"/>
      <c r="BF405" s="93"/>
      <c r="BG405" s="93"/>
      <c r="BH405" s="93"/>
      <c r="BI405" s="93"/>
      <c r="BJ405" s="93"/>
      <c r="BK405" s="93"/>
      <c r="BL405" s="93"/>
      <c r="BM405" s="93"/>
      <c r="BN405" s="93"/>
      <c r="BO405" s="93"/>
      <c r="BP405" s="93"/>
      <c r="BQ405" s="93"/>
      <c r="BR405" s="93"/>
      <c r="BS405" s="93"/>
      <c r="BT405" s="93"/>
      <c r="BU405" s="93"/>
    </row>
    <row r="406" spans="3:73">
      <c r="C406" s="91">
        <f t="shared" si="23"/>
        <v>405</v>
      </c>
      <c r="D406" s="91"/>
      <c r="E406" s="91" t="e">
        <f t="shared" ca="1" si="25"/>
        <v>#N/A</v>
      </c>
      <c r="F406" s="91" t="e">
        <f ca="1">VLOOKUP(G406,#REF!,2,FALSE)</f>
        <v>#N/A</v>
      </c>
      <c r="G406" s="91"/>
      <c r="H406" s="91" t="e">
        <f ca="1">VLOOKUP(I406,#REF!,2,FALSE)</f>
        <v>#N/A</v>
      </c>
      <c r="I406" s="91"/>
      <c r="J406" s="91" t="e">
        <f ca="1">VLOOKUP(K406,#REF!,2,FALSE)</f>
        <v>#N/A</v>
      </c>
      <c r="K406" s="91"/>
      <c r="L406" s="91" t="e">
        <f ca="1">VLOOKUP(M406,#REF!,2,FALSE)</f>
        <v>#N/A</v>
      </c>
      <c r="M406" s="91"/>
      <c r="N406" s="91" t="e">
        <f ca="1">VLOOKUP(O406,#REF!,2,FALSE)</f>
        <v>#N/A</v>
      </c>
      <c r="O406" s="91"/>
      <c r="P406" s="92" t="str">
        <f ca="1">_xlfn.CONCAT($I406,IF(OR($O406=#REF!,$O406=#REF!,$O406=#REF!,$O406="electricité joule", $O406="electricité PAC")," d'", " de "), LOWER($O406))&amp;IF(OR(G406="agriculture","industrie")," l'",IF(OR(G406="puits technologiques",G406="soutes")," des "," du "))&amp;LOWER(G406)</f>
        <v xml:space="preserve"> de  du </v>
      </c>
      <c r="Q406" s="91" t="e">
        <f t="shared" si="24"/>
        <v>#NAME?</v>
      </c>
      <c r="R406" s="91" t="s">
        <v>95</v>
      </c>
      <c r="S406" s="91"/>
      <c r="T406" s="91" t="s">
        <v>9</v>
      </c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3"/>
      <c r="AM406" s="93"/>
      <c r="AN406" s="93"/>
      <c r="AO406" s="93"/>
      <c r="AP406" s="93"/>
      <c r="AQ406" s="93"/>
      <c r="AR406" s="93"/>
      <c r="AS406" s="93"/>
      <c r="AT406" s="93"/>
      <c r="AU406" s="93"/>
      <c r="AV406" s="93"/>
      <c r="AW406" s="93"/>
      <c r="AX406" s="93"/>
      <c r="AY406" s="93"/>
      <c r="AZ406" s="93"/>
      <c r="BA406" s="93"/>
      <c r="BB406" s="93"/>
      <c r="BC406" s="93"/>
      <c r="BD406" s="93"/>
      <c r="BE406" s="93"/>
      <c r="BF406" s="93"/>
      <c r="BG406" s="93"/>
      <c r="BH406" s="93"/>
      <c r="BI406" s="93"/>
      <c r="BJ406" s="93"/>
      <c r="BK406" s="93"/>
      <c r="BL406" s="93"/>
      <c r="BM406" s="93"/>
      <c r="BN406" s="93"/>
      <c r="BO406" s="93"/>
      <c r="BP406" s="93"/>
      <c r="BQ406" s="93"/>
      <c r="BR406" s="93"/>
      <c r="BS406" s="93"/>
      <c r="BT406" s="93"/>
      <c r="BU406" s="93"/>
    </row>
    <row r="407" spans="3:73">
      <c r="C407" s="91">
        <f t="shared" si="23"/>
        <v>406</v>
      </c>
      <c r="D407" s="91"/>
      <c r="E407" s="91" t="e">
        <f t="shared" ca="1" si="25"/>
        <v>#N/A</v>
      </c>
      <c r="F407" s="91" t="e">
        <f ca="1">VLOOKUP(G407,#REF!,2,FALSE)</f>
        <v>#N/A</v>
      </c>
      <c r="G407" s="91"/>
      <c r="H407" s="91" t="e">
        <f ca="1">VLOOKUP(I407,#REF!,2,FALSE)</f>
        <v>#N/A</v>
      </c>
      <c r="I407" s="91"/>
      <c r="J407" s="91" t="e">
        <f ca="1">VLOOKUP(K407,#REF!,2,FALSE)</f>
        <v>#N/A</v>
      </c>
      <c r="K407" s="91"/>
      <c r="L407" s="91" t="e">
        <f ca="1">VLOOKUP(M407,#REF!,2,FALSE)</f>
        <v>#N/A</v>
      </c>
      <c r="M407" s="91"/>
      <c r="N407" s="91" t="e">
        <f ca="1">VLOOKUP(O407,#REF!,2,FALSE)</f>
        <v>#N/A</v>
      </c>
      <c r="O407" s="91"/>
      <c r="P407" s="92" t="str">
        <f ca="1">_xlfn.CONCAT($I407,IF(OR($O407=#REF!,$O407=#REF!,$O407=#REF!,$O407="electricité joule", $O407="electricité PAC")," d'", " de "), LOWER($O407))&amp;IF(OR(G407="agriculture","industrie")," l'",IF(OR(G407="puits technologiques",G407="soutes")," des "," du "))&amp;LOWER(G407)</f>
        <v xml:space="preserve"> de  du </v>
      </c>
      <c r="Q407" s="91" t="e">
        <f t="shared" si="24"/>
        <v>#NAME?</v>
      </c>
      <c r="R407" s="91" t="s">
        <v>95</v>
      </c>
      <c r="S407" s="91"/>
      <c r="T407" s="91" t="s">
        <v>9</v>
      </c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3"/>
      <c r="AM407" s="93"/>
      <c r="AN407" s="93"/>
      <c r="AO407" s="93"/>
      <c r="AP407" s="93"/>
      <c r="AQ407" s="93"/>
      <c r="AR407" s="93"/>
      <c r="AS407" s="93"/>
      <c r="AT407" s="93"/>
      <c r="AU407" s="93"/>
      <c r="AV407" s="93"/>
      <c r="AW407" s="93"/>
      <c r="AX407" s="93"/>
      <c r="AY407" s="93"/>
      <c r="AZ407" s="93"/>
      <c r="BA407" s="93"/>
      <c r="BB407" s="93"/>
      <c r="BC407" s="93"/>
      <c r="BD407" s="93"/>
      <c r="BE407" s="93"/>
      <c r="BF407" s="93"/>
      <c r="BG407" s="93"/>
      <c r="BH407" s="93"/>
      <c r="BI407" s="93"/>
      <c r="BJ407" s="93"/>
      <c r="BK407" s="93"/>
      <c r="BL407" s="93"/>
      <c r="BM407" s="93"/>
      <c r="BN407" s="93"/>
      <c r="BO407" s="93"/>
      <c r="BP407" s="93"/>
      <c r="BQ407" s="93"/>
      <c r="BR407" s="93"/>
      <c r="BS407" s="93"/>
      <c r="BT407" s="93"/>
      <c r="BU407" s="93"/>
    </row>
    <row r="408" spans="3:73">
      <c r="C408" s="91">
        <f t="shared" si="23"/>
        <v>407</v>
      </c>
      <c r="D408" s="91"/>
      <c r="E408" s="91" t="e">
        <f t="shared" ca="1" si="25"/>
        <v>#N/A</v>
      </c>
      <c r="F408" s="91" t="e">
        <f ca="1">VLOOKUP(G408,#REF!,2,FALSE)</f>
        <v>#N/A</v>
      </c>
      <c r="G408" s="91"/>
      <c r="H408" s="91" t="e">
        <f ca="1">VLOOKUP(I408,#REF!,2,FALSE)</f>
        <v>#N/A</v>
      </c>
      <c r="I408" s="91"/>
      <c r="J408" s="91" t="e">
        <f ca="1">VLOOKUP(K408,#REF!,2,FALSE)</f>
        <v>#N/A</v>
      </c>
      <c r="K408" s="91"/>
      <c r="L408" s="91" t="e">
        <f ca="1">VLOOKUP(M408,#REF!,2,FALSE)</f>
        <v>#N/A</v>
      </c>
      <c r="M408" s="91"/>
      <c r="N408" s="91" t="e">
        <f ca="1">VLOOKUP(O408,#REF!,2,FALSE)</f>
        <v>#N/A</v>
      </c>
      <c r="O408" s="91"/>
      <c r="P408" s="92" t="str">
        <f ca="1">_xlfn.CONCAT($I408,IF(OR($O408=#REF!,$O408=#REF!,$O408=#REF!,$O408="electricité joule", $O408="electricité PAC")," d'", " de "), LOWER($O408))&amp;IF(OR(G408="agriculture","industrie")," l'",IF(OR(G408="puits technologiques",G408="soutes")," des "," du "))&amp;LOWER(G408)</f>
        <v xml:space="preserve"> de  du </v>
      </c>
      <c r="Q408" s="91" t="e">
        <f t="shared" si="24"/>
        <v>#NAME?</v>
      </c>
      <c r="R408" s="91" t="s">
        <v>95</v>
      </c>
      <c r="S408" s="91"/>
      <c r="T408" s="91" t="s">
        <v>9</v>
      </c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3"/>
      <c r="AM408" s="93"/>
      <c r="AN408" s="93"/>
      <c r="AO408" s="93"/>
      <c r="AP408" s="93"/>
      <c r="AQ408" s="93"/>
      <c r="AR408" s="93"/>
      <c r="AS408" s="93"/>
      <c r="AT408" s="93"/>
      <c r="AU408" s="93"/>
      <c r="AV408" s="93"/>
      <c r="AW408" s="93"/>
      <c r="AX408" s="93"/>
      <c r="AY408" s="93"/>
      <c r="AZ408" s="93"/>
      <c r="BA408" s="93"/>
      <c r="BB408" s="93"/>
      <c r="BC408" s="93"/>
      <c r="BD408" s="93"/>
      <c r="BE408" s="93"/>
      <c r="BF408" s="93"/>
      <c r="BG408" s="93"/>
      <c r="BH408" s="93"/>
      <c r="BI408" s="93"/>
      <c r="BJ408" s="93"/>
      <c r="BK408" s="93"/>
      <c r="BL408" s="93"/>
      <c r="BM408" s="93"/>
      <c r="BN408" s="93"/>
      <c r="BO408" s="93"/>
      <c r="BP408" s="93"/>
      <c r="BQ408" s="93"/>
      <c r="BR408" s="93"/>
      <c r="BS408" s="93"/>
      <c r="BT408" s="93"/>
      <c r="BU408" s="93"/>
    </row>
    <row r="409" spans="3:73">
      <c r="C409" s="91">
        <f t="shared" si="23"/>
        <v>408</v>
      </c>
      <c r="D409" s="91"/>
      <c r="E409" s="91" t="e">
        <f t="shared" ca="1" si="25"/>
        <v>#N/A</v>
      </c>
      <c r="F409" s="91" t="e">
        <f ca="1">VLOOKUP(G409,#REF!,2,FALSE)</f>
        <v>#N/A</v>
      </c>
      <c r="G409" s="91"/>
      <c r="H409" s="91" t="e">
        <f ca="1">VLOOKUP(I409,#REF!,2,FALSE)</f>
        <v>#N/A</v>
      </c>
      <c r="I409" s="91"/>
      <c r="J409" s="91" t="e">
        <f ca="1">VLOOKUP(K409,#REF!,2,FALSE)</f>
        <v>#N/A</v>
      </c>
      <c r="K409" s="91"/>
      <c r="L409" s="91" t="e">
        <f ca="1">VLOOKUP(M409,#REF!,2,FALSE)</f>
        <v>#N/A</v>
      </c>
      <c r="M409" s="91"/>
      <c r="N409" s="91" t="e">
        <f ca="1">VLOOKUP(O409,#REF!,2,FALSE)</f>
        <v>#N/A</v>
      </c>
      <c r="O409" s="91"/>
      <c r="P409" s="92" t="str">
        <f ca="1">_xlfn.CONCAT($I409,IF(OR($O409=#REF!,$O409=#REF!,$O409=#REF!,$O409="electricité joule", $O409="electricité PAC")," d'", " de "), LOWER($O409))&amp;IF(OR(G409="agriculture","industrie")," l'",IF(OR(G409="puits technologiques",G409="soutes")," des "," du "))&amp;LOWER(G409)</f>
        <v xml:space="preserve"> de  du </v>
      </c>
      <c r="Q409" s="91" t="e">
        <f t="shared" si="24"/>
        <v>#NAME?</v>
      </c>
      <c r="R409" s="91" t="s">
        <v>95</v>
      </c>
      <c r="S409" s="91"/>
      <c r="T409" s="91" t="s">
        <v>9</v>
      </c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3"/>
      <c r="AM409" s="93"/>
      <c r="AN409" s="93"/>
      <c r="AO409" s="93"/>
      <c r="AP409" s="93"/>
      <c r="AQ409" s="93"/>
      <c r="AR409" s="93"/>
      <c r="AS409" s="93"/>
      <c r="AT409" s="93"/>
      <c r="AU409" s="93"/>
      <c r="AV409" s="93"/>
      <c r="AW409" s="93"/>
      <c r="AX409" s="93"/>
      <c r="AY409" s="93"/>
      <c r="AZ409" s="93"/>
      <c r="BA409" s="93"/>
      <c r="BB409" s="93"/>
      <c r="BC409" s="93"/>
      <c r="BD409" s="93"/>
      <c r="BE409" s="93"/>
      <c r="BF409" s="93"/>
      <c r="BG409" s="93"/>
      <c r="BH409" s="93"/>
      <c r="BI409" s="93"/>
      <c r="BJ409" s="93"/>
      <c r="BK409" s="93"/>
      <c r="BL409" s="93"/>
      <c r="BM409" s="93"/>
      <c r="BN409" s="93"/>
      <c r="BO409" s="93"/>
      <c r="BP409" s="93"/>
      <c r="BQ409" s="93"/>
      <c r="BR409" s="93"/>
      <c r="BS409" s="93"/>
      <c r="BT409" s="93"/>
      <c r="BU409" s="93"/>
    </row>
    <row r="410" spans="3:73">
      <c r="C410" s="91">
        <f t="shared" si="23"/>
        <v>409</v>
      </c>
      <c r="D410" s="91"/>
      <c r="E410" s="91" t="e">
        <f t="shared" ca="1" si="25"/>
        <v>#N/A</v>
      </c>
      <c r="F410" s="91" t="e">
        <f ca="1">VLOOKUP(G410,#REF!,2,FALSE)</f>
        <v>#N/A</v>
      </c>
      <c r="G410" s="91"/>
      <c r="H410" s="91" t="e">
        <f ca="1">VLOOKUP(I410,#REF!,2,FALSE)</f>
        <v>#N/A</v>
      </c>
      <c r="I410" s="91"/>
      <c r="J410" s="91" t="e">
        <f ca="1">VLOOKUP(K410,#REF!,2,FALSE)</f>
        <v>#N/A</v>
      </c>
      <c r="K410" s="91"/>
      <c r="L410" s="91" t="e">
        <f ca="1">VLOOKUP(M410,#REF!,2,FALSE)</f>
        <v>#N/A</v>
      </c>
      <c r="M410" s="91"/>
      <c r="N410" s="91" t="e">
        <f ca="1">VLOOKUP(O410,#REF!,2,FALSE)</f>
        <v>#N/A</v>
      </c>
      <c r="O410" s="91"/>
      <c r="P410" s="92" t="str">
        <f ca="1">_xlfn.CONCAT($I410,IF(OR($O410=#REF!,$O410=#REF!,$O410=#REF!,$O410="electricité joule", $O410="electricité PAC")," d'", " de "), LOWER($O410))&amp;IF(OR(G410="agriculture","industrie")," l'",IF(OR(G410="puits technologiques",G410="soutes")," des "," du "))&amp;LOWER(G410)</f>
        <v xml:space="preserve"> de  du </v>
      </c>
      <c r="Q410" s="91" t="e">
        <f t="shared" si="24"/>
        <v>#NAME?</v>
      </c>
      <c r="R410" s="91" t="s">
        <v>95</v>
      </c>
      <c r="S410" s="91"/>
      <c r="T410" s="91" t="s">
        <v>9</v>
      </c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3"/>
      <c r="BF410" s="93"/>
      <c r="BG410" s="93"/>
      <c r="BH410" s="93"/>
      <c r="BI410" s="93"/>
      <c r="BJ410" s="93"/>
      <c r="BK410" s="93"/>
      <c r="BL410" s="93"/>
      <c r="BM410" s="93"/>
      <c r="BN410" s="93"/>
      <c r="BO410" s="93"/>
      <c r="BP410" s="93"/>
      <c r="BQ410" s="93"/>
      <c r="BR410" s="93"/>
      <c r="BS410" s="93"/>
      <c r="BT410" s="93"/>
      <c r="BU410" s="93"/>
    </row>
    <row r="411" spans="3:73">
      <c r="C411" s="91">
        <f t="shared" si="23"/>
        <v>410</v>
      </c>
      <c r="D411" s="91"/>
      <c r="E411" s="91" t="e">
        <f t="shared" ca="1" si="25"/>
        <v>#N/A</v>
      </c>
      <c r="F411" s="91" t="e">
        <f ca="1">VLOOKUP(G411,#REF!,2,FALSE)</f>
        <v>#N/A</v>
      </c>
      <c r="G411" s="91"/>
      <c r="H411" s="91" t="e">
        <f ca="1">VLOOKUP(I411,#REF!,2,FALSE)</f>
        <v>#N/A</v>
      </c>
      <c r="I411" s="91"/>
      <c r="J411" s="91" t="e">
        <f ca="1">VLOOKUP(K411,#REF!,2,FALSE)</f>
        <v>#N/A</v>
      </c>
      <c r="K411" s="91"/>
      <c r="L411" s="91" t="e">
        <f ca="1">VLOOKUP(M411,#REF!,2,FALSE)</f>
        <v>#N/A</v>
      </c>
      <c r="M411" s="91"/>
      <c r="N411" s="91" t="e">
        <f ca="1">VLOOKUP(O411,#REF!,2,FALSE)</f>
        <v>#N/A</v>
      </c>
      <c r="O411" s="91"/>
      <c r="P411" s="92" t="str">
        <f ca="1">_xlfn.CONCAT($I411,IF(OR($O411=#REF!,$O411=#REF!,$O411=#REF!,$O411="electricité joule", $O411="electricité PAC")," d'", " de "), LOWER($O411))&amp;IF(OR(G411="agriculture","industrie")," l'",IF(OR(G411="puits technologiques",G411="soutes")," des "," du "))&amp;LOWER(G411)</f>
        <v xml:space="preserve"> de  du </v>
      </c>
      <c r="Q411" s="91" t="e">
        <f t="shared" si="24"/>
        <v>#NAME?</v>
      </c>
      <c r="R411" s="91" t="s">
        <v>95</v>
      </c>
      <c r="S411" s="91"/>
      <c r="T411" s="91" t="s">
        <v>9</v>
      </c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3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3"/>
      <c r="BA411" s="93"/>
      <c r="BB411" s="93"/>
      <c r="BC411" s="93"/>
      <c r="BD411" s="93"/>
      <c r="BE411" s="93"/>
      <c r="BF411" s="93"/>
      <c r="BG411" s="93"/>
      <c r="BH411" s="93"/>
      <c r="BI411" s="93"/>
      <c r="BJ411" s="93"/>
      <c r="BK411" s="93"/>
      <c r="BL411" s="93"/>
      <c r="BM411" s="93"/>
      <c r="BN411" s="93"/>
      <c r="BO411" s="93"/>
      <c r="BP411" s="93"/>
      <c r="BQ411" s="93"/>
      <c r="BR411" s="93"/>
      <c r="BS411" s="93"/>
      <c r="BT411" s="93"/>
      <c r="BU411" s="93"/>
    </row>
    <row r="412" spans="3:73">
      <c r="C412" s="91">
        <f t="shared" si="23"/>
        <v>411</v>
      </c>
      <c r="D412" s="91"/>
      <c r="E412" s="91" t="e">
        <f t="shared" ca="1" si="25"/>
        <v>#N/A</v>
      </c>
      <c r="F412" s="91" t="e">
        <f ca="1">VLOOKUP(G412,#REF!,2,FALSE)</f>
        <v>#N/A</v>
      </c>
      <c r="G412" s="91"/>
      <c r="H412" s="91" t="e">
        <f ca="1">VLOOKUP(I412,#REF!,2,FALSE)</f>
        <v>#N/A</v>
      </c>
      <c r="I412" s="91"/>
      <c r="J412" s="91" t="e">
        <f ca="1">VLOOKUP(K412,#REF!,2,FALSE)</f>
        <v>#N/A</v>
      </c>
      <c r="K412" s="91"/>
      <c r="L412" s="91" t="e">
        <f ca="1">VLOOKUP(M412,#REF!,2,FALSE)</f>
        <v>#N/A</v>
      </c>
      <c r="M412" s="91"/>
      <c r="N412" s="91" t="e">
        <f ca="1">VLOOKUP(O412,#REF!,2,FALSE)</f>
        <v>#N/A</v>
      </c>
      <c r="O412" s="91"/>
      <c r="P412" s="92" t="str">
        <f ca="1">_xlfn.CONCAT($I412,IF(OR($O412=#REF!,$O412=#REF!,$O412=#REF!,$O412="electricité joule", $O412="electricité PAC")," d'", " de "), LOWER($O412))&amp;IF(OR(G412="agriculture","industrie")," l'",IF(OR(G412="puits technologiques",G412="soutes")," des "," du "))&amp;LOWER(G412)</f>
        <v xml:space="preserve"> de  du </v>
      </c>
      <c r="Q412" s="91" t="e">
        <f t="shared" si="24"/>
        <v>#NAME?</v>
      </c>
      <c r="R412" s="91" t="s">
        <v>95</v>
      </c>
      <c r="S412" s="91"/>
      <c r="T412" s="91" t="s">
        <v>9</v>
      </c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3"/>
      <c r="AM412" s="93"/>
      <c r="AN412" s="93"/>
      <c r="AO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3"/>
      <c r="AZ412" s="93"/>
      <c r="BA412" s="93"/>
      <c r="BB412" s="93"/>
      <c r="BC412" s="93"/>
      <c r="BD412" s="93"/>
      <c r="BE412" s="93"/>
      <c r="BF412" s="93"/>
      <c r="BG412" s="93"/>
      <c r="BH412" s="93"/>
      <c r="BI412" s="93"/>
      <c r="BJ412" s="93"/>
      <c r="BK412" s="93"/>
      <c r="BL412" s="93"/>
      <c r="BM412" s="93"/>
      <c r="BN412" s="93"/>
      <c r="BO412" s="93"/>
      <c r="BP412" s="93"/>
      <c r="BQ412" s="93"/>
      <c r="BR412" s="93"/>
      <c r="BS412" s="93"/>
      <c r="BT412" s="93"/>
      <c r="BU412" s="93"/>
    </row>
    <row r="413" spans="3:73">
      <c r="C413" s="91">
        <f t="shared" si="23"/>
        <v>412</v>
      </c>
      <c r="D413" s="91"/>
      <c r="E413" s="91" t="e">
        <f t="shared" ca="1" si="25"/>
        <v>#N/A</v>
      </c>
      <c r="F413" s="91" t="e">
        <f ca="1">VLOOKUP(G413,#REF!,2,FALSE)</f>
        <v>#N/A</v>
      </c>
      <c r="G413" s="91"/>
      <c r="H413" s="91" t="e">
        <f ca="1">VLOOKUP(I413,#REF!,2,FALSE)</f>
        <v>#N/A</v>
      </c>
      <c r="I413" s="91"/>
      <c r="J413" s="91" t="e">
        <f ca="1">VLOOKUP(K413,#REF!,2,FALSE)</f>
        <v>#N/A</v>
      </c>
      <c r="K413" s="91"/>
      <c r="L413" s="91" t="e">
        <f ca="1">VLOOKUP(M413,#REF!,2,FALSE)</f>
        <v>#N/A</v>
      </c>
      <c r="M413" s="91"/>
      <c r="N413" s="91" t="e">
        <f ca="1">VLOOKUP(O413,#REF!,2,FALSE)</f>
        <v>#N/A</v>
      </c>
      <c r="O413" s="91"/>
      <c r="P413" s="92" t="str">
        <f ca="1">_xlfn.CONCAT($I413,IF(OR($O413=#REF!,$O413=#REF!,$O413=#REF!,$O413="electricité joule", $O413="electricité PAC")," d'", " de "), LOWER($O413))&amp;IF(OR(G413="agriculture","industrie")," l'",IF(OR(G413="puits technologiques",G413="soutes")," des "," du "))&amp;LOWER(G413)</f>
        <v xml:space="preserve"> de  du </v>
      </c>
      <c r="Q413" s="91" t="e">
        <f t="shared" si="24"/>
        <v>#NAME?</v>
      </c>
      <c r="R413" s="91" t="s">
        <v>95</v>
      </c>
      <c r="S413" s="91"/>
      <c r="T413" s="91" t="s">
        <v>9</v>
      </c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3"/>
      <c r="AZ413" s="93"/>
      <c r="BA413" s="93"/>
      <c r="BB413" s="93"/>
      <c r="BC413" s="93"/>
      <c r="BD413" s="93"/>
      <c r="BE413" s="93"/>
      <c r="BF413" s="93"/>
      <c r="BG413" s="93"/>
      <c r="BH413" s="93"/>
      <c r="BI413" s="93"/>
      <c r="BJ413" s="93"/>
      <c r="BK413" s="93"/>
      <c r="BL413" s="93"/>
      <c r="BM413" s="93"/>
      <c r="BN413" s="93"/>
      <c r="BO413" s="93"/>
      <c r="BP413" s="93"/>
      <c r="BQ413" s="93"/>
      <c r="BR413" s="93"/>
      <c r="BS413" s="93"/>
      <c r="BT413" s="93"/>
      <c r="BU413" s="93"/>
    </row>
    <row r="414" spans="3:73">
      <c r="C414" s="91">
        <f t="shared" si="23"/>
        <v>413</v>
      </c>
      <c r="D414" s="91"/>
      <c r="E414" s="91" t="e">
        <f t="shared" ca="1" si="25"/>
        <v>#N/A</v>
      </c>
      <c r="F414" s="91" t="e">
        <f ca="1">VLOOKUP(G414,#REF!,2,FALSE)</f>
        <v>#N/A</v>
      </c>
      <c r="G414" s="91"/>
      <c r="H414" s="91" t="e">
        <f ca="1">VLOOKUP(I414,#REF!,2,FALSE)</f>
        <v>#N/A</v>
      </c>
      <c r="I414" s="91"/>
      <c r="J414" s="91" t="e">
        <f ca="1">VLOOKUP(K414,#REF!,2,FALSE)</f>
        <v>#N/A</v>
      </c>
      <c r="K414" s="91"/>
      <c r="L414" s="91" t="e">
        <f ca="1">VLOOKUP(M414,#REF!,2,FALSE)</f>
        <v>#N/A</v>
      </c>
      <c r="M414" s="91"/>
      <c r="N414" s="91" t="e">
        <f ca="1">VLOOKUP(O414,#REF!,2,FALSE)</f>
        <v>#N/A</v>
      </c>
      <c r="O414" s="91"/>
      <c r="P414" s="92" t="str">
        <f ca="1">_xlfn.CONCAT($I414,IF(OR($O414=#REF!,$O414=#REF!,$O414=#REF!,$O414="electricité joule", $O414="electricité PAC")," d'", " de "), LOWER($O414))&amp;IF(OR(G414="agriculture","industrie")," l'",IF(OR(G414="puits technologiques",G414="soutes")," des "," du "))&amp;LOWER(G414)</f>
        <v xml:space="preserve"> de  du </v>
      </c>
      <c r="Q414" s="91" t="e">
        <f t="shared" si="24"/>
        <v>#NAME?</v>
      </c>
      <c r="R414" s="91" t="s">
        <v>95</v>
      </c>
      <c r="S414" s="91"/>
      <c r="T414" s="91" t="s">
        <v>9</v>
      </c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  <c r="AV414" s="93"/>
      <c r="AW414" s="93"/>
      <c r="AX414" s="93"/>
      <c r="AY414" s="93"/>
      <c r="AZ414" s="93"/>
      <c r="BA414" s="93"/>
      <c r="BB414" s="93"/>
      <c r="BC414" s="93"/>
      <c r="BD414" s="93"/>
      <c r="BE414" s="93"/>
      <c r="BF414" s="93"/>
      <c r="BG414" s="93"/>
      <c r="BH414" s="93"/>
      <c r="BI414" s="93"/>
      <c r="BJ414" s="93"/>
      <c r="BK414" s="93"/>
      <c r="BL414" s="93"/>
      <c r="BM414" s="93"/>
      <c r="BN414" s="93"/>
      <c r="BO414" s="93"/>
      <c r="BP414" s="93"/>
      <c r="BQ414" s="93"/>
      <c r="BR414" s="93"/>
      <c r="BS414" s="93"/>
      <c r="BT414" s="93"/>
      <c r="BU414" s="93"/>
    </row>
    <row r="415" spans="3:73">
      <c r="C415" s="91">
        <f t="shared" si="23"/>
        <v>414</v>
      </c>
      <c r="D415" s="91"/>
      <c r="E415" s="91" t="e">
        <f t="shared" ca="1" si="25"/>
        <v>#N/A</v>
      </c>
      <c r="F415" s="91" t="e">
        <f ca="1">VLOOKUP(G415,#REF!,2,FALSE)</f>
        <v>#N/A</v>
      </c>
      <c r="G415" s="91"/>
      <c r="H415" s="91" t="e">
        <f ca="1">VLOOKUP(I415,#REF!,2,FALSE)</f>
        <v>#N/A</v>
      </c>
      <c r="I415" s="91"/>
      <c r="J415" s="91" t="e">
        <f ca="1">VLOOKUP(K415,#REF!,2,FALSE)</f>
        <v>#N/A</v>
      </c>
      <c r="K415" s="91"/>
      <c r="L415" s="91" t="e">
        <f ca="1">VLOOKUP(M415,#REF!,2,FALSE)</f>
        <v>#N/A</v>
      </c>
      <c r="M415" s="91"/>
      <c r="N415" s="91" t="e">
        <f ca="1">VLOOKUP(O415,#REF!,2,FALSE)</f>
        <v>#N/A</v>
      </c>
      <c r="O415" s="91"/>
      <c r="P415" s="92" t="str">
        <f ca="1">_xlfn.CONCAT($I415,IF(OR($O415=#REF!,$O415=#REF!,$O415=#REF!,$O415="electricité joule", $O415="electricité PAC")," d'", " de "), LOWER($O415))&amp;IF(OR(G415="agriculture","industrie")," l'",IF(OR(G415="puits technologiques",G415="soutes")," des "," du "))&amp;LOWER(G415)</f>
        <v xml:space="preserve"> de  du </v>
      </c>
      <c r="Q415" s="91" t="e">
        <f t="shared" si="24"/>
        <v>#NAME?</v>
      </c>
      <c r="R415" s="91" t="s">
        <v>95</v>
      </c>
      <c r="S415" s="91"/>
      <c r="T415" s="91" t="s">
        <v>9</v>
      </c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3"/>
      <c r="BA415" s="93"/>
      <c r="BB415" s="93"/>
      <c r="BC415" s="93"/>
      <c r="BD415" s="93"/>
      <c r="BE415" s="93"/>
      <c r="BF415" s="93"/>
      <c r="BG415" s="93"/>
      <c r="BH415" s="93"/>
      <c r="BI415" s="93"/>
      <c r="BJ415" s="93"/>
      <c r="BK415" s="93"/>
      <c r="BL415" s="93"/>
      <c r="BM415" s="93"/>
      <c r="BN415" s="93"/>
      <c r="BO415" s="93"/>
      <c r="BP415" s="93"/>
      <c r="BQ415" s="93"/>
      <c r="BR415" s="93"/>
      <c r="BS415" s="93"/>
      <c r="BT415" s="93"/>
      <c r="BU415" s="93"/>
    </row>
    <row r="416" spans="3:73">
      <c r="C416" s="91">
        <f t="shared" si="23"/>
        <v>415</v>
      </c>
      <c r="D416" s="91"/>
      <c r="E416" s="91" t="e">
        <f t="shared" ca="1" si="25"/>
        <v>#N/A</v>
      </c>
      <c r="F416" s="91" t="e">
        <f ca="1">VLOOKUP(G416,#REF!,2,FALSE)</f>
        <v>#N/A</v>
      </c>
      <c r="G416" s="91"/>
      <c r="H416" s="91" t="e">
        <f ca="1">VLOOKUP(I416,#REF!,2,FALSE)</f>
        <v>#N/A</v>
      </c>
      <c r="I416" s="91"/>
      <c r="J416" s="91" t="e">
        <f ca="1">VLOOKUP(K416,#REF!,2,FALSE)</f>
        <v>#N/A</v>
      </c>
      <c r="K416" s="91"/>
      <c r="L416" s="91" t="e">
        <f ca="1">VLOOKUP(M416,#REF!,2,FALSE)</f>
        <v>#N/A</v>
      </c>
      <c r="M416" s="91"/>
      <c r="N416" s="91" t="e">
        <f ca="1">VLOOKUP(O416,#REF!,2,FALSE)</f>
        <v>#N/A</v>
      </c>
      <c r="O416" s="91"/>
      <c r="P416" s="92" t="str">
        <f ca="1">_xlfn.CONCAT($I416,IF(OR($O416=#REF!,$O416=#REF!,$O416=#REF!,$O416="electricité joule", $O416="electricité PAC")," d'", " de "), LOWER($O416))&amp;IF(OR(G416="agriculture","industrie")," l'",IF(OR(G416="puits technologiques",G416="soutes")," des "," du "))&amp;LOWER(G416)</f>
        <v xml:space="preserve"> de  du </v>
      </c>
      <c r="Q416" s="91" t="e">
        <f t="shared" si="24"/>
        <v>#NAME?</v>
      </c>
      <c r="R416" s="91" t="s">
        <v>95</v>
      </c>
      <c r="S416" s="91"/>
      <c r="T416" s="91" t="s">
        <v>9</v>
      </c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  <c r="BC416" s="93"/>
      <c r="BD416" s="93"/>
      <c r="BE416" s="93"/>
      <c r="BF416" s="93"/>
      <c r="BG416" s="93"/>
      <c r="BH416" s="93"/>
      <c r="BI416" s="93"/>
      <c r="BJ416" s="93"/>
      <c r="BK416" s="93"/>
      <c r="BL416" s="93"/>
      <c r="BM416" s="93"/>
      <c r="BN416" s="93"/>
      <c r="BO416" s="93"/>
      <c r="BP416" s="93"/>
      <c r="BQ416" s="93"/>
      <c r="BR416" s="93"/>
      <c r="BS416" s="93"/>
      <c r="BT416" s="93"/>
      <c r="BU416" s="93"/>
    </row>
    <row r="417" spans="3:73">
      <c r="C417" s="91">
        <f t="shared" si="23"/>
        <v>416</v>
      </c>
      <c r="D417" s="91"/>
      <c r="E417" s="91" t="e">
        <f t="shared" ca="1" si="25"/>
        <v>#N/A</v>
      </c>
      <c r="F417" s="91" t="e">
        <f ca="1">VLOOKUP(G417,#REF!,2,FALSE)</f>
        <v>#N/A</v>
      </c>
      <c r="G417" s="91"/>
      <c r="H417" s="91" t="e">
        <f ca="1">VLOOKUP(I417,#REF!,2,FALSE)</f>
        <v>#N/A</v>
      </c>
      <c r="I417" s="91"/>
      <c r="J417" s="91" t="e">
        <f ca="1">VLOOKUP(K417,#REF!,2,FALSE)</f>
        <v>#N/A</v>
      </c>
      <c r="K417" s="91"/>
      <c r="L417" s="91" t="e">
        <f ca="1">VLOOKUP(M417,#REF!,2,FALSE)</f>
        <v>#N/A</v>
      </c>
      <c r="M417" s="91"/>
      <c r="N417" s="91" t="e">
        <f ca="1">VLOOKUP(O417,#REF!,2,FALSE)</f>
        <v>#N/A</v>
      </c>
      <c r="O417" s="91"/>
      <c r="P417" s="92" t="str">
        <f ca="1">_xlfn.CONCAT($I417,IF(OR($O417=#REF!,$O417=#REF!,$O417=#REF!,$O417="electricité joule", $O417="electricité PAC")," d'", " de "), LOWER($O417))&amp;IF(OR(G417="agriculture","industrie")," l'",IF(OR(G417="puits technologiques",G417="soutes")," des "," du "))&amp;LOWER(G417)</f>
        <v xml:space="preserve"> de  du </v>
      </c>
      <c r="Q417" s="91" t="e">
        <f t="shared" si="24"/>
        <v>#NAME?</v>
      </c>
      <c r="R417" s="91" t="s">
        <v>95</v>
      </c>
      <c r="S417" s="91"/>
      <c r="T417" s="91" t="s">
        <v>9</v>
      </c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3"/>
      <c r="BA417" s="93"/>
      <c r="BB417" s="93"/>
      <c r="BC417" s="93"/>
      <c r="BD417" s="93"/>
      <c r="BE417" s="93"/>
      <c r="BF417" s="93"/>
      <c r="BG417" s="93"/>
      <c r="BH417" s="93"/>
      <c r="BI417" s="93"/>
      <c r="BJ417" s="93"/>
      <c r="BK417" s="93"/>
      <c r="BL417" s="93"/>
      <c r="BM417" s="93"/>
      <c r="BN417" s="93"/>
      <c r="BO417" s="93"/>
      <c r="BP417" s="93"/>
      <c r="BQ417" s="93"/>
      <c r="BR417" s="93"/>
      <c r="BS417" s="93"/>
      <c r="BT417" s="93"/>
      <c r="BU417" s="93"/>
    </row>
    <row r="418" spans="3:73">
      <c r="C418" s="91">
        <f t="shared" si="23"/>
        <v>417</v>
      </c>
      <c r="D418" s="91"/>
      <c r="E418" s="91" t="e">
        <f t="shared" ca="1" si="25"/>
        <v>#N/A</v>
      </c>
      <c r="F418" s="91" t="e">
        <f ca="1">VLOOKUP(G418,#REF!,2,FALSE)</f>
        <v>#N/A</v>
      </c>
      <c r="G418" s="91"/>
      <c r="H418" s="91" t="e">
        <f ca="1">VLOOKUP(I418,#REF!,2,FALSE)</f>
        <v>#N/A</v>
      </c>
      <c r="I418" s="91"/>
      <c r="J418" s="91" t="e">
        <f ca="1">VLOOKUP(K418,#REF!,2,FALSE)</f>
        <v>#N/A</v>
      </c>
      <c r="K418" s="91"/>
      <c r="L418" s="91" t="e">
        <f ca="1">VLOOKUP(M418,#REF!,2,FALSE)</f>
        <v>#N/A</v>
      </c>
      <c r="M418" s="91"/>
      <c r="N418" s="91" t="e">
        <f ca="1">VLOOKUP(O418,#REF!,2,FALSE)</f>
        <v>#N/A</v>
      </c>
      <c r="O418" s="91"/>
      <c r="P418" s="92" t="str">
        <f ca="1">_xlfn.CONCAT($I418,IF(OR($O418=#REF!,$O418=#REF!,$O418=#REF!,$O418="electricité joule", $O418="electricité PAC")," d'", " de "), LOWER($O418))&amp;IF(OR(G418="agriculture","industrie")," l'",IF(OR(G418="puits technologiques",G418="soutes")," des "," du "))&amp;LOWER(G418)</f>
        <v xml:space="preserve"> de  du </v>
      </c>
      <c r="Q418" s="91" t="e">
        <f t="shared" si="24"/>
        <v>#NAME?</v>
      </c>
      <c r="R418" s="91" t="s">
        <v>95</v>
      </c>
      <c r="S418" s="91"/>
      <c r="T418" s="91" t="s">
        <v>9</v>
      </c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3"/>
      <c r="AM418" s="93"/>
      <c r="AN418" s="93"/>
      <c r="AO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3"/>
      <c r="AZ418" s="93"/>
      <c r="BA418" s="93"/>
      <c r="BB418" s="93"/>
      <c r="BC418" s="93"/>
      <c r="BD418" s="93"/>
      <c r="BE418" s="93"/>
      <c r="BF418" s="93"/>
      <c r="BG418" s="93"/>
      <c r="BH418" s="93"/>
      <c r="BI418" s="93"/>
      <c r="BJ418" s="93"/>
      <c r="BK418" s="93"/>
      <c r="BL418" s="93"/>
      <c r="BM418" s="93"/>
      <c r="BN418" s="93"/>
      <c r="BO418" s="93"/>
      <c r="BP418" s="93"/>
      <c r="BQ418" s="93"/>
      <c r="BR418" s="93"/>
      <c r="BS418" s="93"/>
      <c r="BT418" s="93"/>
      <c r="BU418" s="93"/>
    </row>
    <row r="419" spans="3:73">
      <c r="C419" s="91">
        <f t="shared" si="23"/>
        <v>418</v>
      </c>
      <c r="D419" s="91"/>
      <c r="E419" s="91" t="e">
        <f t="shared" ca="1" si="25"/>
        <v>#N/A</v>
      </c>
      <c r="F419" s="91" t="e">
        <f ca="1">VLOOKUP(G419,#REF!,2,FALSE)</f>
        <v>#N/A</v>
      </c>
      <c r="G419" s="91"/>
      <c r="H419" s="91" t="e">
        <f ca="1">VLOOKUP(I419,#REF!,2,FALSE)</f>
        <v>#N/A</v>
      </c>
      <c r="I419" s="91"/>
      <c r="J419" s="91" t="e">
        <f ca="1">VLOOKUP(K419,#REF!,2,FALSE)</f>
        <v>#N/A</v>
      </c>
      <c r="K419" s="91"/>
      <c r="L419" s="91" t="e">
        <f ca="1">VLOOKUP(M419,#REF!,2,FALSE)</f>
        <v>#N/A</v>
      </c>
      <c r="M419" s="91"/>
      <c r="N419" s="91" t="e">
        <f ca="1">VLOOKUP(O419,#REF!,2,FALSE)</f>
        <v>#N/A</v>
      </c>
      <c r="O419" s="91"/>
      <c r="P419" s="92" t="str">
        <f ca="1">_xlfn.CONCAT($I419,IF(OR($O419=#REF!,$O419=#REF!,$O419=#REF!,$O419="electricité joule", $O419="electricité PAC")," d'", " de "), LOWER($O419))&amp;IF(OR(G419="agriculture","industrie")," l'",IF(OR(G419="puits technologiques",G419="soutes")," des "," du "))&amp;LOWER(G419)</f>
        <v xml:space="preserve"> de  du </v>
      </c>
      <c r="Q419" s="91" t="e">
        <f t="shared" si="24"/>
        <v>#NAME?</v>
      </c>
      <c r="R419" s="91" t="s">
        <v>95</v>
      </c>
      <c r="S419" s="91"/>
      <c r="T419" s="91" t="s">
        <v>9</v>
      </c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3"/>
      <c r="BA419" s="93"/>
      <c r="BB419" s="93"/>
      <c r="BC419" s="93"/>
      <c r="BD419" s="93"/>
      <c r="BE419" s="93"/>
      <c r="BF419" s="93"/>
      <c r="BG419" s="93"/>
      <c r="BH419" s="93"/>
      <c r="BI419" s="93"/>
      <c r="BJ419" s="93"/>
      <c r="BK419" s="93"/>
      <c r="BL419" s="93"/>
      <c r="BM419" s="93"/>
      <c r="BN419" s="93"/>
      <c r="BO419" s="93"/>
      <c r="BP419" s="93"/>
      <c r="BQ419" s="93"/>
      <c r="BR419" s="93"/>
      <c r="BS419" s="93"/>
      <c r="BT419" s="93"/>
      <c r="BU419" s="93"/>
    </row>
    <row r="420" spans="3:73">
      <c r="C420" s="91">
        <f t="shared" si="23"/>
        <v>419</v>
      </c>
      <c r="D420" s="91"/>
      <c r="E420" s="91" t="e">
        <f t="shared" ca="1" si="25"/>
        <v>#N/A</v>
      </c>
      <c r="F420" s="91" t="e">
        <f ca="1">VLOOKUP(G420,#REF!,2,FALSE)</f>
        <v>#N/A</v>
      </c>
      <c r="G420" s="91"/>
      <c r="H420" s="91" t="e">
        <f ca="1">VLOOKUP(I420,#REF!,2,FALSE)</f>
        <v>#N/A</v>
      </c>
      <c r="I420" s="91"/>
      <c r="J420" s="91" t="e">
        <f ca="1">VLOOKUP(K420,#REF!,2,FALSE)</f>
        <v>#N/A</v>
      </c>
      <c r="K420" s="91"/>
      <c r="L420" s="91" t="e">
        <f ca="1">VLOOKUP(M420,#REF!,2,FALSE)</f>
        <v>#N/A</v>
      </c>
      <c r="M420" s="91"/>
      <c r="N420" s="91" t="e">
        <f ca="1">VLOOKUP(O420,#REF!,2,FALSE)</f>
        <v>#N/A</v>
      </c>
      <c r="O420" s="91"/>
      <c r="P420" s="92" t="str">
        <f ca="1">_xlfn.CONCAT($I420,IF(OR($O420=#REF!,$O420=#REF!,$O420=#REF!,$O420="electricité joule", $O420="electricité PAC")," d'", " de "), LOWER($O420))&amp;IF(OR(G420="agriculture","industrie")," l'",IF(OR(G420="puits technologiques",G420="soutes")," des "," du "))&amp;LOWER(G420)</f>
        <v xml:space="preserve"> de  du </v>
      </c>
      <c r="Q420" s="91" t="e">
        <f t="shared" si="24"/>
        <v>#NAME?</v>
      </c>
      <c r="R420" s="91" t="s">
        <v>95</v>
      </c>
      <c r="S420" s="91"/>
      <c r="T420" s="91" t="s">
        <v>9</v>
      </c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3"/>
      <c r="AM420" s="93"/>
      <c r="AN420" s="93"/>
      <c r="AO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3"/>
      <c r="AZ420" s="93"/>
      <c r="BA420" s="93"/>
      <c r="BB420" s="93"/>
      <c r="BC420" s="93"/>
      <c r="BD420" s="93"/>
      <c r="BE420" s="93"/>
      <c r="BF420" s="93"/>
      <c r="BG420" s="93"/>
      <c r="BH420" s="93"/>
      <c r="BI420" s="93"/>
      <c r="BJ420" s="93"/>
      <c r="BK420" s="93"/>
      <c r="BL420" s="93"/>
      <c r="BM420" s="93"/>
      <c r="BN420" s="93"/>
      <c r="BO420" s="93"/>
      <c r="BP420" s="93"/>
      <c r="BQ420" s="93"/>
      <c r="BR420" s="93"/>
      <c r="BS420" s="93"/>
      <c r="BT420" s="93"/>
      <c r="BU420" s="93"/>
    </row>
    <row r="421" spans="3:73">
      <c r="C421" s="91">
        <f t="shared" si="23"/>
        <v>420</v>
      </c>
      <c r="D421" s="91"/>
      <c r="E421" s="91" t="e">
        <f t="shared" ca="1" si="25"/>
        <v>#N/A</v>
      </c>
      <c r="F421" s="91" t="e">
        <f ca="1">VLOOKUP(G421,#REF!,2,FALSE)</f>
        <v>#N/A</v>
      </c>
      <c r="G421" s="91"/>
      <c r="H421" s="91" t="e">
        <f ca="1">VLOOKUP(I421,#REF!,2,FALSE)</f>
        <v>#N/A</v>
      </c>
      <c r="I421" s="91"/>
      <c r="J421" s="91" t="e">
        <f ca="1">VLOOKUP(K421,#REF!,2,FALSE)</f>
        <v>#N/A</v>
      </c>
      <c r="K421" s="91"/>
      <c r="L421" s="91" t="e">
        <f ca="1">VLOOKUP(M421,#REF!,2,FALSE)</f>
        <v>#N/A</v>
      </c>
      <c r="M421" s="91"/>
      <c r="N421" s="91" t="e">
        <f ca="1">VLOOKUP(O421,#REF!,2,FALSE)</f>
        <v>#N/A</v>
      </c>
      <c r="O421" s="91"/>
      <c r="P421" s="92" t="str">
        <f ca="1">_xlfn.CONCAT($I421,IF(OR($O421=#REF!,$O421=#REF!,$O421=#REF!,$O421="electricité joule", $O421="electricité PAC")," d'", " de "), LOWER($O421))&amp;IF(OR(G421="agriculture","industrie")," l'",IF(OR(G421="puits technologiques",G421="soutes")," des "," du "))&amp;LOWER(G421)</f>
        <v xml:space="preserve"> de  du </v>
      </c>
      <c r="Q421" s="91" t="e">
        <f t="shared" si="24"/>
        <v>#NAME?</v>
      </c>
      <c r="R421" s="91" t="s">
        <v>95</v>
      </c>
      <c r="S421" s="91"/>
      <c r="T421" s="91" t="s">
        <v>9</v>
      </c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3"/>
      <c r="AM421" s="93"/>
      <c r="AN421" s="93"/>
      <c r="AO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3"/>
      <c r="AZ421" s="93"/>
      <c r="BA421" s="93"/>
      <c r="BB421" s="93"/>
      <c r="BC421" s="93"/>
      <c r="BD421" s="93"/>
      <c r="BE421" s="93"/>
      <c r="BF421" s="93"/>
      <c r="BG421" s="93"/>
      <c r="BH421" s="93"/>
      <c r="BI421" s="93"/>
      <c r="BJ421" s="93"/>
      <c r="BK421" s="93"/>
      <c r="BL421" s="93"/>
      <c r="BM421" s="93"/>
      <c r="BN421" s="93"/>
      <c r="BO421" s="93"/>
      <c r="BP421" s="93"/>
      <c r="BQ421" s="93"/>
      <c r="BR421" s="93"/>
      <c r="BS421" s="93"/>
      <c r="BT421" s="93"/>
      <c r="BU421" s="93"/>
    </row>
    <row r="422" spans="3:73">
      <c r="C422" s="91">
        <f t="shared" si="23"/>
        <v>421</v>
      </c>
      <c r="D422" s="91"/>
      <c r="E422" s="91" t="e">
        <f t="shared" ca="1" si="25"/>
        <v>#N/A</v>
      </c>
      <c r="F422" s="91" t="e">
        <f ca="1">VLOOKUP(G422,#REF!,2,FALSE)</f>
        <v>#N/A</v>
      </c>
      <c r="G422" s="91"/>
      <c r="H422" s="91" t="e">
        <f ca="1">VLOOKUP(I422,#REF!,2,FALSE)</f>
        <v>#N/A</v>
      </c>
      <c r="I422" s="91"/>
      <c r="J422" s="91" t="e">
        <f ca="1">VLOOKUP(K422,#REF!,2,FALSE)</f>
        <v>#N/A</v>
      </c>
      <c r="K422" s="91"/>
      <c r="L422" s="91" t="e">
        <f ca="1">VLOOKUP(M422,#REF!,2,FALSE)</f>
        <v>#N/A</v>
      </c>
      <c r="M422" s="91"/>
      <c r="N422" s="91" t="e">
        <f ca="1">VLOOKUP(O422,#REF!,2,FALSE)</f>
        <v>#N/A</v>
      </c>
      <c r="O422" s="91"/>
      <c r="P422" s="92" t="str">
        <f ca="1">_xlfn.CONCAT($I422,IF(OR($O422=#REF!,$O422=#REF!,$O422=#REF!,$O422="electricité joule", $O422="electricité PAC")," d'", " de "), LOWER($O422))&amp;IF(OR(G422="agriculture","industrie")," l'",IF(OR(G422="puits technologiques",G422="soutes")," des "," du "))&amp;LOWER(G422)</f>
        <v xml:space="preserve"> de  du </v>
      </c>
      <c r="Q422" s="91" t="e">
        <f t="shared" si="24"/>
        <v>#NAME?</v>
      </c>
      <c r="R422" s="91" t="s">
        <v>95</v>
      </c>
      <c r="S422" s="91"/>
      <c r="T422" s="91" t="s">
        <v>9</v>
      </c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3"/>
      <c r="BF422" s="93"/>
      <c r="BG422" s="93"/>
      <c r="BH422" s="93"/>
      <c r="BI422" s="93"/>
      <c r="BJ422" s="93"/>
      <c r="BK422" s="93"/>
      <c r="BL422" s="93"/>
      <c r="BM422" s="93"/>
      <c r="BN422" s="93"/>
      <c r="BO422" s="93"/>
      <c r="BP422" s="93"/>
      <c r="BQ422" s="93"/>
      <c r="BR422" s="93"/>
      <c r="BS422" s="93"/>
      <c r="BT422" s="93"/>
      <c r="BU422" s="93"/>
    </row>
    <row r="423" spans="3:73">
      <c r="C423" s="91">
        <f t="shared" si="23"/>
        <v>422</v>
      </c>
      <c r="D423" s="91"/>
      <c r="E423" s="91" t="e">
        <f t="shared" ca="1" si="25"/>
        <v>#N/A</v>
      </c>
      <c r="F423" s="91" t="e">
        <f ca="1">VLOOKUP(G423,#REF!,2,FALSE)</f>
        <v>#N/A</v>
      </c>
      <c r="G423" s="91"/>
      <c r="H423" s="91" t="e">
        <f ca="1">VLOOKUP(I423,#REF!,2,FALSE)</f>
        <v>#N/A</v>
      </c>
      <c r="I423" s="91"/>
      <c r="J423" s="91" t="e">
        <f ca="1">VLOOKUP(K423,#REF!,2,FALSE)</f>
        <v>#N/A</v>
      </c>
      <c r="K423" s="91"/>
      <c r="L423" s="91" t="e">
        <f ca="1">VLOOKUP(M423,#REF!,2,FALSE)</f>
        <v>#N/A</v>
      </c>
      <c r="M423" s="91"/>
      <c r="N423" s="91" t="e">
        <f ca="1">VLOOKUP(O423,#REF!,2,FALSE)</f>
        <v>#N/A</v>
      </c>
      <c r="O423" s="91"/>
      <c r="P423" s="92" t="str">
        <f ca="1">_xlfn.CONCAT($I423,IF(OR($O423=#REF!,$O423=#REF!,$O423=#REF!,$O423="electricité joule", $O423="electricité PAC")," d'", " de "), LOWER($O423))&amp;IF(OR(G423="agriculture","industrie")," l'",IF(OR(G423="puits technologiques",G423="soutes")," des "," du "))&amp;LOWER(G423)</f>
        <v xml:space="preserve"> de  du </v>
      </c>
      <c r="Q423" s="91" t="e">
        <f t="shared" si="24"/>
        <v>#NAME?</v>
      </c>
      <c r="R423" s="91" t="s">
        <v>95</v>
      </c>
      <c r="S423" s="91"/>
      <c r="T423" s="91" t="s">
        <v>9</v>
      </c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3"/>
      <c r="AM423" s="93"/>
      <c r="AN423" s="93"/>
      <c r="AO423" s="93"/>
      <c r="AP423" s="93"/>
      <c r="AQ423" s="93"/>
      <c r="AR423" s="93"/>
      <c r="AS423" s="93"/>
      <c r="AT423" s="93"/>
      <c r="AU423" s="93"/>
      <c r="AV423" s="93"/>
      <c r="AW423" s="93"/>
      <c r="AX423" s="93"/>
      <c r="AY423" s="93"/>
      <c r="AZ423" s="93"/>
      <c r="BA423" s="93"/>
      <c r="BB423" s="93"/>
      <c r="BC423" s="93"/>
      <c r="BD423" s="93"/>
      <c r="BE423" s="93"/>
      <c r="BF423" s="93"/>
      <c r="BG423" s="93"/>
      <c r="BH423" s="93"/>
      <c r="BI423" s="93"/>
      <c r="BJ423" s="93"/>
      <c r="BK423" s="93"/>
      <c r="BL423" s="93"/>
      <c r="BM423" s="93"/>
      <c r="BN423" s="93"/>
      <c r="BO423" s="93"/>
      <c r="BP423" s="93"/>
      <c r="BQ423" s="93"/>
      <c r="BR423" s="93"/>
      <c r="BS423" s="93"/>
      <c r="BT423" s="93"/>
      <c r="BU423" s="93"/>
    </row>
    <row r="424" spans="3:73">
      <c r="C424" s="91">
        <f t="shared" si="23"/>
        <v>423</v>
      </c>
      <c r="D424" s="91"/>
      <c r="E424" s="91" t="e">
        <f t="shared" ca="1" si="25"/>
        <v>#N/A</v>
      </c>
      <c r="F424" s="91" t="e">
        <f ca="1">VLOOKUP(G424,#REF!,2,FALSE)</f>
        <v>#N/A</v>
      </c>
      <c r="G424" s="91"/>
      <c r="H424" s="91" t="e">
        <f ca="1">VLOOKUP(I424,#REF!,2,FALSE)</f>
        <v>#N/A</v>
      </c>
      <c r="I424" s="91"/>
      <c r="J424" s="91" t="e">
        <f ca="1">VLOOKUP(K424,#REF!,2,FALSE)</f>
        <v>#N/A</v>
      </c>
      <c r="K424" s="91"/>
      <c r="L424" s="91" t="e">
        <f ca="1">VLOOKUP(M424,#REF!,2,FALSE)</f>
        <v>#N/A</v>
      </c>
      <c r="M424" s="91"/>
      <c r="N424" s="91" t="e">
        <f ca="1">VLOOKUP(O424,#REF!,2,FALSE)</f>
        <v>#N/A</v>
      </c>
      <c r="O424" s="91"/>
      <c r="P424" s="92" t="str">
        <f ca="1">_xlfn.CONCAT($I424,IF(OR($O424=#REF!,$O424=#REF!,$O424=#REF!,$O424="electricité joule", $O424="electricité PAC")," d'", " de "), LOWER($O424))&amp;IF(OR(G424="agriculture","industrie")," l'",IF(OR(G424="puits technologiques",G424="soutes")," des "," du "))&amp;LOWER(G424)</f>
        <v xml:space="preserve"> de  du </v>
      </c>
      <c r="Q424" s="91" t="e">
        <f t="shared" si="24"/>
        <v>#NAME?</v>
      </c>
      <c r="R424" s="91" t="s">
        <v>95</v>
      </c>
      <c r="S424" s="91"/>
      <c r="T424" s="91" t="s">
        <v>9</v>
      </c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3"/>
      <c r="AM424" s="93"/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  <c r="AX424" s="93"/>
      <c r="AY424" s="93"/>
      <c r="AZ424" s="93"/>
      <c r="BA424" s="93"/>
      <c r="BB424" s="93"/>
      <c r="BC424" s="93"/>
      <c r="BD424" s="93"/>
      <c r="BE424" s="93"/>
      <c r="BF424" s="93"/>
      <c r="BG424" s="93"/>
      <c r="BH424" s="93"/>
      <c r="BI424" s="93"/>
      <c r="BJ424" s="93"/>
      <c r="BK424" s="93"/>
      <c r="BL424" s="93"/>
      <c r="BM424" s="93"/>
      <c r="BN424" s="93"/>
      <c r="BO424" s="93"/>
      <c r="BP424" s="93"/>
      <c r="BQ424" s="93"/>
      <c r="BR424" s="93"/>
      <c r="BS424" s="93"/>
      <c r="BT424" s="93"/>
      <c r="BU424" s="93"/>
    </row>
    <row r="425" spans="3:73">
      <c r="C425" s="91">
        <f t="shared" si="23"/>
        <v>424</v>
      </c>
      <c r="D425" s="91"/>
      <c r="E425" s="91" t="e">
        <f t="shared" ca="1" si="25"/>
        <v>#N/A</v>
      </c>
      <c r="F425" s="91" t="e">
        <f ca="1">VLOOKUP(G425,#REF!,2,FALSE)</f>
        <v>#N/A</v>
      </c>
      <c r="G425" s="91"/>
      <c r="H425" s="91" t="e">
        <f ca="1">VLOOKUP(I425,#REF!,2,FALSE)</f>
        <v>#N/A</v>
      </c>
      <c r="I425" s="91"/>
      <c r="J425" s="91" t="e">
        <f ca="1">VLOOKUP(K425,#REF!,2,FALSE)</f>
        <v>#N/A</v>
      </c>
      <c r="K425" s="91"/>
      <c r="L425" s="91" t="e">
        <f ca="1">VLOOKUP(M425,#REF!,2,FALSE)</f>
        <v>#N/A</v>
      </c>
      <c r="M425" s="91"/>
      <c r="N425" s="91" t="e">
        <f ca="1">VLOOKUP(O425,#REF!,2,FALSE)</f>
        <v>#N/A</v>
      </c>
      <c r="O425" s="91"/>
      <c r="P425" s="92" t="str">
        <f ca="1">_xlfn.CONCAT($I425,IF(OR($O425=#REF!,$O425=#REF!,$O425=#REF!,$O425="electricité joule", $O425="electricité PAC")," d'", " de "), LOWER($O425))&amp;IF(OR(G425="agriculture","industrie")," l'",IF(OR(G425="puits technologiques",G425="soutes")," des "," du "))&amp;LOWER(G425)</f>
        <v xml:space="preserve"> de  du </v>
      </c>
      <c r="Q425" s="91" t="e">
        <f t="shared" si="24"/>
        <v>#NAME?</v>
      </c>
      <c r="R425" s="91" t="s">
        <v>95</v>
      </c>
      <c r="S425" s="91"/>
      <c r="T425" s="91" t="s">
        <v>9</v>
      </c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3"/>
      <c r="AM425" s="93"/>
      <c r="AN425" s="93"/>
      <c r="AO425" s="93"/>
      <c r="AP425" s="93"/>
      <c r="AQ425" s="93"/>
      <c r="AR425" s="93"/>
      <c r="AS425" s="93"/>
      <c r="AT425" s="93"/>
      <c r="AU425" s="93"/>
      <c r="AV425" s="93"/>
      <c r="AW425" s="93"/>
      <c r="AX425" s="93"/>
      <c r="AY425" s="93"/>
      <c r="AZ425" s="93"/>
      <c r="BA425" s="93"/>
      <c r="BB425" s="93"/>
      <c r="BC425" s="93"/>
      <c r="BD425" s="93"/>
      <c r="BE425" s="93"/>
      <c r="BF425" s="93"/>
      <c r="BG425" s="93"/>
      <c r="BH425" s="93"/>
      <c r="BI425" s="93"/>
      <c r="BJ425" s="93"/>
      <c r="BK425" s="93"/>
      <c r="BL425" s="93"/>
      <c r="BM425" s="93"/>
      <c r="BN425" s="93"/>
      <c r="BO425" s="93"/>
      <c r="BP425" s="93"/>
      <c r="BQ425" s="93"/>
      <c r="BR425" s="93"/>
      <c r="BS425" s="93"/>
      <c r="BT425" s="93"/>
      <c r="BU425" s="93"/>
    </row>
    <row r="426" spans="3:73">
      <c r="C426" s="91">
        <f t="shared" si="23"/>
        <v>425</v>
      </c>
      <c r="D426" s="91"/>
      <c r="E426" s="91" t="e">
        <f t="shared" ca="1" si="25"/>
        <v>#N/A</v>
      </c>
      <c r="F426" s="91" t="e">
        <f ca="1">VLOOKUP(G426,#REF!,2,FALSE)</f>
        <v>#N/A</v>
      </c>
      <c r="G426" s="91"/>
      <c r="H426" s="91" t="e">
        <f ca="1">VLOOKUP(I426,#REF!,2,FALSE)</f>
        <v>#N/A</v>
      </c>
      <c r="I426" s="91"/>
      <c r="J426" s="91" t="e">
        <f ca="1">VLOOKUP(K426,#REF!,2,FALSE)</f>
        <v>#N/A</v>
      </c>
      <c r="K426" s="91"/>
      <c r="L426" s="91" t="e">
        <f ca="1">VLOOKUP(M426,#REF!,2,FALSE)</f>
        <v>#N/A</v>
      </c>
      <c r="M426" s="91"/>
      <c r="N426" s="91" t="e">
        <f ca="1">VLOOKUP(O426,#REF!,2,FALSE)</f>
        <v>#N/A</v>
      </c>
      <c r="O426" s="91"/>
      <c r="P426" s="92" t="str">
        <f ca="1">_xlfn.CONCAT($I426,IF(OR($O426=#REF!,$O426=#REF!,$O426=#REF!,$O426="electricité joule", $O426="electricité PAC")," d'", " de "), LOWER($O426))&amp;IF(OR(G426="agriculture","industrie")," l'",IF(OR(G426="puits technologiques",G426="soutes")," des "," du "))&amp;LOWER(G426)</f>
        <v xml:space="preserve"> de  du </v>
      </c>
      <c r="Q426" s="91" t="e">
        <f t="shared" si="24"/>
        <v>#NAME?</v>
      </c>
      <c r="R426" s="91" t="s">
        <v>95</v>
      </c>
      <c r="S426" s="91"/>
      <c r="T426" s="91" t="s">
        <v>9</v>
      </c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3"/>
      <c r="AM426" s="93"/>
      <c r="AN426" s="93"/>
      <c r="AO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3"/>
      <c r="AZ426" s="93"/>
      <c r="BA426" s="93"/>
      <c r="BB426" s="93"/>
      <c r="BC426" s="93"/>
      <c r="BD426" s="93"/>
      <c r="BE426" s="93"/>
      <c r="BF426" s="93"/>
      <c r="BG426" s="93"/>
      <c r="BH426" s="93"/>
      <c r="BI426" s="93"/>
      <c r="BJ426" s="93"/>
      <c r="BK426" s="93"/>
      <c r="BL426" s="93"/>
      <c r="BM426" s="93"/>
      <c r="BN426" s="93"/>
      <c r="BO426" s="93"/>
      <c r="BP426" s="93"/>
      <c r="BQ426" s="93"/>
      <c r="BR426" s="93"/>
      <c r="BS426" s="93"/>
      <c r="BT426" s="93"/>
      <c r="BU426" s="93"/>
    </row>
    <row r="427" spans="3:73">
      <c r="C427" s="91">
        <f t="shared" si="23"/>
        <v>426</v>
      </c>
      <c r="D427" s="91"/>
      <c r="E427" s="91" t="e">
        <f t="shared" ca="1" si="25"/>
        <v>#N/A</v>
      </c>
      <c r="F427" s="91" t="e">
        <f ca="1">VLOOKUP(G427,#REF!,2,FALSE)</f>
        <v>#N/A</v>
      </c>
      <c r="G427" s="91"/>
      <c r="H427" s="91" t="e">
        <f ca="1">VLOOKUP(I427,#REF!,2,FALSE)</f>
        <v>#N/A</v>
      </c>
      <c r="I427" s="91"/>
      <c r="J427" s="91" t="e">
        <f ca="1">VLOOKUP(K427,#REF!,2,FALSE)</f>
        <v>#N/A</v>
      </c>
      <c r="K427" s="91"/>
      <c r="L427" s="91" t="e">
        <f ca="1">VLOOKUP(M427,#REF!,2,FALSE)</f>
        <v>#N/A</v>
      </c>
      <c r="M427" s="91"/>
      <c r="N427" s="91" t="e">
        <f ca="1">VLOOKUP(O427,#REF!,2,FALSE)</f>
        <v>#N/A</v>
      </c>
      <c r="O427" s="91"/>
      <c r="P427" s="92" t="str">
        <f ca="1">_xlfn.CONCAT($I427,IF(OR($O427=#REF!,$O427=#REF!,$O427=#REF!,$O427="electricité joule", $O427="electricité PAC")," d'", " de "), LOWER($O427))&amp;IF(OR(G427="agriculture","industrie")," l'",IF(OR(G427="puits technologiques",G427="soutes")," des "," du "))&amp;LOWER(G427)</f>
        <v xml:space="preserve"> de  du </v>
      </c>
      <c r="Q427" s="91" t="e">
        <f t="shared" si="24"/>
        <v>#NAME?</v>
      </c>
      <c r="R427" s="91" t="s">
        <v>95</v>
      </c>
      <c r="S427" s="91"/>
      <c r="T427" s="91" t="s">
        <v>9</v>
      </c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3"/>
      <c r="AM427" s="93"/>
      <c r="AN427" s="93"/>
      <c r="AO427" s="93"/>
      <c r="AP427" s="93"/>
      <c r="AQ427" s="93"/>
      <c r="AR427" s="93"/>
      <c r="AS427" s="93"/>
      <c r="AT427" s="93"/>
      <c r="AU427" s="93"/>
      <c r="AV427" s="93"/>
      <c r="AW427" s="93"/>
      <c r="AX427" s="93"/>
      <c r="AY427" s="93"/>
      <c r="AZ427" s="93"/>
      <c r="BA427" s="93"/>
      <c r="BB427" s="93"/>
      <c r="BC427" s="93"/>
      <c r="BD427" s="93"/>
      <c r="BE427" s="93"/>
      <c r="BF427" s="93"/>
      <c r="BG427" s="93"/>
      <c r="BH427" s="93"/>
      <c r="BI427" s="93"/>
      <c r="BJ427" s="93"/>
      <c r="BK427" s="93"/>
      <c r="BL427" s="93"/>
      <c r="BM427" s="93"/>
      <c r="BN427" s="93"/>
      <c r="BO427" s="93"/>
      <c r="BP427" s="93"/>
      <c r="BQ427" s="93"/>
      <c r="BR427" s="93"/>
      <c r="BS427" s="93"/>
      <c r="BT427" s="93"/>
      <c r="BU427" s="93"/>
    </row>
    <row r="428" spans="3:73">
      <c r="C428" s="91">
        <f t="shared" si="23"/>
        <v>427</v>
      </c>
      <c r="D428" s="91"/>
      <c r="E428" s="91" t="e">
        <f t="shared" ca="1" si="25"/>
        <v>#N/A</v>
      </c>
      <c r="F428" s="91" t="e">
        <f ca="1">VLOOKUP(G428,#REF!,2,FALSE)</f>
        <v>#N/A</v>
      </c>
      <c r="G428" s="91"/>
      <c r="H428" s="91" t="e">
        <f ca="1">VLOOKUP(I428,#REF!,2,FALSE)</f>
        <v>#N/A</v>
      </c>
      <c r="I428" s="91"/>
      <c r="J428" s="91" t="e">
        <f ca="1">VLOOKUP(K428,#REF!,2,FALSE)</f>
        <v>#N/A</v>
      </c>
      <c r="K428" s="91"/>
      <c r="L428" s="91" t="e">
        <f ca="1">VLOOKUP(M428,#REF!,2,FALSE)</f>
        <v>#N/A</v>
      </c>
      <c r="M428" s="91"/>
      <c r="N428" s="91" t="e">
        <f ca="1">VLOOKUP(O428,#REF!,2,FALSE)</f>
        <v>#N/A</v>
      </c>
      <c r="O428" s="91"/>
      <c r="P428" s="92" t="str">
        <f ca="1">_xlfn.CONCAT($I428,IF(OR($O428=#REF!,$O428=#REF!,$O428=#REF!,$O428="electricité joule", $O428="electricité PAC")," d'", " de "), LOWER($O428))&amp;IF(OR(G428="agriculture","industrie")," l'",IF(OR(G428="puits technologiques",G428="soutes")," des "," du "))&amp;LOWER(G428)</f>
        <v xml:space="preserve"> de  du </v>
      </c>
      <c r="Q428" s="91" t="e">
        <f t="shared" si="24"/>
        <v>#NAME?</v>
      </c>
      <c r="R428" s="91" t="s">
        <v>95</v>
      </c>
      <c r="S428" s="91"/>
      <c r="T428" s="91" t="s">
        <v>9</v>
      </c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3"/>
      <c r="BF428" s="93"/>
      <c r="BG428" s="93"/>
      <c r="BH428" s="93"/>
      <c r="BI428" s="93"/>
      <c r="BJ428" s="93"/>
      <c r="BK428" s="93"/>
      <c r="BL428" s="93"/>
      <c r="BM428" s="93"/>
      <c r="BN428" s="93"/>
      <c r="BO428" s="93"/>
      <c r="BP428" s="93"/>
      <c r="BQ428" s="93"/>
      <c r="BR428" s="93"/>
      <c r="BS428" s="93"/>
      <c r="BT428" s="93"/>
      <c r="BU428" s="93"/>
    </row>
    <row r="429" spans="3:73">
      <c r="C429" s="91">
        <f t="shared" si="23"/>
        <v>428</v>
      </c>
      <c r="D429" s="91"/>
      <c r="E429" s="91" t="e">
        <f t="shared" ca="1" si="25"/>
        <v>#N/A</v>
      </c>
      <c r="F429" s="91" t="e">
        <f ca="1">VLOOKUP(G429,#REF!,2,FALSE)</f>
        <v>#N/A</v>
      </c>
      <c r="G429" s="91"/>
      <c r="H429" s="91" t="e">
        <f ca="1">VLOOKUP(I429,#REF!,2,FALSE)</f>
        <v>#N/A</v>
      </c>
      <c r="I429" s="91"/>
      <c r="J429" s="91" t="e">
        <f ca="1">VLOOKUP(K429,#REF!,2,FALSE)</f>
        <v>#N/A</v>
      </c>
      <c r="K429" s="91"/>
      <c r="L429" s="91" t="e">
        <f ca="1">VLOOKUP(M429,#REF!,2,FALSE)</f>
        <v>#N/A</v>
      </c>
      <c r="M429" s="91"/>
      <c r="N429" s="91" t="e">
        <f ca="1">VLOOKUP(O429,#REF!,2,FALSE)</f>
        <v>#N/A</v>
      </c>
      <c r="O429" s="91"/>
      <c r="P429" s="92" t="str">
        <f ca="1">_xlfn.CONCAT($I429,IF(OR($O429=#REF!,$O429=#REF!,$O429=#REF!,$O429="electricité joule", $O429="electricité PAC")," d'", " de "), LOWER($O429))&amp;IF(OR(G429="agriculture","industrie")," l'",IF(OR(G429="puits technologiques",G429="soutes")," des "," du "))&amp;LOWER(G429)</f>
        <v xml:space="preserve"> de  du </v>
      </c>
      <c r="Q429" s="91" t="e">
        <f t="shared" si="24"/>
        <v>#NAME?</v>
      </c>
      <c r="R429" s="91" t="s">
        <v>95</v>
      </c>
      <c r="S429" s="91"/>
      <c r="T429" s="91" t="s">
        <v>9</v>
      </c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3"/>
      <c r="AM429" s="93"/>
      <c r="AN429" s="93"/>
      <c r="AO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3"/>
      <c r="AZ429" s="93"/>
      <c r="BA429" s="93"/>
      <c r="BB429" s="93"/>
      <c r="BC429" s="93"/>
      <c r="BD429" s="93"/>
      <c r="BE429" s="93"/>
      <c r="BF429" s="93"/>
      <c r="BG429" s="93"/>
      <c r="BH429" s="93"/>
      <c r="BI429" s="93"/>
      <c r="BJ429" s="93"/>
      <c r="BK429" s="93"/>
      <c r="BL429" s="93"/>
      <c r="BM429" s="93"/>
      <c r="BN429" s="93"/>
      <c r="BO429" s="93"/>
      <c r="BP429" s="93"/>
      <c r="BQ429" s="93"/>
      <c r="BR429" s="93"/>
      <c r="BS429" s="93"/>
      <c r="BT429" s="93"/>
      <c r="BU429" s="93"/>
    </row>
    <row r="430" spans="3:73">
      <c r="C430" s="91">
        <f t="shared" si="23"/>
        <v>429</v>
      </c>
      <c r="D430" s="91"/>
      <c r="E430" s="91" t="e">
        <f t="shared" ca="1" si="25"/>
        <v>#N/A</v>
      </c>
      <c r="F430" s="91" t="e">
        <f ca="1">VLOOKUP(G430,#REF!,2,FALSE)</f>
        <v>#N/A</v>
      </c>
      <c r="G430" s="91"/>
      <c r="H430" s="91" t="e">
        <f ca="1">VLOOKUP(I430,#REF!,2,FALSE)</f>
        <v>#N/A</v>
      </c>
      <c r="I430" s="91"/>
      <c r="J430" s="91" t="e">
        <f ca="1">VLOOKUP(K430,#REF!,2,FALSE)</f>
        <v>#N/A</v>
      </c>
      <c r="K430" s="91"/>
      <c r="L430" s="91" t="e">
        <f ca="1">VLOOKUP(M430,#REF!,2,FALSE)</f>
        <v>#N/A</v>
      </c>
      <c r="M430" s="91"/>
      <c r="N430" s="91" t="e">
        <f ca="1">VLOOKUP(O430,#REF!,2,FALSE)</f>
        <v>#N/A</v>
      </c>
      <c r="O430" s="91"/>
      <c r="P430" s="92" t="str">
        <f ca="1">_xlfn.CONCAT($I430,IF(OR($O430=#REF!,$O430=#REF!,$O430=#REF!,$O430="electricité joule", $O430="electricité PAC")," d'", " de "), LOWER($O430))&amp;IF(OR(G430="agriculture","industrie")," l'",IF(OR(G430="puits technologiques",G430="soutes")," des "," du "))&amp;LOWER(G430)</f>
        <v xml:space="preserve"> de  du </v>
      </c>
      <c r="Q430" s="91" t="e">
        <f t="shared" si="24"/>
        <v>#NAME?</v>
      </c>
      <c r="R430" s="91" t="s">
        <v>95</v>
      </c>
      <c r="S430" s="91"/>
      <c r="T430" s="91" t="s">
        <v>9</v>
      </c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3"/>
      <c r="AM430" s="93"/>
      <c r="AN430" s="93"/>
      <c r="AO430" s="93"/>
      <c r="AP430" s="93"/>
      <c r="AQ430" s="93"/>
      <c r="AR430" s="93"/>
      <c r="AS430" s="93"/>
      <c r="AT430" s="93"/>
      <c r="AU430" s="93"/>
      <c r="AV430" s="93"/>
      <c r="AW430" s="93"/>
      <c r="AX430" s="93"/>
      <c r="AY430" s="93"/>
      <c r="AZ430" s="93"/>
      <c r="BA430" s="93"/>
      <c r="BB430" s="93"/>
      <c r="BC430" s="93"/>
      <c r="BD430" s="93"/>
      <c r="BE430" s="93"/>
      <c r="BF430" s="93"/>
      <c r="BG430" s="93"/>
      <c r="BH430" s="93"/>
      <c r="BI430" s="93"/>
      <c r="BJ430" s="93"/>
      <c r="BK430" s="93"/>
      <c r="BL430" s="93"/>
      <c r="BM430" s="93"/>
      <c r="BN430" s="93"/>
      <c r="BO430" s="93"/>
      <c r="BP430" s="93"/>
      <c r="BQ430" s="93"/>
      <c r="BR430" s="93"/>
      <c r="BS430" s="93"/>
      <c r="BT430" s="93"/>
      <c r="BU430" s="93"/>
    </row>
    <row r="431" spans="3:73">
      <c r="C431" s="91">
        <f t="shared" si="23"/>
        <v>430</v>
      </c>
      <c r="D431" s="91"/>
      <c r="E431" s="91" t="e">
        <f t="shared" ca="1" si="25"/>
        <v>#N/A</v>
      </c>
      <c r="F431" s="91" t="e">
        <f ca="1">VLOOKUP(G431,#REF!,2,FALSE)</f>
        <v>#N/A</v>
      </c>
      <c r="G431" s="91"/>
      <c r="H431" s="91" t="e">
        <f ca="1">VLOOKUP(I431,#REF!,2,FALSE)</f>
        <v>#N/A</v>
      </c>
      <c r="I431" s="91"/>
      <c r="J431" s="91" t="e">
        <f ca="1">VLOOKUP(K431,#REF!,2,FALSE)</f>
        <v>#N/A</v>
      </c>
      <c r="K431" s="91"/>
      <c r="L431" s="91" t="e">
        <f ca="1">VLOOKUP(M431,#REF!,2,FALSE)</f>
        <v>#N/A</v>
      </c>
      <c r="M431" s="91"/>
      <c r="N431" s="91" t="e">
        <f ca="1">VLOOKUP(O431,#REF!,2,FALSE)</f>
        <v>#N/A</v>
      </c>
      <c r="O431" s="91"/>
      <c r="P431" s="92" t="str">
        <f ca="1">_xlfn.CONCAT($I431,IF(OR($O431=#REF!,$O431=#REF!,$O431=#REF!,$O431="electricité joule", $O431="electricité PAC")," d'", " de "), LOWER($O431))&amp;IF(OR(G431="agriculture","industrie")," l'",IF(OR(G431="puits technologiques",G431="soutes")," des "," du "))&amp;LOWER(G431)</f>
        <v xml:space="preserve"> de  du </v>
      </c>
      <c r="Q431" s="91" t="e">
        <f t="shared" si="24"/>
        <v>#NAME?</v>
      </c>
      <c r="R431" s="91" t="s">
        <v>95</v>
      </c>
      <c r="S431" s="91"/>
      <c r="T431" s="91" t="s">
        <v>9</v>
      </c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3"/>
      <c r="AM431" s="93"/>
      <c r="AN431" s="93"/>
      <c r="AO431" s="93"/>
      <c r="AP431" s="93"/>
      <c r="AQ431" s="93"/>
      <c r="AR431" s="93"/>
      <c r="AS431" s="93"/>
      <c r="AT431" s="93"/>
      <c r="AU431" s="93"/>
      <c r="AV431" s="93"/>
      <c r="AW431" s="93"/>
      <c r="AX431" s="93"/>
      <c r="AY431" s="93"/>
      <c r="AZ431" s="93"/>
      <c r="BA431" s="93"/>
      <c r="BB431" s="93"/>
      <c r="BC431" s="93"/>
      <c r="BD431" s="93"/>
      <c r="BE431" s="93"/>
      <c r="BF431" s="93"/>
      <c r="BG431" s="93"/>
      <c r="BH431" s="93"/>
      <c r="BI431" s="93"/>
      <c r="BJ431" s="93"/>
      <c r="BK431" s="93"/>
      <c r="BL431" s="93"/>
      <c r="BM431" s="93"/>
      <c r="BN431" s="93"/>
      <c r="BO431" s="93"/>
      <c r="BP431" s="93"/>
      <c r="BQ431" s="93"/>
      <c r="BR431" s="93"/>
      <c r="BS431" s="93"/>
      <c r="BT431" s="93"/>
      <c r="BU431" s="93"/>
    </row>
    <row r="432" spans="3:73">
      <c r="C432" s="91">
        <f t="shared" si="23"/>
        <v>431</v>
      </c>
      <c r="D432" s="91"/>
      <c r="E432" s="91" t="e">
        <f t="shared" ca="1" si="25"/>
        <v>#N/A</v>
      </c>
      <c r="F432" s="91" t="e">
        <f ca="1">VLOOKUP(G432,#REF!,2,FALSE)</f>
        <v>#N/A</v>
      </c>
      <c r="G432" s="91"/>
      <c r="H432" s="91" t="e">
        <f ca="1">VLOOKUP(I432,#REF!,2,FALSE)</f>
        <v>#N/A</v>
      </c>
      <c r="I432" s="91"/>
      <c r="J432" s="91" t="e">
        <f ca="1">VLOOKUP(K432,#REF!,2,FALSE)</f>
        <v>#N/A</v>
      </c>
      <c r="K432" s="91"/>
      <c r="L432" s="91" t="e">
        <f ca="1">VLOOKUP(M432,#REF!,2,FALSE)</f>
        <v>#N/A</v>
      </c>
      <c r="M432" s="91"/>
      <c r="N432" s="91" t="e">
        <f ca="1">VLOOKUP(O432,#REF!,2,FALSE)</f>
        <v>#N/A</v>
      </c>
      <c r="O432" s="91"/>
      <c r="P432" s="92" t="str">
        <f ca="1">_xlfn.CONCAT($I432,IF(OR($O432=#REF!,$O432=#REF!,$O432=#REF!,$O432="electricité joule", $O432="electricité PAC")," d'", " de "), LOWER($O432))&amp;IF(OR(G432="agriculture","industrie")," l'",IF(OR(G432="puits technologiques",G432="soutes")," des "," du "))&amp;LOWER(G432)</f>
        <v xml:space="preserve"> de  du </v>
      </c>
      <c r="Q432" s="91" t="e">
        <f t="shared" si="24"/>
        <v>#NAME?</v>
      </c>
      <c r="R432" s="91" t="s">
        <v>95</v>
      </c>
      <c r="S432" s="91"/>
      <c r="T432" s="91" t="s">
        <v>9</v>
      </c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3"/>
      <c r="AM432" s="93"/>
      <c r="AN432" s="93"/>
      <c r="AO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3"/>
      <c r="AZ432" s="93"/>
      <c r="BA432" s="93"/>
      <c r="BB432" s="93"/>
      <c r="BC432" s="93"/>
      <c r="BD432" s="93"/>
      <c r="BE432" s="93"/>
      <c r="BF432" s="93"/>
      <c r="BG432" s="93"/>
      <c r="BH432" s="93"/>
      <c r="BI432" s="93"/>
      <c r="BJ432" s="93"/>
      <c r="BK432" s="93"/>
      <c r="BL432" s="93"/>
      <c r="BM432" s="93"/>
      <c r="BN432" s="93"/>
      <c r="BO432" s="93"/>
      <c r="BP432" s="93"/>
      <c r="BQ432" s="93"/>
      <c r="BR432" s="93"/>
      <c r="BS432" s="93"/>
      <c r="BT432" s="93"/>
      <c r="BU432" s="93"/>
    </row>
    <row r="433" spans="3:73">
      <c r="C433" s="91">
        <f t="shared" si="23"/>
        <v>432</v>
      </c>
      <c r="D433" s="91"/>
      <c r="E433" s="91" t="e">
        <f t="shared" ca="1" si="25"/>
        <v>#N/A</v>
      </c>
      <c r="F433" s="91" t="e">
        <f ca="1">VLOOKUP(G433,#REF!,2,FALSE)</f>
        <v>#N/A</v>
      </c>
      <c r="G433" s="91"/>
      <c r="H433" s="91" t="e">
        <f ca="1">VLOOKUP(I433,#REF!,2,FALSE)</f>
        <v>#N/A</v>
      </c>
      <c r="I433" s="91"/>
      <c r="J433" s="91" t="e">
        <f ca="1">VLOOKUP(K433,#REF!,2,FALSE)</f>
        <v>#N/A</v>
      </c>
      <c r="K433" s="91"/>
      <c r="L433" s="91" t="e">
        <f ca="1">VLOOKUP(M433,#REF!,2,FALSE)</f>
        <v>#N/A</v>
      </c>
      <c r="M433" s="91"/>
      <c r="N433" s="91" t="e">
        <f ca="1">VLOOKUP(O433,#REF!,2,FALSE)</f>
        <v>#N/A</v>
      </c>
      <c r="O433" s="91"/>
      <c r="P433" s="92" t="str">
        <f ca="1">_xlfn.CONCAT($I433,IF(OR($O433=#REF!,$O433=#REF!,$O433=#REF!,$O433="electricité joule", $O433="electricité PAC")," d'", " de "), LOWER($O433))&amp;IF(OR(G433="agriculture","industrie")," l'",IF(OR(G433="puits technologiques",G433="soutes")," des "," du "))&amp;LOWER(G433)</f>
        <v xml:space="preserve"> de  du </v>
      </c>
      <c r="Q433" s="91" t="e">
        <f t="shared" si="24"/>
        <v>#NAME?</v>
      </c>
      <c r="R433" s="91" t="s">
        <v>95</v>
      </c>
      <c r="S433" s="91"/>
      <c r="T433" s="91" t="s">
        <v>9</v>
      </c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3"/>
      <c r="AM433" s="93"/>
      <c r="AN433" s="93"/>
      <c r="AO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3"/>
      <c r="AZ433" s="93"/>
      <c r="BA433" s="93"/>
      <c r="BB433" s="93"/>
      <c r="BC433" s="93"/>
      <c r="BD433" s="93"/>
      <c r="BE433" s="93"/>
      <c r="BF433" s="93"/>
      <c r="BG433" s="93"/>
      <c r="BH433" s="93"/>
      <c r="BI433" s="93"/>
      <c r="BJ433" s="93"/>
      <c r="BK433" s="93"/>
      <c r="BL433" s="93"/>
      <c r="BM433" s="93"/>
      <c r="BN433" s="93"/>
      <c r="BO433" s="93"/>
      <c r="BP433" s="93"/>
      <c r="BQ433" s="93"/>
      <c r="BR433" s="93"/>
      <c r="BS433" s="93"/>
      <c r="BT433" s="93"/>
      <c r="BU433" s="93"/>
    </row>
    <row r="434" spans="3:73">
      <c r="C434" s="91">
        <f t="shared" si="23"/>
        <v>433</v>
      </c>
      <c r="D434" s="91"/>
      <c r="E434" s="91" t="e">
        <f t="shared" ca="1" si="25"/>
        <v>#N/A</v>
      </c>
      <c r="F434" s="91" t="e">
        <f ca="1">VLOOKUP(G434,#REF!,2,FALSE)</f>
        <v>#N/A</v>
      </c>
      <c r="G434" s="91"/>
      <c r="H434" s="91" t="e">
        <f ca="1">VLOOKUP(I434,#REF!,2,FALSE)</f>
        <v>#N/A</v>
      </c>
      <c r="I434" s="91"/>
      <c r="J434" s="91" t="e">
        <f ca="1">VLOOKUP(K434,#REF!,2,FALSE)</f>
        <v>#N/A</v>
      </c>
      <c r="K434" s="91"/>
      <c r="L434" s="91" t="e">
        <f ca="1">VLOOKUP(M434,#REF!,2,FALSE)</f>
        <v>#N/A</v>
      </c>
      <c r="M434" s="91"/>
      <c r="N434" s="91" t="e">
        <f ca="1">VLOOKUP(O434,#REF!,2,FALSE)</f>
        <v>#N/A</v>
      </c>
      <c r="O434" s="91"/>
      <c r="P434" s="92" t="str">
        <f ca="1">_xlfn.CONCAT($I434,IF(OR($O434=#REF!,$O434=#REF!,$O434=#REF!,$O434="electricité joule", $O434="electricité PAC")," d'", " de "), LOWER($O434))&amp;IF(OR(G434="agriculture","industrie")," l'",IF(OR(G434="puits technologiques",G434="soutes")," des "," du "))&amp;LOWER(G434)</f>
        <v xml:space="preserve"> de  du </v>
      </c>
      <c r="Q434" s="91" t="e">
        <f t="shared" si="24"/>
        <v>#NAME?</v>
      </c>
      <c r="R434" s="91" t="s">
        <v>95</v>
      </c>
      <c r="S434" s="91"/>
      <c r="T434" s="91" t="s">
        <v>9</v>
      </c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93"/>
      <c r="AZ434" s="93"/>
      <c r="BA434" s="93"/>
      <c r="BB434" s="93"/>
      <c r="BC434" s="93"/>
      <c r="BD434" s="93"/>
      <c r="BE434" s="93"/>
      <c r="BF434" s="93"/>
      <c r="BG434" s="93"/>
      <c r="BH434" s="93"/>
      <c r="BI434" s="93"/>
      <c r="BJ434" s="93"/>
      <c r="BK434" s="93"/>
      <c r="BL434" s="93"/>
      <c r="BM434" s="93"/>
      <c r="BN434" s="93"/>
      <c r="BO434" s="93"/>
      <c r="BP434" s="93"/>
      <c r="BQ434" s="93"/>
      <c r="BR434" s="93"/>
      <c r="BS434" s="93"/>
      <c r="BT434" s="93"/>
      <c r="BU434" s="93"/>
    </row>
    <row r="435" spans="3:73">
      <c r="C435" s="91">
        <f t="shared" si="23"/>
        <v>434</v>
      </c>
      <c r="D435" s="91"/>
      <c r="E435" s="91" t="e">
        <f t="shared" ca="1" si="25"/>
        <v>#N/A</v>
      </c>
      <c r="F435" s="91" t="e">
        <f ca="1">VLOOKUP(G435,#REF!,2,FALSE)</f>
        <v>#N/A</v>
      </c>
      <c r="G435" s="91"/>
      <c r="H435" s="91" t="e">
        <f ca="1">VLOOKUP(I435,#REF!,2,FALSE)</f>
        <v>#N/A</v>
      </c>
      <c r="I435" s="91"/>
      <c r="J435" s="91" t="e">
        <f ca="1">VLOOKUP(K435,#REF!,2,FALSE)</f>
        <v>#N/A</v>
      </c>
      <c r="K435" s="91"/>
      <c r="L435" s="91" t="e">
        <f ca="1">VLOOKUP(M435,#REF!,2,FALSE)</f>
        <v>#N/A</v>
      </c>
      <c r="M435" s="91"/>
      <c r="N435" s="91" t="e">
        <f ca="1">VLOOKUP(O435,#REF!,2,FALSE)</f>
        <v>#N/A</v>
      </c>
      <c r="O435" s="91"/>
      <c r="P435" s="92" t="str">
        <f ca="1">_xlfn.CONCAT($I435,IF(OR($O435=#REF!,$O435=#REF!,$O435=#REF!,$O435="electricité joule", $O435="electricité PAC")," d'", " de "), LOWER($O435))&amp;IF(OR(G435="agriculture","industrie")," l'",IF(OR(G435="puits technologiques",G435="soutes")," des "," du "))&amp;LOWER(G435)</f>
        <v xml:space="preserve"> de  du </v>
      </c>
      <c r="Q435" s="91" t="e">
        <f t="shared" si="24"/>
        <v>#NAME?</v>
      </c>
      <c r="R435" s="91" t="s">
        <v>95</v>
      </c>
      <c r="S435" s="91"/>
      <c r="T435" s="91" t="s">
        <v>9</v>
      </c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3"/>
      <c r="BA435" s="93"/>
      <c r="BB435" s="93"/>
      <c r="BC435" s="93"/>
      <c r="BD435" s="93"/>
      <c r="BE435" s="93"/>
      <c r="BF435" s="93"/>
      <c r="BG435" s="93"/>
      <c r="BH435" s="93"/>
      <c r="BI435" s="93"/>
      <c r="BJ435" s="93"/>
      <c r="BK435" s="93"/>
      <c r="BL435" s="93"/>
      <c r="BM435" s="93"/>
      <c r="BN435" s="93"/>
      <c r="BO435" s="93"/>
      <c r="BP435" s="93"/>
      <c r="BQ435" s="93"/>
      <c r="BR435" s="93"/>
      <c r="BS435" s="93"/>
      <c r="BT435" s="93"/>
      <c r="BU435" s="93"/>
    </row>
    <row r="436" spans="3:73">
      <c r="C436" s="91">
        <f t="shared" si="23"/>
        <v>435</v>
      </c>
      <c r="D436" s="91"/>
      <c r="E436" s="91" t="e">
        <f t="shared" ca="1" si="25"/>
        <v>#N/A</v>
      </c>
      <c r="F436" s="91" t="e">
        <f ca="1">VLOOKUP(G436,#REF!,2,FALSE)</f>
        <v>#N/A</v>
      </c>
      <c r="G436" s="91"/>
      <c r="H436" s="91" t="e">
        <f ca="1">VLOOKUP(I436,#REF!,2,FALSE)</f>
        <v>#N/A</v>
      </c>
      <c r="I436" s="91"/>
      <c r="J436" s="91" t="e">
        <f ca="1">VLOOKUP(K436,#REF!,2,FALSE)</f>
        <v>#N/A</v>
      </c>
      <c r="K436" s="91"/>
      <c r="L436" s="91" t="e">
        <f ca="1">VLOOKUP(M436,#REF!,2,FALSE)</f>
        <v>#N/A</v>
      </c>
      <c r="M436" s="91"/>
      <c r="N436" s="91" t="e">
        <f ca="1">VLOOKUP(O436,#REF!,2,FALSE)</f>
        <v>#N/A</v>
      </c>
      <c r="O436" s="91"/>
      <c r="P436" s="92" t="str">
        <f ca="1">_xlfn.CONCAT($I436,IF(OR($O436=#REF!,$O436=#REF!,$O436=#REF!,$O436="electricité joule", $O436="electricité PAC")," d'", " de "), LOWER($O436))&amp;IF(OR(G436="agriculture","industrie")," l'",IF(OR(G436="puits technologiques",G436="soutes")," des "," du "))&amp;LOWER(G436)</f>
        <v xml:space="preserve"> de  du </v>
      </c>
      <c r="Q436" s="91" t="e">
        <f t="shared" si="24"/>
        <v>#NAME?</v>
      </c>
      <c r="R436" s="91" t="s">
        <v>95</v>
      </c>
      <c r="S436" s="91"/>
      <c r="T436" s="91" t="s">
        <v>9</v>
      </c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3"/>
      <c r="AM436" s="93"/>
      <c r="AN436" s="93"/>
      <c r="AO436" s="93"/>
      <c r="AP436" s="93"/>
      <c r="AQ436" s="93"/>
      <c r="AR436" s="93"/>
      <c r="AS436" s="93"/>
      <c r="AT436" s="93"/>
      <c r="AU436" s="93"/>
      <c r="AV436" s="93"/>
      <c r="AW436" s="93"/>
      <c r="AX436" s="93"/>
      <c r="AY436" s="93"/>
      <c r="AZ436" s="93"/>
      <c r="BA436" s="93"/>
      <c r="BB436" s="93"/>
      <c r="BC436" s="93"/>
      <c r="BD436" s="93"/>
      <c r="BE436" s="93"/>
      <c r="BF436" s="93"/>
      <c r="BG436" s="93"/>
      <c r="BH436" s="93"/>
      <c r="BI436" s="93"/>
      <c r="BJ436" s="93"/>
      <c r="BK436" s="93"/>
      <c r="BL436" s="93"/>
      <c r="BM436" s="93"/>
      <c r="BN436" s="93"/>
      <c r="BO436" s="93"/>
      <c r="BP436" s="93"/>
      <c r="BQ436" s="93"/>
      <c r="BR436" s="93"/>
      <c r="BS436" s="93"/>
      <c r="BT436" s="93"/>
      <c r="BU436" s="93"/>
    </row>
    <row r="437" spans="3:73">
      <c r="C437" s="91">
        <f t="shared" si="23"/>
        <v>436</v>
      </c>
      <c r="D437" s="91"/>
      <c r="E437" s="91" t="e">
        <f t="shared" ca="1" si="25"/>
        <v>#N/A</v>
      </c>
      <c r="F437" s="91" t="e">
        <f ca="1">VLOOKUP(G437,#REF!,2,FALSE)</f>
        <v>#N/A</v>
      </c>
      <c r="G437" s="91"/>
      <c r="H437" s="91" t="e">
        <f ca="1">VLOOKUP(I437,#REF!,2,FALSE)</f>
        <v>#N/A</v>
      </c>
      <c r="I437" s="91"/>
      <c r="J437" s="91" t="e">
        <f ca="1">VLOOKUP(K437,#REF!,2,FALSE)</f>
        <v>#N/A</v>
      </c>
      <c r="K437" s="91"/>
      <c r="L437" s="91" t="e">
        <f ca="1">VLOOKUP(M437,#REF!,2,FALSE)</f>
        <v>#N/A</v>
      </c>
      <c r="M437" s="91"/>
      <c r="N437" s="91" t="e">
        <f ca="1">VLOOKUP(O437,#REF!,2,FALSE)</f>
        <v>#N/A</v>
      </c>
      <c r="O437" s="91"/>
      <c r="P437" s="92" t="str">
        <f ca="1">_xlfn.CONCAT($I437,IF(OR($O437=#REF!,$O437=#REF!,$O437=#REF!,$O437="electricité joule", $O437="electricité PAC")," d'", " de "), LOWER($O437))&amp;IF(OR(G437="agriculture","industrie")," l'",IF(OR(G437="puits technologiques",G437="soutes")," des "," du "))&amp;LOWER(G437)</f>
        <v xml:space="preserve"> de  du </v>
      </c>
      <c r="Q437" s="91" t="e">
        <f t="shared" si="24"/>
        <v>#NAME?</v>
      </c>
      <c r="R437" s="91" t="s">
        <v>95</v>
      </c>
      <c r="S437" s="91"/>
      <c r="T437" s="91" t="s">
        <v>9</v>
      </c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3"/>
      <c r="AM437" s="93"/>
      <c r="AN437" s="93"/>
      <c r="AO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3"/>
      <c r="AZ437" s="93"/>
      <c r="BA437" s="93"/>
      <c r="BB437" s="93"/>
      <c r="BC437" s="93"/>
      <c r="BD437" s="93"/>
      <c r="BE437" s="93"/>
      <c r="BF437" s="93"/>
      <c r="BG437" s="93"/>
      <c r="BH437" s="93"/>
      <c r="BI437" s="93"/>
      <c r="BJ437" s="93"/>
      <c r="BK437" s="93"/>
      <c r="BL437" s="93"/>
      <c r="BM437" s="93"/>
      <c r="BN437" s="93"/>
      <c r="BO437" s="93"/>
      <c r="BP437" s="93"/>
      <c r="BQ437" s="93"/>
      <c r="BR437" s="93"/>
      <c r="BS437" s="93"/>
      <c r="BT437" s="93"/>
      <c r="BU437" s="93"/>
    </row>
    <row r="438" spans="3:73">
      <c r="C438" s="91">
        <f t="shared" si="23"/>
        <v>437</v>
      </c>
      <c r="D438" s="91"/>
      <c r="E438" s="91" t="e">
        <f t="shared" ca="1" si="25"/>
        <v>#N/A</v>
      </c>
      <c r="F438" s="91" t="e">
        <f ca="1">VLOOKUP(G438,#REF!,2,FALSE)</f>
        <v>#N/A</v>
      </c>
      <c r="G438" s="91"/>
      <c r="H438" s="91" t="e">
        <f ca="1">VLOOKUP(I438,#REF!,2,FALSE)</f>
        <v>#N/A</v>
      </c>
      <c r="I438" s="91"/>
      <c r="J438" s="91" t="e">
        <f ca="1">VLOOKUP(K438,#REF!,2,FALSE)</f>
        <v>#N/A</v>
      </c>
      <c r="K438" s="91"/>
      <c r="L438" s="91" t="e">
        <f ca="1">VLOOKUP(M438,#REF!,2,FALSE)</f>
        <v>#N/A</v>
      </c>
      <c r="M438" s="91"/>
      <c r="N438" s="91" t="e">
        <f ca="1">VLOOKUP(O438,#REF!,2,FALSE)</f>
        <v>#N/A</v>
      </c>
      <c r="O438" s="91"/>
      <c r="P438" s="92" t="str">
        <f ca="1">_xlfn.CONCAT($I438,IF(OR($O438=#REF!,$O438=#REF!,$O438=#REF!,$O438="electricité joule", $O438="electricité PAC")," d'", " de "), LOWER($O438))&amp;IF(OR(G438="agriculture","industrie")," l'",IF(OR(G438="puits technologiques",G438="soutes")," des "," du "))&amp;LOWER(G438)</f>
        <v xml:space="preserve"> de  du </v>
      </c>
      <c r="Q438" s="91" t="e">
        <f t="shared" si="24"/>
        <v>#NAME?</v>
      </c>
      <c r="R438" s="91" t="s">
        <v>95</v>
      </c>
      <c r="S438" s="91"/>
      <c r="T438" s="91" t="s">
        <v>9</v>
      </c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3"/>
      <c r="AM438" s="93"/>
      <c r="AN438" s="93"/>
      <c r="AO438" s="93"/>
      <c r="AP438" s="93"/>
      <c r="AQ438" s="93"/>
      <c r="AR438" s="93"/>
      <c r="AS438" s="93"/>
      <c r="AT438" s="93"/>
      <c r="AU438" s="93"/>
      <c r="AV438" s="93"/>
      <c r="AW438" s="93"/>
      <c r="AX438" s="93"/>
      <c r="AY438" s="93"/>
      <c r="AZ438" s="93"/>
      <c r="BA438" s="93"/>
      <c r="BB438" s="93"/>
      <c r="BC438" s="93"/>
      <c r="BD438" s="93"/>
      <c r="BE438" s="93"/>
      <c r="BF438" s="93"/>
      <c r="BG438" s="93"/>
      <c r="BH438" s="93"/>
      <c r="BI438" s="93"/>
      <c r="BJ438" s="93"/>
      <c r="BK438" s="93"/>
      <c r="BL438" s="93"/>
      <c r="BM438" s="93"/>
      <c r="BN438" s="93"/>
      <c r="BO438" s="93"/>
      <c r="BP438" s="93"/>
      <c r="BQ438" s="93"/>
      <c r="BR438" s="93"/>
      <c r="BS438" s="93"/>
      <c r="BT438" s="93"/>
      <c r="BU438" s="93"/>
    </row>
    <row r="439" spans="3:73">
      <c r="C439" s="91">
        <f t="shared" si="23"/>
        <v>438</v>
      </c>
      <c r="D439" s="91"/>
      <c r="E439" s="91" t="e">
        <f t="shared" ca="1" si="25"/>
        <v>#N/A</v>
      </c>
      <c r="F439" s="91" t="e">
        <f ca="1">VLOOKUP(G439,#REF!,2,FALSE)</f>
        <v>#N/A</v>
      </c>
      <c r="G439" s="91"/>
      <c r="H439" s="91" t="e">
        <f ca="1">VLOOKUP(I439,#REF!,2,FALSE)</f>
        <v>#N/A</v>
      </c>
      <c r="I439" s="91"/>
      <c r="J439" s="91" t="e">
        <f ca="1">VLOOKUP(K439,#REF!,2,FALSE)</f>
        <v>#N/A</v>
      </c>
      <c r="K439" s="91"/>
      <c r="L439" s="91" t="e">
        <f ca="1">VLOOKUP(M439,#REF!,2,FALSE)</f>
        <v>#N/A</v>
      </c>
      <c r="M439" s="91"/>
      <c r="N439" s="91" t="e">
        <f ca="1">VLOOKUP(O439,#REF!,2,FALSE)</f>
        <v>#N/A</v>
      </c>
      <c r="O439" s="91"/>
      <c r="P439" s="92" t="str">
        <f ca="1">_xlfn.CONCAT($I439,IF(OR($O439=#REF!,$O439=#REF!,$O439=#REF!,$O439="electricité joule", $O439="electricité PAC")," d'", " de "), LOWER($O439))&amp;IF(OR(G439="agriculture","industrie")," l'",IF(OR(G439="puits technologiques",G439="soutes")," des "," du "))&amp;LOWER(G439)</f>
        <v xml:space="preserve"> de  du </v>
      </c>
      <c r="Q439" s="91" t="e">
        <f t="shared" si="24"/>
        <v>#NAME?</v>
      </c>
      <c r="R439" s="91" t="s">
        <v>95</v>
      </c>
      <c r="S439" s="91"/>
      <c r="T439" s="91" t="s">
        <v>9</v>
      </c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3"/>
      <c r="AM439" s="93"/>
      <c r="AN439" s="93"/>
      <c r="AO439" s="93"/>
      <c r="AP439" s="93"/>
      <c r="AQ439" s="93"/>
      <c r="AR439" s="93"/>
      <c r="AS439" s="93"/>
      <c r="AT439" s="93"/>
      <c r="AU439" s="93"/>
      <c r="AV439" s="93"/>
      <c r="AW439" s="93"/>
      <c r="AX439" s="93"/>
      <c r="AY439" s="93"/>
      <c r="AZ439" s="93"/>
      <c r="BA439" s="93"/>
      <c r="BB439" s="93"/>
      <c r="BC439" s="93"/>
      <c r="BD439" s="93"/>
      <c r="BE439" s="93"/>
      <c r="BF439" s="93"/>
      <c r="BG439" s="93"/>
      <c r="BH439" s="93"/>
      <c r="BI439" s="93"/>
      <c r="BJ439" s="93"/>
      <c r="BK439" s="93"/>
      <c r="BL439" s="93"/>
      <c r="BM439" s="93"/>
      <c r="BN439" s="93"/>
      <c r="BO439" s="93"/>
      <c r="BP439" s="93"/>
      <c r="BQ439" s="93"/>
      <c r="BR439" s="93"/>
      <c r="BS439" s="93"/>
      <c r="BT439" s="93"/>
      <c r="BU439" s="93"/>
    </row>
    <row r="440" spans="3:73">
      <c r="C440" s="91">
        <f t="shared" si="23"/>
        <v>439</v>
      </c>
      <c r="D440" s="91"/>
      <c r="E440" s="91" t="e">
        <f t="shared" ca="1" si="25"/>
        <v>#N/A</v>
      </c>
      <c r="F440" s="91" t="e">
        <f ca="1">VLOOKUP(G440,#REF!,2,FALSE)</f>
        <v>#N/A</v>
      </c>
      <c r="G440" s="91"/>
      <c r="H440" s="91" t="e">
        <f ca="1">VLOOKUP(I440,#REF!,2,FALSE)</f>
        <v>#N/A</v>
      </c>
      <c r="I440" s="91"/>
      <c r="J440" s="91" t="e">
        <f ca="1">VLOOKUP(K440,#REF!,2,FALSE)</f>
        <v>#N/A</v>
      </c>
      <c r="K440" s="91"/>
      <c r="L440" s="91" t="e">
        <f ca="1">VLOOKUP(M440,#REF!,2,FALSE)</f>
        <v>#N/A</v>
      </c>
      <c r="M440" s="91"/>
      <c r="N440" s="91" t="e">
        <f ca="1">VLOOKUP(O440,#REF!,2,FALSE)</f>
        <v>#N/A</v>
      </c>
      <c r="O440" s="91"/>
      <c r="P440" s="92" t="str">
        <f ca="1">_xlfn.CONCAT($I440,IF(OR($O440=#REF!,$O440=#REF!,$O440=#REF!,$O440="electricité joule", $O440="electricité PAC")," d'", " de "), LOWER($O440))&amp;IF(OR(G440="agriculture","industrie")," l'",IF(OR(G440="puits technologiques",G440="soutes")," des "," du "))&amp;LOWER(G440)</f>
        <v xml:space="preserve"> de  du </v>
      </c>
      <c r="Q440" s="91" t="e">
        <f t="shared" si="24"/>
        <v>#NAME?</v>
      </c>
      <c r="R440" s="91" t="s">
        <v>95</v>
      </c>
      <c r="S440" s="91"/>
      <c r="T440" s="91" t="s">
        <v>9</v>
      </c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3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3"/>
      <c r="BF440" s="93"/>
      <c r="BG440" s="93"/>
      <c r="BH440" s="93"/>
      <c r="BI440" s="93"/>
      <c r="BJ440" s="93"/>
      <c r="BK440" s="93"/>
      <c r="BL440" s="93"/>
      <c r="BM440" s="93"/>
      <c r="BN440" s="93"/>
      <c r="BO440" s="93"/>
      <c r="BP440" s="93"/>
      <c r="BQ440" s="93"/>
      <c r="BR440" s="93"/>
      <c r="BS440" s="93"/>
      <c r="BT440" s="93"/>
      <c r="BU440" s="93"/>
    </row>
    <row r="441" spans="3:73">
      <c r="C441" s="91">
        <f t="shared" si="23"/>
        <v>440</v>
      </c>
      <c r="D441" s="91"/>
      <c r="E441" s="91" t="e">
        <f t="shared" ca="1" si="25"/>
        <v>#N/A</v>
      </c>
      <c r="F441" s="91" t="e">
        <f ca="1">VLOOKUP(G441,#REF!,2,FALSE)</f>
        <v>#N/A</v>
      </c>
      <c r="G441" s="91"/>
      <c r="H441" s="91" t="e">
        <f ca="1">VLOOKUP(I441,#REF!,2,FALSE)</f>
        <v>#N/A</v>
      </c>
      <c r="I441" s="91"/>
      <c r="J441" s="91" t="e">
        <f ca="1">VLOOKUP(K441,#REF!,2,FALSE)</f>
        <v>#N/A</v>
      </c>
      <c r="K441" s="91"/>
      <c r="L441" s="91" t="e">
        <f ca="1">VLOOKUP(M441,#REF!,2,FALSE)</f>
        <v>#N/A</v>
      </c>
      <c r="M441" s="91"/>
      <c r="N441" s="91" t="e">
        <f ca="1">VLOOKUP(O441,#REF!,2,FALSE)</f>
        <v>#N/A</v>
      </c>
      <c r="O441" s="91"/>
      <c r="P441" s="92" t="str">
        <f ca="1">_xlfn.CONCAT($I441,IF(OR($O441=#REF!,$O441=#REF!,$O441=#REF!,$O441="electricité joule", $O441="electricité PAC")," d'", " de "), LOWER($O441))&amp;IF(OR(G441="agriculture","industrie")," l'",IF(OR(G441="puits technologiques",G441="soutes")," des "," du "))&amp;LOWER(G441)</f>
        <v xml:space="preserve"> de  du </v>
      </c>
      <c r="Q441" s="91" t="e">
        <f t="shared" si="24"/>
        <v>#NAME?</v>
      </c>
      <c r="R441" s="91" t="s">
        <v>95</v>
      </c>
      <c r="S441" s="91"/>
      <c r="T441" s="91" t="s">
        <v>9</v>
      </c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3"/>
      <c r="AM441" s="93"/>
      <c r="AN441" s="93"/>
      <c r="AO441" s="93"/>
      <c r="AP441" s="93"/>
      <c r="AQ441" s="93"/>
      <c r="AR441" s="93"/>
      <c r="AS441" s="93"/>
      <c r="AT441" s="93"/>
      <c r="AU441" s="93"/>
      <c r="AV441" s="93"/>
      <c r="AW441" s="93"/>
      <c r="AX441" s="93"/>
      <c r="AY441" s="93"/>
      <c r="AZ441" s="93"/>
      <c r="BA441" s="93"/>
      <c r="BB441" s="93"/>
      <c r="BC441" s="93"/>
      <c r="BD441" s="93"/>
      <c r="BE441" s="93"/>
      <c r="BF441" s="93"/>
      <c r="BG441" s="93"/>
      <c r="BH441" s="93"/>
      <c r="BI441" s="93"/>
      <c r="BJ441" s="93"/>
      <c r="BK441" s="93"/>
      <c r="BL441" s="93"/>
      <c r="BM441" s="93"/>
      <c r="BN441" s="93"/>
      <c r="BO441" s="93"/>
      <c r="BP441" s="93"/>
      <c r="BQ441" s="93"/>
      <c r="BR441" s="93"/>
      <c r="BS441" s="93"/>
      <c r="BT441" s="93"/>
      <c r="BU441" s="93"/>
    </row>
    <row r="442" spans="3:73">
      <c r="C442" s="91">
        <f t="shared" si="23"/>
        <v>441</v>
      </c>
      <c r="D442" s="91"/>
      <c r="E442" s="91" t="e">
        <f t="shared" ca="1" si="25"/>
        <v>#N/A</v>
      </c>
      <c r="F442" s="91" t="e">
        <f ca="1">VLOOKUP(G442,#REF!,2,FALSE)</f>
        <v>#N/A</v>
      </c>
      <c r="G442" s="91"/>
      <c r="H442" s="91" t="e">
        <f ca="1">VLOOKUP(I442,#REF!,2,FALSE)</f>
        <v>#N/A</v>
      </c>
      <c r="I442" s="91"/>
      <c r="J442" s="91" t="e">
        <f ca="1">VLOOKUP(K442,#REF!,2,FALSE)</f>
        <v>#N/A</v>
      </c>
      <c r="K442" s="91"/>
      <c r="L442" s="91" t="e">
        <f ca="1">VLOOKUP(M442,#REF!,2,FALSE)</f>
        <v>#N/A</v>
      </c>
      <c r="M442" s="91"/>
      <c r="N442" s="91" t="e">
        <f ca="1">VLOOKUP(O442,#REF!,2,FALSE)</f>
        <v>#N/A</v>
      </c>
      <c r="O442" s="91"/>
      <c r="P442" s="92" t="str">
        <f ca="1">_xlfn.CONCAT($I442,IF(OR($O442=#REF!,$O442=#REF!,$O442=#REF!,$O442="electricité joule", $O442="electricité PAC")," d'", " de "), LOWER($O442))&amp;IF(OR(G442="agriculture","industrie")," l'",IF(OR(G442="puits technologiques",G442="soutes")," des "," du "))&amp;LOWER(G442)</f>
        <v xml:space="preserve"> de  du </v>
      </c>
      <c r="Q442" s="91" t="e">
        <f t="shared" si="24"/>
        <v>#NAME?</v>
      </c>
      <c r="R442" s="91" t="s">
        <v>95</v>
      </c>
      <c r="S442" s="91"/>
      <c r="T442" s="91" t="s">
        <v>9</v>
      </c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3"/>
      <c r="AM442" s="93"/>
      <c r="AN442" s="93"/>
      <c r="AO442" s="93"/>
      <c r="AP442" s="93"/>
      <c r="AQ442" s="93"/>
      <c r="AR442" s="93"/>
      <c r="AS442" s="93"/>
      <c r="AT442" s="93"/>
      <c r="AU442" s="93"/>
      <c r="AV442" s="93"/>
      <c r="AW442" s="93"/>
      <c r="AX442" s="93"/>
      <c r="AY442" s="93"/>
      <c r="AZ442" s="93"/>
      <c r="BA442" s="93"/>
      <c r="BB442" s="93"/>
      <c r="BC442" s="93"/>
      <c r="BD442" s="93"/>
      <c r="BE442" s="93"/>
      <c r="BF442" s="93"/>
      <c r="BG442" s="93"/>
      <c r="BH442" s="93"/>
      <c r="BI442" s="93"/>
      <c r="BJ442" s="93"/>
      <c r="BK442" s="93"/>
      <c r="BL442" s="93"/>
      <c r="BM442" s="93"/>
      <c r="BN442" s="93"/>
      <c r="BO442" s="93"/>
      <c r="BP442" s="93"/>
      <c r="BQ442" s="93"/>
      <c r="BR442" s="93"/>
      <c r="BS442" s="93"/>
      <c r="BT442" s="93"/>
      <c r="BU442" s="93"/>
    </row>
    <row r="443" spans="3:73">
      <c r="C443" s="91">
        <f t="shared" si="23"/>
        <v>442</v>
      </c>
      <c r="D443" s="91"/>
      <c r="E443" s="91" t="e">
        <f t="shared" ca="1" si="25"/>
        <v>#N/A</v>
      </c>
      <c r="F443" s="91" t="e">
        <f ca="1">VLOOKUP(G443,#REF!,2,FALSE)</f>
        <v>#N/A</v>
      </c>
      <c r="G443" s="91"/>
      <c r="H443" s="91" t="e">
        <f ca="1">VLOOKUP(I443,#REF!,2,FALSE)</f>
        <v>#N/A</v>
      </c>
      <c r="I443" s="91"/>
      <c r="J443" s="91" t="e">
        <f ca="1">VLOOKUP(K443,#REF!,2,FALSE)</f>
        <v>#N/A</v>
      </c>
      <c r="K443" s="91"/>
      <c r="L443" s="91" t="e">
        <f ca="1">VLOOKUP(M443,#REF!,2,FALSE)</f>
        <v>#N/A</v>
      </c>
      <c r="M443" s="91"/>
      <c r="N443" s="91" t="e">
        <f ca="1">VLOOKUP(O443,#REF!,2,FALSE)</f>
        <v>#N/A</v>
      </c>
      <c r="O443" s="91"/>
      <c r="P443" s="92" t="str">
        <f ca="1">_xlfn.CONCAT($I443,IF(OR($O443=#REF!,$O443=#REF!,$O443=#REF!,$O443="electricité joule", $O443="electricité PAC")," d'", " de "), LOWER($O443))&amp;IF(OR(G443="agriculture","industrie")," l'",IF(OR(G443="puits technologiques",G443="soutes")," des "," du "))&amp;LOWER(G443)</f>
        <v xml:space="preserve"> de  du </v>
      </c>
      <c r="Q443" s="91" t="e">
        <f t="shared" si="24"/>
        <v>#NAME?</v>
      </c>
      <c r="R443" s="91" t="s">
        <v>95</v>
      </c>
      <c r="S443" s="91"/>
      <c r="T443" s="91" t="s">
        <v>9</v>
      </c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3"/>
      <c r="AM443" s="93"/>
      <c r="AN443" s="93"/>
      <c r="AO443" s="93"/>
      <c r="AP443" s="93"/>
      <c r="AQ443" s="93"/>
      <c r="AR443" s="93"/>
      <c r="AS443" s="93"/>
      <c r="AT443" s="93"/>
      <c r="AU443" s="93"/>
      <c r="AV443" s="93"/>
      <c r="AW443" s="93"/>
      <c r="AX443" s="93"/>
      <c r="AY443" s="93"/>
      <c r="AZ443" s="93"/>
      <c r="BA443" s="93"/>
      <c r="BB443" s="93"/>
      <c r="BC443" s="93"/>
      <c r="BD443" s="93"/>
      <c r="BE443" s="93"/>
      <c r="BF443" s="93"/>
      <c r="BG443" s="93"/>
      <c r="BH443" s="93"/>
      <c r="BI443" s="93"/>
      <c r="BJ443" s="93"/>
      <c r="BK443" s="93"/>
      <c r="BL443" s="93"/>
      <c r="BM443" s="93"/>
      <c r="BN443" s="93"/>
      <c r="BO443" s="93"/>
      <c r="BP443" s="93"/>
      <c r="BQ443" s="93"/>
      <c r="BR443" s="93"/>
      <c r="BS443" s="93"/>
      <c r="BT443" s="93"/>
      <c r="BU443" s="93"/>
    </row>
    <row r="444" spans="3:73">
      <c r="C444" s="91">
        <f t="shared" si="23"/>
        <v>443</v>
      </c>
      <c r="D444" s="91"/>
      <c r="E444" s="91" t="e">
        <f t="shared" ca="1" si="25"/>
        <v>#N/A</v>
      </c>
      <c r="F444" s="91" t="e">
        <f ca="1">VLOOKUP(G444,#REF!,2,FALSE)</f>
        <v>#N/A</v>
      </c>
      <c r="G444" s="91"/>
      <c r="H444" s="91" t="e">
        <f ca="1">VLOOKUP(I444,#REF!,2,FALSE)</f>
        <v>#N/A</v>
      </c>
      <c r="I444" s="91"/>
      <c r="J444" s="91" t="e">
        <f ca="1">VLOOKUP(K444,#REF!,2,FALSE)</f>
        <v>#N/A</v>
      </c>
      <c r="K444" s="91"/>
      <c r="L444" s="91" t="e">
        <f ca="1">VLOOKUP(M444,#REF!,2,FALSE)</f>
        <v>#N/A</v>
      </c>
      <c r="M444" s="91"/>
      <c r="N444" s="91" t="e">
        <f ca="1">VLOOKUP(O444,#REF!,2,FALSE)</f>
        <v>#N/A</v>
      </c>
      <c r="O444" s="91"/>
      <c r="P444" s="92" t="str">
        <f ca="1">_xlfn.CONCAT($I444,IF(OR($O444=#REF!,$O444=#REF!,$O444=#REF!,$O444="electricité joule", $O444="electricité PAC")," d'", " de "), LOWER($O444))&amp;IF(OR(G444="agriculture","industrie")," l'",IF(OR(G444="puits technologiques",G444="soutes")," des "," du "))&amp;LOWER(G444)</f>
        <v xml:space="preserve"> de  du </v>
      </c>
      <c r="Q444" s="91" t="e">
        <f t="shared" si="24"/>
        <v>#NAME?</v>
      </c>
      <c r="R444" s="91" t="s">
        <v>95</v>
      </c>
      <c r="S444" s="91"/>
      <c r="T444" s="91" t="s">
        <v>9</v>
      </c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3"/>
      <c r="AM444" s="93"/>
      <c r="AN444" s="93"/>
      <c r="AO444" s="93"/>
      <c r="AP444" s="93"/>
      <c r="AQ444" s="93"/>
      <c r="AR444" s="93"/>
      <c r="AS444" s="93"/>
      <c r="AT444" s="93"/>
      <c r="AU444" s="93"/>
      <c r="AV444" s="93"/>
      <c r="AW444" s="93"/>
      <c r="AX444" s="93"/>
      <c r="AY444" s="93"/>
      <c r="AZ444" s="93"/>
      <c r="BA444" s="93"/>
      <c r="BB444" s="93"/>
      <c r="BC444" s="93"/>
      <c r="BD444" s="93"/>
      <c r="BE444" s="93"/>
      <c r="BF444" s="93"/>
      <c r="BG444" s="93"/>
      <c r="BH444" s="93"/>
      <c r="BI444" s="93"/>
      <c r="BJ444" s="93"/>
      <c r="BK444" s="93"/>
      <c r="BL444" s="93"/>
      <c r="BM444" s="93"/>
      <c r="BN444" s="93"/>
      <c r="BO444" s="93"/>
      <c r="BP444" s="93"/>
      <c r="BQ444" s="93"/>
      <c r="BR444" s="93"/>
      <c r="BS444" s="93"/>
      <c r="BT444" s="93"/>
      <c r="BU444" s="93"/>
    </row>
    <row r="445" spans="3:73">
      <c r="C445" s="91">
        <f t="shared" si="23"/>
        <v>444</v>
      </c>
      <c r="D445" s="91"/>
      <c r="E445" s="91" t="e">
        <f t="shared" ca="1" si="25"/>
        <v>#N/A</v>
      </c>
      <c r="F445" s="91" t="e">
        <f ca="1">VLOOKUP(G445,#REF!,2,FALSE)</f>
        <v>#N/A</v>
      </c>
      <c r="G445" s="91"/>
      <c r="H445" s="91" t="e">
        <f ca="1">VLOOKUP(I445,#REF!,2,FALSE)</f>
        <v>#N/A</v>
      </c>
      <c r="I445" s="91"/>
      <c r="J445" s="91" t="e">
        <f ca="1">VLOOKUP(K445,#REF!,2,FALSE)</f>
        <v>#N/A</v>
      </c>
      <c r="K445" s="91"/>
      <c r="L445" s="91" t="e">
        <f ca="1">VLOOKUP(M445,#REF!,2,FALSE)</f>
        <v>#N/A</v>
      </c>
      <c r="M445" s="91"/>
      <c r="N445" s="91" t="e">
        <f ca="1">VLOOKUP(O445,#REF!,2,FALSE)</f>
        <v>#N/A</v>
      </c>
      <c r="O445" s="91"/>
      <c r="P445" s="92" t="str">
        <f ca="1">_xlfn.CONCAT($I445,IF(OR($O445=#REF!,$O445=#REF!,$O445=#REF!,$O445="electricité joule", $O445="electricité PAC")," d'", " de "), LOWER($O445))&amp;IF(OR(G445="agriculture","industrie")," l'",IF(OR(G445="puits technologiques",G445="soutes")," des "," du "))&amp;LOWER(G445)</f>
        <v xml:space="preserve"> de  du </v>
      </c>
      <c r="Q445" s="91" t="e">
        <f t="shared" si="24"/>
        <v>#NAME?</v>
      </c>
      <c r="R445" s="91" t="s">
        <v>95</v>
      </c>
      <c r="S445" s="91"/>
      <c r="T445" s="91" t="s">
        <v>9</v>
      </c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3"/>
      <c r="AM445" s="93"/>
      <c r="AN445" s="93"/>
      <c r="AO445" s="93"/>
      <c r="AP445" s="93"/>
      <c r="AQ445" s="93"/>
      <c r="AR445" s="93"/>
      <c r="AS445" s="93"/>
      <c r="AT445" s="93"/>
      <c r="AU445" s="93"/>
      <c r="AV445" s="93"/>
      <c r="AW445" s="93"/>
      <c r="AX445" s="93"/>
      <c r="AY445" s="93"/>
      <c r="AZ445" s="93"/>
      <c r="BA445" s="93"/>
      <c r="BB445" s="93"/>
      <c r="BC445" s="93"/>
      <c r="BD445" s="93"/>
      <c r="BE445" s="93"/>
      <c r="BF445" s="93"/>
      <c r="BG445" s="93"/>
      <c r="BH445" s="93"/>
      <c r="BI445" s="93"/>
      <c r="BJ445" s="93"/>
      <c r="BK445" s="93"/>
      <c r="BL445" s="93"/>
      <c r="BM445" s="93"/>
      <c r="BN445" s="93"/>
      <c r="BO445" s="93"/>
      <c r="BP445" s="93"/>
      <c r="BQ445" s="93"/>
      <c r="BR445" s="93"/>
      <c r="BS445" s="93"/>
      <c r="BT445" s="93"/>
      <c r="BU445" s="93"/>
    </row>
    <row r="446" spans="3:73">
      <c r="C446" s="91">
        <f t="shared" si="23"/>
        <v>445</v>
      </c>
      <c r="D446" s="91"/>
      <c r="E446" s="91" t="e">
        <f t="shared" ca="1" si="25"/>
        <v>#N/A</v>
      </c>
      <c r="F446" s="91" t="e">
        <f ca="1">VLOOKUP(G446,#REF!,2,FALSE)</f>
        <v>#N/A</v>
      </c>
      <c r="G446" s="91"/>
      <c r="H446" s="91" t="e">
        <f ca="1">VLOOKUP(I446,#REF!,2,FALSE)</f>
        <v>#N/A</v>
      </c>
      <c r="I446" s="91"/>
      <c r="J446" s="91" t="e">
        <f ca="1">VLOOKUP(K446,#REF!,2,FALSE)</f>
        <v>#N/A</v>
      </c>
      <c r="K446" s="91"/>
      <c r="L446" s="91" t="e">
        <f ca="1">VLOOKUP(M446,#REF!,2,FALSE)</f>
        <v>#N/A</v>
      </c>
      <c r="M446" s="91"/>
      <c r="N446" s="91" t="e">
        <f ca="1">VLOOKUP(O446,#REF!,2,FALSE)</f>
        <v>#N/A</v>
      </c>
      <c r="O446" s="91"/>
      <c r="P446" s="92" t="str">
        <f ca="1">_xlfn.CONCAT($I446,IF(OR($O446=#REF!,$O446=#REF!,$O446=#REF!,$O446="electricité joule", $O446="electricité PAC")," d'", " de "), LOWER($O446))&amp;IF(OR(G446="agriculture","industrie")," l'",IF(OR(G446="puits technologiques",G446="soutes")," des "," du "))&amp;LOWER(G446)</f>
        <v xml:space="preserve"> de  du </v>
      </c>
      <c r="Q446" s="91" t="e">
        <f t="shared" si="24"/>
        <v>#NAME?</v>
      </c>
      <c r="R446" s="91" t="s">
        <v>95</v>
      </c>
      <c r="S446" s="91"/>
      <c r="T446" s="91" t="s">
        <v>9</v>
      </c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3"/>
      <c r="AM446" s="93"/>
      <c r="AN446" s="93"/>
      <c r="AO446" s="93"/>
      <c r="AP446" s="93"/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3"/>
      <c r="BF446" s="93"/>
      <c r="BG446" s="93"/>
      <c r="BH446" s="93"/>
      <c r="BI446" s="93"/>
      <c r="BJ446" s="93"/>
      <c r="BK446" s="93"/>
      <c r="BL446" s="93"/>
      <c r="BM446" s="93"/>
      <c r="BN446" s="93"/>
      <c r="BO446" s="93"/>
      <c r="BP446" s="93"/>
      <c r="BQ446" s="93"/>
      <c r="BR446" s="93"/>
      <c r="BS446" s="93"/>
      <c r="BT446" s="93"/>
      <c r="BU446" s="93"/>
    </row>
    <row r="447" spans="3:73">
      <c r="C447" s="91">
        <f t="shared" si="23"/>
        <v>446</v>
      </c>
      <c r="D447" s="91"/>
      <c r="E447" s="91" t="e">
        <f t="shared" ca="1" si="25"/>
        <v>#N/A</v>
      </c>
      <c r="F447" s="91" t="e">
        <f ca="1">VLOOKUP(G447,#REF!,2,FALSE)</f>
        <v>#N/A</v>
      </c>
      <c r="G447" s="91"/>
      <c r="H447" s="91" t="e">
        <f ca="1">VLOOKUP(I447,#REF!,2,FALSE)</f>
        <v>#N/A</v>
      </c>
      <c r="I447" s="91"/>
      <c r="J447" s="91" t="e">
        <f ca="1">VLOOKUP(K447,#REF!,2,FALSE)</f>
        <v>#N/A</v>
      </c>
      <c r="K447" s="91"/>
      <c r="L447" s="91" t="e">
        <f ca="1">VLOOKUP(M447,#REF!,2,FALSE)</f>
        <v>#N/A</v>
      </c>
      <c r="M447" s="91"/>
      <c r="N447" s="91" t="e">
        <f ca="1">VLOOKUP(O447,#REF!,2,FALSE)</f>
        <v>#N/A</v>
      </c>
      <c r="O447" s="91"/>
      <c r="P447" s="92" t="str">
        <f ca="1">_xlfn.CONCAT($I447,IF(OR($O447=#REF!,$O447=#REF!,$O447=#REF!,$O447="electricité joule", $O447="electricité PAC")," d'", " de "), LOWER($O447))&amp;IF(OR(G447="agriculture","industrie")," l'",IF(OR(G447="puits technologiques",G447="soutes")," des "," du "))&amp;LOWER(G447)</f>
        <v xml:space="preserve"> de  du </v>
      </c>
      <c r="Q447" s="91" t="e">
        <f t="shared" si="24"/>
        <v>#NAME?</v>
      </c>
      <c r="R447" s="91" t="s">
        <v>95</v>
      </c>
      <c r="S447" s="91"/>
      <c r="T447" s="91" t="s">
        <v>9</v>
      </c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3"/>
      <c r="AM447" s="93"/>
      <c r="AN447" s="93"/>
      <c r="AO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3"/>
      <c r="AZ447" s="93"/>
      <c r="BA447" s="93"/>
      <c r="BB447" s="93"/>
      <c r="BC447" s="93"/>
      <c r="BD447" s="93"/>
      <c r="BE447" s="93"/>
      <c r="BF447" s="93"/>
      <c r="BG447" s="93"/>
      <c r="BH447" s="93"/>
      <c r="BI447" s="93"/>
      <c r="BJ447" s="93"/>
      <c r="BK447" s="93"/>
      <c r="BL447" s="93"/>
      <c r="BM447" s="93"/>
      <c r="BN447" s="93"/>
      <c r="BO447" s="93"/>
      <c r="BP447" s="93"/>
      <c r="BQ447" s="93"/>
      <c r="BR447" s="93"/>
      <c r="BS447" s="93"/>
      <c r="BT447" s="93"/>
      <c r="BU447" s="93"/>
    </row>
    <row r="448" spans="3:73">
      <c r="C448" s="91">
        <f t="shared" si="23"/>
        <v>447</v>
      </c>
      <c r="D448" s="91"/>
      <c r="E448" s="91" t="e">
        <f t="shared" ca="1" si="25"/>
        <v>#N/A</v>
      </c>
      <c r="F448" s="91" t="e">
        <f ca="1">VLOOKUP(G448,#REF!,2,FALSE)</f>
        <v>#N/A</v>
      </c>
      <c r="G448" s="91"/>
      <c r="H448" s="91" t="e">
        <f ca="1">VLOOKUP(I448,#REF!,2,FALSE)</f>
        <v>#N/A</v>
      </c>
      <c r="I448" s="91"/>
      <c r="J448" s="91" t="e">
        <f ca="1">VLOOKUP(K448,#REF!,2,FALSE)</f>
        <v>#N/A</v>
      </c>
      <c r="K448" s="91"/>
      <c r="L448" s="91" t="e">
        <f ca="1">VLOOKUP(M448,#REF!,2,FALSE)</f>
        <v>#N/A</v>
      </c>
      <c r="M448" s="91"/>
      <c r="N448" s="91" t="e">
        <f ca="1">VLOOKUP(O448,#REF!,2,FALSE)</f>
        <v>#N/A</v>
      </c>
      <c r="O448" s="91"/>
      <c r="P448" s="92" t="str">
        <f ca="1">_xlfn.CONCAT($I448,IF(OR($O448=#REF!,$O448=#REF!,$O448=#REF!,$O448="electricité joule", $O448="electricité PAC")," d'", " de "), LOWER($O448))&amp;IF(OR(G448="agriculture","industrie")," l'",IF(OR(G448="puits technologiques",G448="soutes")," des "," du "))&amp;LOWER(G448)</f>
        <v xml:space="preserve"> de  du </v>
      </c>
      <c r="Q448" s="91" t="e">
        <f t="shared" si="24"/>
        <v>#NAME?</v>
      </c>
      <c r="R448" s="91" t="s">
        <v>95</v>
      </c>
      <c r="S448" s="91"/>
      <c r="T448" s="91" t="s">
        <v>9</v>
      </c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3"/>
      <c r="AM448" s="93"/>
      <c r="AN448" s="93"/>
      <c r="AO448" s="93"/>
      <c r="AP448" s="93"/>
      <c r="AQ448" s="93"/>
      <c r="AR448" s="93"/>
      <c r="AS448" s="93"/>
      <c r="AT448" s="93"/>
      <c r="AU448" s="93"/>
      <c r="AV448" s="93"/>
      <c r="AW448" s="93"/>
      <c r="AX448" s="93"/>
      <c r="AY448" s="93"/>
      <c r="AZ448" s="93"/>
      <c r="BA448" s="93"/>
      <c r="BB448" s="93"/>
      <c r="BC448" s="93"/>
      <c r="BD448" s="93"/>
      <c r="BE448" s="93"/>
      <c r="BF448" s="93"/>
      <c r="BG448" s="93"/>
      <c r="BH448" s="93"/>
      <c r="BI448" s="93"/>
      <c r="BJ448" s="93"/>
      <c r="BK448" s="93"/>
      <c r="BL448" s="93"/>
      <c r="BM448" s="93"/>
      <c r="BN448" s="93"/>
      <c r="BO448" s="93"/>
      <c r="BP448" s="93"/>
      <c r="BQ448" s="93"/>
      <c r="BR448" s="93"/>
      <c r="BS448" s="93"/>
      <c r="BT448" s="93"/>
      <c r="BU448" s="93"/>
    </row>
    <row r="449" spans="3:73">
      <c r="C449" s="91">
        <f t="shared" si="23"/>
        <v>448</v>
      </c>
      <c r="D449" s="91"/>
      <c r="E449" s="91" t="e">
        <f t="shared" ca="1" si="25"/>
        <v>#N/A</v>
      </c>
      <c r="F449" s="91" t="e">
        <f ca="1">VLOOKUP(G449,#REF!,2,FALSE)</f>
        <v>#N/A</v>
      </c>
      <c r="G449" s="91"/>
      <c r="H449" s="91" t="e">
        <f ca="1">VLOOKUP(I449,#REF!,2,FALSE)</f>
        <v>#N/A</v>
      </c>
      <c r="I449" s="91"/>
      <c r="J449" s="91" t="e">
        <f ca="1">VLOOKUP(K449,#REF!,2,FALSE)</f>
        <v>#N/A</v>
      </c>
      <c r="K449" s="91"/>
      <c r="L449" s="91" t="e">
        <f ca="1">VLOOKUP(M449,#REF!,2,FALSE)</f>
        <v>#N/A</v>
      </c>
      <c r="M449" s="91"/>
      <c r="N449" s="91" t="e">
        <f ca="1">VLOOKUP(O449,#REF!,2,FALSE)</f>
        <v>#N/A</v>
      </c>
      <c r="O449" s="91"/>
      <c r="P449" s="92" t="str">
        <f ca="1">_xlfn.CONCAT($I449,IF(OR($O449=#REF!,$O449=#REF!,$O449=#REF!,$O449="electricité joule", $O449="electricité PAC")," d'", " de "), LOWER($O449))&amp;IF(OR(G449="agriculture","industrie")," l'",IF(OR(G449="puits technologiques",G449="soutes")," des "," du "))&amp;LOWER(G449)</f>
        <v xml:space="preserve"> de  du </v>
      </c>
      <c r="Q449" s="91" t="e">
        <f t="shared" si="24"/>
        <v>#NAME?</v>
      </c>
      <c r="R449" s="91" t="s">
        <v>95</v>
      </c>
      <c r="S449" s="91"/>
      <c r="T449" s="91" t="s">
        <v>9</v>
      </c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3"/>
      <c r="AM449" s="93"/>
      <c r="AN449" s="93"/>
      <c r="AO449" s="93"/>
      <c r="AP449" s="93"/>
      <c r="AQ449" s="93"/>
      <c r="AR449" s="93"/>
      <c r="AS449" s="93"/>
      <c r="AT449" s="93"/>
      <c r="AU449" s="93"/>
      <c r="AV449" s="93"/>
      <c r="AW449" s="93"/>
      <c r="AX449" s="93"/>
      <c r="AY449" s="93"/>
      <c r="AZ449" s="93"/>
      <c r="BA449" s="93"/>
      <c r="BB449" s="93"/>
      <c r="BC449" s="93"/>
      <c r="BD449" s="93"/>
      <c r="BE449" s="93"/>
      <c r="BF449" s="93"/>
      <c r="BG449" s="93"/>
      <c r="BH449" s="93"/>
      <c r="BI449" s="93"/>
      <c r="BJ449" s="93"/>
      <c r="BK449" s="93"/>
      <c r="BL449" s="93"/>
      <c r="BM449" s="93"/>
      <c r="BN449" s="93"/>
      <c r="BO449" s="93"/>
      <c r="BP449" s="93"/>
      <c r="BQ449" s="93"/>
      <c r="BR449" s="93"/>
      <c r="BS449" s="93"/>
      <c r="BT449" s="93"/>
      <c r="BU449" s="93"/>
    </row>
    <row r="450" spans="3:73">
      <c r="C450" s="91">
        <f t="shared" si="23"/>
        <v>449</v>
      </c>
      <c r="D450" s="91"/>
      <c r="E450" s="91" t="e">
        <f t="shared" ca="1" si="25"/>
        <v>#N/A</v>
      </c>
      <c r="F450" s="91" t="e">
        <f ca="1">VLOOKUP(G450,#REF!,2,FALSE)</f>
        <v>#N/A</v>
      </c>
      <c r="G450" s="91"/>
      <c r="H450" s="91" t="e">
        <f ca="1">VLOOKUP(I450,#REF!,2,FALSE)</f>
        <v>#N/A</v>
      </c>
      <c r="I450" s="91"/>
      <c r="J450" s="91" t="e">
        <f ca="1">VLOOKUP(K450,#REF!,2,FALSE)</f>
        <v>#N/A</v>
      </c>
      <c r="K450" s="91"/>
      <c r="L450" s="91" t="e">
        <f ca="1">VLOOKUP(M450,#REF!,2,FALSE)</f>
        <v>#N/A</v>
      </c>
      <c r="M450" s="91"/>
      <c r="N450" s="91" t="e">
        <f ca="1">VLOOKUP(O450,#REF!,2,FALSE)</f>
        <v>#N/A</v>
      </c>
      <c r="O450" s="91"/>
      <c r="P450" s="92" t="str">
        <f ca="1">_xlfn.CONCAT($I450,IF(OR($O450=#REF!,$O450=#REF!,$O450=#REF!,$O450="electricité joule", $O450="electricité PAC")," d'", " de "), LOWER($O450))&amp;IF(OR(G450="agriculture","industrie")," l'",IF(OR(G450="puits technologiques",G450="soutes")," des "," du "))&amp;LOWER(G450)</f>
        <v xml:space="preserve"> de  du </v>
      </c>
      <c r="Q450" s="91" t="e">
        <f t="shared" si="24"/>
        <v>#NAME?</v>
      </c>
      <c r="R450" s="91" t="s">
        <v>95</v>
      </c>
      <c r="S450" s="91"/>
      <c r="T450" s="91" t="s">
        <v>9</v>
      </c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3"/>
      <c r="AM450" s="93"/>
      <c r="AN450" s="93"/>
      <c r="AO450" s="93"/>
      <c r="AP450" s="93"/>
      <c r="AQ450" s="93"/>
      <c r="AR450" s="93"/>
      <c r="AS450" s="93"/>
      <c r="AT450" s="93"/>
      <c r="AU450" s="93"/>
      <c r="AV450" s="93"/>
      <c r="AW450" s="93"/>
      <c r="AX450" s="93"/>
      <c r="AY450" s="93"/>
      <c r="AZ450" s="93"/>
      <c r="BA450" s="93"/>
      <c r="BB450" s="93"/>
      <c r="BC450" s="93"/>
      <c r="BD450" s="93"/>
      <c r="BE450" s="93"/>
      <c r="BF450" s="93"/>
      <c r="BG450" s="93"/>
      <c r="BH450" s="93"/>
      <c r="BI450" s="93"/>
      <c r="BJ450" s="93"/>
      <c r="BK450" s="93"/>
      <c r="BL450" s="93"/>
      <c r="BM450" s="93"/>
      <c r="BN450" s="93"/>
      <c r="BO450" s="93"/>
      <c r="BP450" s="93"/>
      <c r="BQ450" s="93"/>
      <c r="BR450" s="93"/>
      <c r="BS450" s="93"/>
      <c r="BT450" s="93"/>
      <c r="BU450" s="93"/>
    </row>
    <row r="451" spans="3:73">
      <c r="C451" s="91">
        <f t="shared" si="23"/>
        <v>450</v>
      </c>
      <c r="D451" s="91"/>
      <c r="E451" s="91" t="e">
        <f t="shared" ca="1" si="25"/>
        <v>#N/A</v>
      </c>
      <c r="F451" s="91" t="e">
        <f ca="1">VLOOKUP(G451,#REF!,2,FALSE)</f>
        <v>#N/A</v>
      </c>
      <c r="G451" s="91"/>
      <c r="H451" s="91" t="e">
        <f ca="1">VLOOKUP(I451,#REF!,2,FALSE)</f>
        <v>#N/A</v>
      </c>
      <c r="I451" s="91"/>
      <c r="J451" s="91" t="e">
        <f ca="1">VLOOKUP(K451,#REF!,2,FALSE)</f>
        <v>#N/A</v>
      </c>
      <c r="K451" s="91"/>
      <c r="L451" s="91" t="e">
        <f ca="1">VLOOKUP(M451,#REF!,2,FALSE)</f>
        <v>#N/A</v>
      </c>
      <c r="M451" s="91"/>
      <c r="N451" s="91" t="e">
        <f ca="1">VLOOKUP(O451,#REF!,2,FALSE)</f>
        <v>#N/A</v>
      </c>
      <c r="O451" s="91"/>
      <c r="P451" s="92" t="str">
        <f ca="1">_xlfn.CONCAT($I451,IF(OR($O451=#REF!,$O451=#REF!,$O451=#REF!,$O451="electricité joule", $O451="electricité PAC")," d'", " de "), LOWER($O451))&amp;IF(OR(G451="agriculture","industrie")," l'",IF(OR(G451="puits technologiques",G451="soutes")," des "," du "))&amp;LOWER(G451)</f>
        <v xml:space="preserve"> de  du </v>
      </c>
      <c r="Q451" s="91" t="e">
        <f t="shared" si="24"/>
        <v>#NAME?</v>
      </c>
      <c r="R451" s="91" t="s">
        <v>95</v>
      </c>
      <c r="S451" s="91"/>
      <c r="T451" s="91" t="s">
        <v>9</v>
      </c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3"/>
      <c r="AZ451" s="93"/>
      <c r="BA451" s="93"/>
      <c r="BB451" s="93"/>
      <c r="BC451" s="93"/>
      <c r="BD451" s="93"/>
      <c r="BE451" s="93"/>
      <c r="BF451" s="93"/>
      <c r="BG451" s="93"/>
      <c r="BH451" s="93"/>
      <c r="BI451" s="93"/>
      <c r="BJ451" s="93"/>
      <c r="BK451" s="93"/>
      <c r="BL451" s="93"/>
      <c r="BM451" s="93"/>
      <c r="BN451" s="93"/>
      <c r="BO451" s="93"/>
      <c r="BP451" s="93"/>
      <c r="BQ451" s="93"/>
      <c r="BR451" s="93"/>
      <c r="BS451" s="93"/>
      <c r="BT451" s="93"/>
      <c r="BU451" s="93"/>
    </row>
    <row r="452" spans="3:73">
      <c r="C452" s="91">
        <f t="shared" ref="C452:C515" si="26">C451+1</f>
        <v>451</v>
      </c>
      <c r="D452" s="91"/>
      <c r="E452" s="91" t="e">
        <f t="shared" ca="1" si="25"/>
        <v>#N/A</v>
      </c>
      <c r="F452" s="91" t="e">
        <f ca="1">VLOOKUP(G452,#REF!,2,FALSE)</f>
        <v>#N/A</v>
      </c>
      <c r="G452" s="91"/>
      <c r="H452" s="91" t="e">
        <f ca="1">VLOOKUP(I452,#REF!,2,FALSE)</f>
        <v>#N/A</v>
      </c>
      <c r="I452" s="91"/>
      <c r="J452" s="91" t="e">
        <f ca="1">VLOOKUP(K452,#REF!,2,FALSE)</f>
        <v>#N/A</v>
      </c>
      <c r="K452" s="91"/>
      <c r="L452" s="91" t="e">
        <f ca="1">VLOOKUP(M452,#REF!,2,FALSE)</f>
        <v>#N/A</v>
      </c>
      <c r="M452" s="91"/>
      <c r="N452" s="91" t="e">
        <f ca="1">VLOOKUP(O452,#REF!,2,FALSE)</f>
        <v>#N/A</v>
      </c>
      <c r="O452" s="91"/>
      <c r="P452" s="92" t="str">
        <f ca="1">_xlfn.CONCAT($I452,IF(OR($O452=#REF!,$O452=#REF!,$O452=#REF!,$O452="electricité joule", $O452="electricité PAC")," d'", " de "), LOWER($O452))&amp;IF(OR(G452="agriculture","industrie")," l'",IF(OR(G452="puits technologiques",G452="soutes")," des "," du "))&amp;LOWER(G452)</f>
        <v xml:space="preserve"> de  du </v>
      </c>
      <c r="Q452" s="91" t="e">
        <f t="shared" si="24"/>
        <v>#NAME?</v>
      </c>
      <c r="R452" s="91" t="s">
        <v>95</v>
      </c>
      <c r="S452" s="91"/>
      <c r="T452" s="91" t="s">
        <v>9</v>
      </c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3"/>
      <c r="BF452" s="93"/>
      <c r="BG452" s="93"/>
      <c r="BH452" s="93"/>
      <c r="BI452" s="93"/>
      <c r="BJ452" s="93"/>
      <c r="BK452" s="93"/>
      <c r="BL452" s="93"/>
      <c r="BM452" s="93"/>
      <c r="BN452" s="93"/>
      <c r="BO452" s="93"/>
      <c r="BP452" s="93"/>
      <c r="BQ452" s="93"/>
      <c r="BR452" s="93"/>
      <c r="BS452" s="93"/>
      <c r="BT452" s="93"/>
      <c r="BU452" s="93"/>
    </row>
    <row r="453" spans="3:73">
      <c r="C453" s="91">
        <f t="shared" si="26"/>
        <v>452</v>
      </c>
      <c r="D453" s="91"/>
      <c r="E453" s="91" t="e">
        <f t="shared" ca="1" si="25"/>
        <v>#N/A</v>
      </c>
      <c r="F453" s="91" t="e">
        <f ca="1">VLOOKUP(G453,#REF!,2,FALSE)</f>
        <v>#N/A</v>
      </c>
      <c r="G453" s="91"/>
      <c r="H453" s="91" t="e">
        <f ca="1">VLOOKUP(I453,#REF!,2,FALSE)</f>
        <v>#N/A</v>
      </c>
      <c r="I453" s="91"/>
      <c r="J453" s="91" t="e">
        <f ca="1">VLOOKUP(K453,#REF!,2,FALSE)</f>
        <v>#N/A</v>
      </c>
      <c r="K453" s="91"/>
      <c r="L453" s="91" t="e">
        <f ca="1">VLOOKUP(M453,#REF!,2,FALSE)</f>
        <v>#N/A</v>
      </c>
      <c r="M453" s="91"/>
      <c r="N453" s="91" t="e">
        <f ca="1">VLOOKUP(O453,#REF!,2,FALSE)</f>
        <v>#N/A</v>
      </c>
      <c r="O453" s="91"/>
      <c r="P453" s="92" t="str">
        <f ca="1">_xlfn.CONCAT($I453,IF(OR($O453=#REF!,$O453=#REF!,$O453=#REF!,$O453="electricité joule", $O453="electricité PAC")," d'", " de "), LOWER($O453))&amp;IF(OR(G453="agriculture","industrie")," l'",IF(OR(G453="puits technologiques",G453="soutes")," des "," du "))&amp;LOWER(G453)</f>
        <v xml:space="preserve"> de  du </v>
      </c>
      <c r="Q453" s="91" t="e">
        <f t="shared" si="24"/>
        <v>#NAME?</v>
      </c>
      <c r="R453" s="91" t="s">
        <v>95</v>
      </c>
      <c r="S453" s="91"/>
      <c r="T453" s="91" t="s">
        <v>9</v>
      </c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3"/>
      <c r="AM453" s="93"/>
      <c r="AN453" s="93"/>
      <c r="AO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3"/>
      <c r="AZ453" s="93"/>
      <c r="BA453" s="93"/>
      <c r="BB453" s="93"/>
      <c r="BC453" s="93"/>
      <c r="BD453" s="93"/>
      <c r="BE453" s="93"/>
      <c r="BF453" s="93"/>
      <c r="BG453" s="93"/>
      <c r="BH453" s="93"/>
      <c r="BI453" s="93"/>
      <c r="BJ453" s="93"/>
      <c r="BK453" s="93"/>
      <c r="BL453" s="93"/>
      <c r="BM453" s="93"/>
      <c r="BN453" s="93"/>
      <c r="BO453" s="93"/>
      <c r="BP453" s="93"/>
      <c r="BQ453" s="93"/>
      <c r="BR453" s="93"/>
      <c r="BS453" s="93"/>
      <c r="BT453" s="93"/>
      <c r="BU453" s="93"/>
    </row>
    <row r="454" spans="3:73">
      <c r="C454" s="91">
        <f t="shared" si="26"/>
        <v>453</v>
      </c>
      <c r="D454" s="91"/>
      <c r="E454" s="91" t="e">
        <f t="shared" ca="1" si="25"/>
        <v>#N/A</v>
      </c>
      <c r="F454" s="91" t="e">
        <f ca="1">VLOOKUP(G454,#REF!,2,FALSE)</f>
        <v>#N/A</v>
      </c>
      <c r="G454" s="91"/>
      <c r="H454" s="91" t="e">
        <f ca="1">VLOOKUP(I454,#REF!,2,FALSE)</f>
        <v>#N/A</v>
      </c>
      <c r="I454" s="91"/>
      <c r="J454" s="91" t="e">
        <f ca="1">VLOOKUP(K454,#REF!,2,FALSE)</f>
        <v>#N/A</v>
      </c>
      <c r="K454" s="91"/>
      <c r="L454" s="91" t="e">
        <f ca="1">VLOOKUP(M454,#REF!,2,FALSE)</f>
        <v>#N/A</v>
      </c>
      <c r="M454" s="91"/>
      <c r="N454" s="91" t="e">
        <f ca="1">VLOOKUP(O454,#REF!,2,FALSE)</f>
        <v>#N/A</v>
      </c>
      <c r="O454" s="91"/>
      <c r="P454" s="92" t="str">
        <f ca="1">_xlfn.CONCAT($I454,IF(OR($O454=#REF!,$O454=#REF!,$O454=#REF!,$O454="electricité joule", $O454="electricité PAC")," d'", " de "), LOWER($O454))&amp;IF(OR(G454="agriculture","industrie")," l'",IF(OR(G454="puits technologiques",G454="soutes")," des "," du "))&amp;LOWER(G454)</f>
        <v xml:space="preserve"> de  du </v>
      </c>
      <c r="Q454" s="91" t="e">
        <f t="shared" si="24"/>
        <v>#NAME?</v>
      </c>
      <c r="R454" s="91" t="s">
        <v>95</v>
      </c>
      <c r="S454" s="91"/>
      <c r="T454" s="91" t="s">
        <v>9</v>
      </c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3"/>
      <c r="AM454" s="93"/>
      <c r="AN454" s="93"/>
      <c r="AO454" s="93"/>
      <c r="AP454" s="93"/>
      <c r="AQ454" s="93"/>
      <c r="AR454" s="93"/>
      <c r="AS454" s="93"/>
      <c r="AT454" s="93"/>
      <c r="AU454" s="93"/>
      <c r="AV454" s="93"/>
      <c r="AW454" s="93"/>
      <c r="AX454" s="93"/>
      <c r="AY454" s="93"/>
      <c r="AZ454" s="93"/>
      <c r="BA454" s="93"/>
      <c r="BB454" s="93"/>
      <c r="BC454" s="93"/>
      <c r="BD454" s="93"/>
      <c r="BE454" s="93"/>
      <c r="BF454" s="93"/>
      <c r="BG454" s="93"/>
      <c r="BH454" s="93"/>
      <c r="BI454" s="93"/>
      <c r="BJ454" s="93"/>
      <c r="BK454" s="93"/>
      <c r="BL454" s="93"/>
      <c r="BM454" s="93"/>
      <c r="BN454" s="93"/>
      <c r="BO454" s="93"/>
      <c r="BP454" s="93"/>
      <c r="BQ454" s="93"/>
      <c r="BR454" s="93"/>
      <c r="BS454" s="93"/>
      <c r="BT454" s="93"/>
      <c r="BU454" s="93"/>
    </row>
    <row r="455" spans="3:73">
      <c r="C455" s="91">
        <f t="shared" si="26"/>
        <v>454</v>
      </c>
      <c r="D455" s="91"/>
      <c r="E455" s="91" t="e">
        <f t="shared" ca="1" si="25"/>
        <v>#N/A</v>
      </c>
      <c r="F455" s="91" t="e">
        <f ca="1">VLOOKUP(G455,#REF!,2,FALSE)</f>
        <v>#N/A</v>
      </c>
      <c r="G455" s="91"/>
      <c r="H455" s="91" t="e">
        <f ca="1">VLOOKUP(I455,#REF!,2,FALSE)</f>
        <v>#N/A</v>
      </c>
      <c r="I455" s="91"/>
      <c r="J455" s="91" t="e">
        <f ca="1">VLOOKUP(K455,#REF!,2,FALSE)</f>
        <v>#N/A</v>
      </c>
      <c r="K455" s="91"/>
      <c r="L455" s="91" t="e">
        <f ca="1">VLOOKUP(M455,#REF!,2,FALSE)</f>
        <v>#N/A</v>
      </c>
      <c r="M455" s="91"/>
      <c r="N455" s="91" t="e">
        <f ca="1">VLOOKUP(O455,#REF!,2,FALSE)</f>
        <v>#N/A</v>
      </c>
      <c r="O455" s="91"/>
      <c r="P455" s="92" t="str">
        <f ca="1">_xlfn.CONCAT($I455,IF(OR($O455=#REF!,$O455=#REF!,$O455=#REF!,$O455="electricité joule", $O455="electricité PAC")," d'", " de "), LOWER($O455))&amp;IF(OR(G455="agriculture","industrie")," l'",IF(OR(G455="puits technologiques",G455="soutes")," des "," du "))&amp;LOWER(G455)</f>
        <v xml:space="preserve"> de  du </v>
      </c>
      <c r="Q455" s="91" t="e">
        <f t="shared" si="24"/>
        <v>#NAME?</v>
      </c>
      <c r="R455" s="91" t="s">
        <v>95</v>
      </c>
      <c r="S455" s="91"/>
      <c r="T455" s="91" t="s">
        <v>9</v>
      </c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3"/>
      <c r="AM455" s="93"/>
      <c r="AN455" s="93"/>
      <c r="AO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3"/>
      <c r="AZ455" s="93"/>
      <c r="BA455" s="93"/>
      <c r="BB455" s="93"/>
      <c r="BC455" s="93"/>
      <c r="BD455" s="93"/>
      <c r="BE455" s="93"/>
      <c r="BF455" s="93"/>
      <c r="BG455" s="93"/>
      <c r="BH455" s="93"/>
      <c r="BI455" s="93"/>
      <c r="BJ455" s="93"/>
      <c r="BK455" s="93"/>
      <c r="BL455" s="93"/>
      <c r="BM455" s="93"/>
      <c r="BN455" s="93"/>
      <c r="BO455" s="93"/>
      <c r="BP455" s="93"/>
      <c r="BQ455" s="93"/>
      <c r="BR455" s="93"/>
      <c r="BS455" s="93"/>
      <c r="BT455" s="93"/>
      <c r="BU455" s="93"/>
    </row>
    <row r="456" spans="3:73">
      <c r="C456" s="91">
        <f t="shared" si="26"/>
        <v>455</v>
      </c>
      <c r="D456" s="91"/>
      <c r="E456" s="91" t="e">
        <f t="shared" ca="1" si="25"/>
        <v>#N/A</v>
      </c>
      <c r="F456" s="91" t="e">
        <f ca="1">VLOOKUP(G456,#REF!,2,FALSE)</f>
        <v>#N/A</v>
      </c>
      <c r="G456" s="91"/>
      <c r="H456" s="91" t="e">
        <f ca="1">VLOOKUP(I456,#REF!,2,FALSE)</f>
        <v>#N/A</v>
      </c>
      <c r="I456" s="91"/>
      <c r="J456" s="91" t="e">
        <f ca="1">VLOOKUP(K456,#REF!,2,FALSE)</f>
        <v>#N/A</v>
      </c>
      <c r="K456" s="91"/>
      <c r="L456" s="91" t="e">
        <f ca="1">VLOOKUP(M456,#REF!,2,FALSE)</f>
        <v>#N/A</v>
      </c>
      <c r="M456" s="91"/>
      <c r="N456" s="91" t="e">
        <f ca="1">VLOOKUP(O456,#REF!,2,FALSE)</f>
        <v>#N/A</v>
      </c>
      <c r="O456" s="91"/>
      <c r="P456" s="92" t="str">
        <f ca="1">_xlfn.CONCAT($I456,IF(OR($O456=#REF!,$O456=#REF!,$O456=#REF!,$O456="electricité joule", $O456="electricité PAC")," d'", " de "), LOWER($O456))&amp;IF(OR(G456="agriculture","industrie")," l'",IF(OR(G456="puits technologiques",G456="soutes")," des "," du "))&amp;LOWER(G456)</f>
        <v xml:space="preserve"> de  du </v>
      </c>
      <c r="Q456" s="91" t="e">
        <f t="shared" si="24"/>
        <v>#NAME?</v>
      </c>
      <c r="R456" s="91" t="s">
        <v>95</v>
      </c>
      <c r="S456" s="91"/>
      <c r="T456" s="91" t="s">
        <v>9</v>
      </c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3"/>
      <c r="AM456" s="93"/>
      <c r="AN456" s="93"/>
      <c r="AO456" s="93"/>
      <c r="AP456" s="93"/>
      <c r="AQ456" s="93"/>
      <c r="AR456" s="93"/>
      <c r="AS456" s="93"/>
      <c r="AT456" s="93"/>
      <c r="AU456" s="93"/>
      <c r="AV456" s="93"/>
      <c r="AW456" s="93"/>
      <c r="AX456" s="93"/>
      <c r="AY456" s="93"/>
      <c r="AZ456" s="93"/>
      <c r="BA456" s="93"/>
      <c r="BB456" s="93"/>
      <c r="BC456" s="93"/>
      <c r="BD456" s="93"/>
      <c r="BE456" s="93"/>
      <c r="BF456" s="93"/>
      <c r="BG456" s="93"/>
      <c r="BH456" s="93"/>
      <c r="BI456" s="93"/>
      <c r="BJ456" s="93"/>
      <c r="BK456" s="93"/>
      <c r="BL456" s="93"/>
      <c r="BM456" s="93"/>
      <c r="BN456" s="93"/>
      <c r="BO456" s="93"/>
      <c r="BP456" s="93"/>
      <c r="BQ456" s="93"/>
      <c r="BR456" s="93"/>
      <c r="BS456" s="93"/>
      <c r="BT456" s="93"/>
      <c r="BU456" s="93"/>
    </row>
    <row r="457" spans="3:73">
      <c r="C457" s="91">
        <f t="shared" si="26"/>
        <v>456</v>
      </c>
      <c r="D457" s="91"/>
      <c r="E457" s="91" t="e">
        <f t="shared" ca="1" si="25"/>
        <v>#N/A</v>
      </c>
      <c r="F457" s="91" t="e">
        <f ca="1">VLOOKUP(G457,#REF!,2,FALSE)</f>
        <v>#N/A</v>
      </c>
      <c r="G457" s="91"/>
      <c r="H457" s="91" t="e">
        <f ca="1">VLOOKUP(I457,#REF!,2,FALSE)</f>
        <v>#N/A</v>
      </c>
      <c r="I457" s="91"/>
      <c r="J457" s="91" t="e">
        <f ca="1">VLOOKUP(K457,#REF!,2,FALSE)</f>
        <v>#N/A</v>
      </c>
      <c r="K457" s="91"/>
      <c r="L457" s="91" t="e">
        <f ca="1">VLOOKUP(M457,#REF!,2,FALSE)</f>
        <v>#N/A</v>
      </c>
      <c r="M457" s="91"/>
      <c r="N457" s="91" t="e">
        <f ca="1">VLOOKUP(O457,#REF!,2,FALSE)</f>
        <v>#N/A</v>
      </c>
      <c r="O457" s="91"/>
      <c r="P457" s="92" t="str">
        <f ca="1">_xlfn.CONCAT($I457,IF(OR($O457=#REF!,$O457=#REF!,$O457=#REF!,$O457="electricité joule", $O457="electricité PAC")," d'", " de "), LOWER($O457))&amp;IF(OR(G457="agriculture","industrie")," l'",IF(OR(G457="puits technologiques",G457="soutes")," des "," du "))&amp;LOWER(G457)</f>
        <v xml:space="preserve"> de  du </v>
      </c>
      <c r="Q457" s="91" t="e">
        <f t="shared" si="24"/>
        <v>#NAME?</v>
      </c>
      <c r="R457" s="91" t="s">
        <v>95</v>
      </c>
      <c r="S457" s="91"/>
      <c r="T457" s="91" t="s">
        <v>9</v>
      </c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3"/>
      <c r="AM457" s="93"/>
      <c r="AN457" s="93"/>
      <c r="AO457" s="93"/>
      <c r="AP457" s="93"/>
      <c r="AQ457" s="93"/>
      <c r="AR457" s="93"/>
      <c r="AS457" s="93"/>
      <c r="AT457" s="93"/>
      <c r="AU457" s="93"/>
      <c r="AV457" s="93"/>
      <c r="AW457" s="93"/>
      <c r="AX457" s="93"/>
      <c r="AY457" s="93"/>
      <c r="AZ457" s="93"/>
      <c r="BA457" s="93"/>
      <c r="BB457" s="93"/>
      <c r="BC457" s="93"/>
      <c r="BD457" s="93"/>
      <c r="BE457" s="93"/>
      <c r="BF457" s="93"/>
      <c r="BG457" s="93"/>
      <c r="BH457" s="93"/>
      <c r="BI457" s="93"/>
      <c r="BJ457" s="93"/>
      <c r="BK457" s="93"/>
      <c r="BL457" s="93"/>
      <c r="BM457" s="93"/>
      <c r="BN457" s="93"/>
      <c r="BO457" s="93"/>
      <c r="BP457" s="93"/>
      <c r="BQ457" s="93"/>
      <c r="BR457" s="93"/>
      <c r="BS457" s="93"/>
      <c r="BT457" s="93"/>
      <c r="BU457" s="93"/>
    </row>
    <row r="458" spans="3:73">
      <c r="C458" s="91">
        <f t="shared" si="26"/>
        <v>457</v>
      </c>
      <c r="D458" s="91"/>
      <c r="E458" s="91" t="e">
        <f t="shared" ca="1" si="25"/>
        <v>#N/A</v>
      </c>
      <c r="F458" s="91" t="e">
        <f ca="1">VLOOKUP(G458,#REF!,2,FALSE)</f>
        <v>#N/A</v>
      </c>
      <c r="G458" s="91"/>
      <c r="H458" s="91" t="e">
        <f ca="1">VLOOKUP(I458,#REF!,2,FALSE)</f>
        <v>#N/A</v>
      </c>
      <c r="I458" s="91"/>
      <c r="J458" s="91" t="e">
        <f ca="1">VLOOKUP(K458,#REF!,2,FALSE)</f>
        <v>#N/A</v>
      </c>
      <c r="K458" s="91"/>
      <c r="L458" s="91" t="e">
        <f ca="1">VLOOKUP(M458,#REF!,2,FALSE)</f>
        <v>#N/A</v>
      </c>
      <c r="M458" s="91"/>
      <c r="N458" s="91" t="e">
        <f ca="1">VLOOKUP(O458,#REF!,2,FALSE)</f>
        <v>#N/A</v>
      </c>
      <c r="O458" s="91"/>
      <c r="P458" s="92" t="str">
        <f ca="1">_xlfn.CONCAT($I458,IF(OR($O458=#REF!,$O458=#REF!,$O458=#REF!,$O458="electricité joule", $O458="electricité PAC")," d'", " de "), LOWER($O458))&amp;IF(OR(G458="agriculture","industrie")," l'",IF(OR(G458="puits technologiques",G458="soutes")," des "," du "))&amp;LOWER(G458)</f>
        <v xml:space="preserve"> de  du </v>
      </c>
      <c r="Q458" s="91" t="e">
        <f t="shared" si="24"/>
        <v>#NAME?</v>
      </c>
      <c r="R458" s="91" t="s">
        <v>95</v>
      </c>
      <c r="S458" s="91"/>
      <c r="T458" s="91" t="s">
        <v>9</v>
      </c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  <c r="AV458" s="93"/>
      <c r="AW458" s="93"/>
      <c r="AX458" s="93"/>
      <c r="AY458" s="93"/>
      <c r="AZ458" s="93"/>
      <c r="BA458" s="93"/>
      <c r="BB458" s="93"/>
      <c r="BC458" s="93"/>
      <c r="BD458" s="93"/>
      <c r="BE458" s="93"/>
      <c r="BF458" s="93"/>
      <c r="BG458" s="93"/>
      <c r="BH458" s="93"/>
      <c r="BI458" s="93"/>
      <c r="BJ458" s="93"/>
      <c r="BK458" s="93"/>
      <c r="BL458" s="93"/>
      <c r="BM458" s="93"/>
      <c r="BN458" s="93"/>
      <c r="BO458" s="93"/>
      <c r="BP458" s="93"/>
      <c r="BQ458" s="93"/>
      <c r="BR458" s="93"/>
      <c r="BS458" s="93"/>
      <c r="BT458" s="93"/>
      <c r="BU458" s="93"/>
    </row>
    <row r="459" spans="3:73">
      <c r="C459" s="91">
        <f t="shared" si="26"/>
        <v>458</v>
      </c>
      <c r="D459" s="91"/>
      <c r="E459" s="91" t="e">
        <f t="shared" ca="1" si="25"/>
        <v>#N/A</v>
      </c>
      <c r="F459" s="91" t="e">
        <f ca="1">VLOOKUP(G459,#REF!,2,FALSE)</f>
        <v>#N/A</v>
      </c>
      <c r="G459" s="91"/>
      <c r="H459" s="91" t="e">
        <f ca="1">VLOOKUP(I459,#REF!,2,FALSE)</f>
        <v>#N/A</v>
      </c>
      <c r="I459" s="91"/>
      <c r="J459" s="91" t="e">
        <f ca="1">VLOOKUP(K459,#REF!,2,FALSE)</f>
        <v>#N/A</v>
      </c>
      <c r="K459" s="91"/>
      <c r="L459" s="91" t="e">
        <f ca="1">VLOOKUP(M459,#REF!,2,FALSE)</f>
        <v>#N/A</v>
      </c>
      <c r="M459" s="91"/>
      <c r="N459" s="91" t="e">
        <f ca="1">VLOOKUP(O459,#REF!,2,FALSE)</f>
        <v>#N/A</v>
      </c>
      <c r="O459" s="91"/>
      <c r="P459" s="92" t="str">
        <f ca="1">_xlfn.CONCAT($I459,IF(OR($O459=#REF!,$O459=#REF!,$O459=#REF!,$O459="electricité joule", $O459="electricité PAC")," d'", " de "), LOWER($O459))&amp;IF(OR(G459="agriculture","industrie")," l'",IF(OR(G459="puits technologiques",G459="soutes")," des "," du "))&amp;LOWER(G459)</f>
        <v xml:space="preserve"> de  du </v>
      </c>
      <c r="Q459" s="91" t="e">
        <f t="shared" si="24"/>
        <v>#NAME?</v>
      </c>
      <c r="R459" s="91" t="s">
        <v>95</v>
      </c>
      <c r="S459" s="91"/>
      <c r="T459" s="91" t="s">
        <v>9</v>
      </c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3"/>
      <c r="AM459" s="93"/>
      <c r="AN459" s="93"/>
      <c r="AO459" s="93"/>
      <c r="AP459" s="93"/>
      <c r="AQ459" s="93"/>
      <c r="AR459" s="93"/>
      <c r="AS459" s="93"/>
      <c r="AT459" s="93"/>
      <c r="AU459" s="93"/>
      <c r="AV459" s="93"/>
      <c r="AW459" s="93"/>
      <c r="AX459" s="93"/>
      <c r="AY459" s="93"/>
      <c r="AZ459" s="93"/>
      <c r="BA459" s="93"/>
      <c r="BB459" s="93"/>
      <c r="BC459" s="93"/>
      <c r="BD459" s="93"/>
      <c r="BE459" s="93"/>
      <c r="BF459" s="93"/>
      <c r="BG459" s="93"/>
      <c r="BH459" s="93"/>
      <c r="BI459" s="93"/>
      <c r="BJ459" s="93"/>
      <c r="BK459" s="93"/>
      <c r="BL459" s="93"/>
      <c r="BM459" s="93"/>
      <c r="BN459" s="93"/>
      <c r="BO459" s="93"/>
      <c r="BP459" s="93"/>
      <c r="BQ459" s="93"/>
      <c r="BR459" s="93"/>
      <c r="BS459" s="93"/>
      <c r="BT459" s="93"/>
      <c r="BU459" s="93"/>
    </row>
    <row r="460" spans="3:73">
      <c r="C460" s="91">
        <f t="shared" si="26"/>
        <v>459</v>
      </c>
      <c r="D460" s="91"/>
      <c r="E460" s="91" t="e">
        <f t="shared" ca="1" si="25"/>
        <v>#N/A</v>
      </c>
      <c r="F460" s="91" t="e">
        <f ca="1">VLOOKUP(G460,#REF!,2,FALSE)</f>
        <v>#N/A</v>
      </c>
      <c r="G460" s="91"/>
      <c r="H460" s="91" t="e">
        <f ca="1">VLOOKUP(I460,#REF!,2,FALSE)</f>
        <v>#N/A</v>
      </c>
      <c r="I460" s="91"/>
      <c r="J460" s="91" t="e">
        <f ca="1">VLOOKUP(K460,#REF!,2,FALSE)</f>
        <v>#N/A</v>
      </c>
      <c r="K460" s="91"/>
      <c r="L460" s="91" t="e">
        <f ca="1">VLOOKUP(M460,#REF!,2,FALSE)</f>
        <v>#N/A</v>
      </c>
      <c r="M460" s="91"/>
      <c r="N460" s="91" t="e">
        <f ca="1">VLOOKUP(O460,#REF!,2,FALSE)</f>
        <v>#N/A</v>
      </c>
      <c r="O460" s="91"/>
      <c r="P460" s="92" t="str">
        <f ca="1">_xlfn.CONCAT($I460,IF(OR($O460=#REF!,$O460=#REF!,$O460=#REF!,$O460="electricité joule", $O460="electricité PAC")," d'", " de "), LOWER($O460))&amp;IF(OR(G460="agriculture","industrie")," l'",IF(OR(G460="puits technologiques",G460="soutes")," des "," du "))&amp;LOWER(G460)</f>
        <v xml:space="preserve"> de  du </v>
      </c>
      <c r="Q460" s="91" t="e">
        <f t="shared" si="24"/>
        <v>#NAME?</v>
      </c>
      <c r="R460" s="91" t="s">
        <v>95</v>
      </c>
      <c r="S460" s="91"/>
      <c r="T460" s="91" t="s">
        <v>9</v>
      </c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  <c r="BC460" s="93"/>
      <c r="BD460" s="93"/>
      <c r="BE460" s="93"/>
      <c r="BF460" s="93"/>
      <c r="BG460" s="93"/>
      <c r="BH460" s="93"/>
      <c r="BI460" s="93"/>
      <c r="BJ460" s="93"/>
      <c r="BK460" s="93"/>
      <c r="BL460" s="93"/>
      <c r="BM460" s="93"/>
      <c r="BN460" s="93"/>
      <c r="BO460" s="93"/>
      <c r="BP460" s="93"/>
      <c r="BQ460" s="93"/>
      <c r="BR460" s="93"/>
      <c r="BS460" s="93"/>
      <c r="BT460" s="93"/>
      <c r="BU460" s="93"/>
    </row>
    <row r="461" spans="3:73">
      <c r="C461" s="91">
        <f t="shared" si="26"/>
        <v>460</v>
      </c>
      <c r="D461" s="91"/>
      <c r="E461" s="91" t="e">
        <f t="shared" ca="1" si="25"/>
        <v>#N/A</v>
      </c>
      <c r="F461" s="91" t="e">
        <f ca="1">VLOOKUP(G461,#REF!,2,FALSE)</f>
        <v>#N/A</v>
      </c>
      <c r="G461" s="91"/>
      <c r="H461" s="91" t="e">
        <f ca="1">VLOOKUP(I461,#REF!,2,FALSE)</f>
        <v>#N/A</v>
      </c>
      <c r="I461" s="91"/>
      <c r="J461" s="91" t="e">
        <f ca="1">VLOOKUP(K461,#REF!,2,FALSE)</f>
        <v>#N/A</v>
      </c>
      <c r="K461" s="91"/>
      <c r="L461" s="91" t="e">
        <f ca="1">VLOOKUP(M461,#REF!,2,FALSE)</f>
        <v>#N/A</v>
      </c>
      <c r="M461" s="91"/>
      <c r="N461" s="91" t="e">
        <f ca="1">VLOOKUP(O461,#REF!,2,FALSE)</f>
        <v>#N/A</v>
      </c>
      <c r="O461" s="91"/>
      <c r="P461" s="92" t="str">
        <f ca="1">_xlfn.CONCAT($I461,IF(OR($O461=#REF!,$O461=#REF!,$O461=#REF!,$O461="electricité joule", $O461="electricité PAC")," d'", " de "), LOWER($O461))&amp;IF(OR(G461="agriculture","industrie")," l'",IF(OR(G461="puits technologiques",G461="soutes")," des "," du "))&amp;LOWER(G461)</f>
        <v xml:space="preserve"> de  du </v>
      </c>
      <c r="Q461" s="91" t="e">
        <f t="shared" ref="Q461:Q524" si="27">tag_twh</f>
        <v>#NAME?</v>
      </c>
      <c r="R461" s="91" t="s">
        <v>95</v>
      </c>
      <c r="S461" s="91"/>
      <c r="T461" s="91" t="s">
        <v>9</v>
      </c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3"/>
      <c r="AM461" s="93"/>
      <c r="AN461" s="93"/>
      <c r="AO461" s="93"/>
      <c r="AP461" s="93"/>
      <c r="AQ461" s="93"/>
      <c r="AR461" s="93"/>
      <c r="AS461" s="93"/>
      <c r="AT461" s="93"/>
      <c r="AU461" s="93"/>
      <c r="AV461" s="93"/>
      <c r="AW461" s="93"/>
      <c r="AX461" s="93"/>
      <c r="AY461" s="93"/>
      <c r="AZ461" s="93"/>
      <c r="BA461" s="93"/>
      <c r="BB461" s="93"/>
      <c r="BC461" s="93"/>
      <c r="BD461" s="93"/>
      <c r="BE461" s="93"/>
      <c r="BF461" s="93"/>
      <c r="BG461" s="93"/>
      <c r="BH461" s="93"/>
      <c r="BI461" s="93"/>
      <c r="BJ461" s="93"/>
      <c r="BK461" s="93"/>
      <c r="BL461" s="93"/>
      <c r="BM461" s="93"/>
      <c r="BN461" s="93"/>
      <c r="BO461" s="93"/>
      <c r="BP461" s="93"/>
      <c r="BQ461" s="93"/>
      <c r="BR461" s="93"/>
      <c r="BS461" s="93"/>
      <c r="BT461" s="93"/>
      <c r="BU461" s="93"/>
    </row>
    <row r="462" spans="3:73">
      <c r="C462" s="91">
        <f t="shared" si="26"/>
        <v>461</v>
      </c>
      <c r="D462" s="91"/>
      <c r="E462" s="91" t="e">
        <f t="shared" ref="E462:E525" ca="1" si="28">N462&amp;H462&amp;F462&amp;J462</f>
        <v>#N/A</v>
      </c>
      <c r="F462" s="91" t="e">
        <f ca="1">VLOOKUP(G462,#REF!,2,FALSE)</f>
        <v>#N/A</v>
      </c>
      <c r="G462" s="91"/>
      <c r="H462" s="91" t="e">
        <f ca="1">VLOOKUP(I462,#REF!,2,FALSE)</f>
        <v>#N/A</v>
      </c>
      <c r="I462" s="91"/>
      <c r="J462" s="91" t="e">
        <f ca="1">VLOOKUP(K462,#REF!,2,FALSE)</f>
        <v>#N/A</v>
      </c>
      <c r="K462" s="91"/>
      <c r="L462" s="91" t="e">
        <f ca="1">VLOOKUP(M462,#REF!,2,FALSE)</f>
        <v>#N/A</v>
      </c>
      <c r="M462" s="91"/>
      <c r="N462" s="91" t="e">
        <f ca="1">VLOOKUP(O462,#REF!,2,FALSE)</f>
        <v>#N/A</v>
      </c>
      <c r="O462" s="91"/>
      <c r="P462" s="92" t="str">
        <f ca="1">_xlfn.CONCAT($I462,IF(OR($O462=#REF!,$O462=#REF!,$O462=#REF!,$O462="electricité joule", $O462="electricité PAC")," d'", " de "), LOWER($O462))&amp;IF(OR(G462="agriculture","industrie")," l'",IF(OR(G462="puits technologiques",G462="soutes")," des "," du "))&amp;LOWER(G462)</f>
        <v xml:space="preserve"> de  du </v>
      </c>
      <c r="Q462" s="91" t="e">
        <f t="shared" si="27"/>
        <v>#NAME?</v>
      </c>
      <c r="R462" s="91" t="s">
        <v>95</v>
      </c>
      <c r="S462" s="91"/>
      <c r="T462" s="91" t="s">
        <v>9</v>
      </c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3"/>
      <c r="AM462" s="93"/>
      <c r="AN462" s="93"/>
      <c r="AO462" s="93"/>
      <c r="AP462" s="93"/>
      <c r="AQ462" s="93"/>
      <c r="AR462" s="93"/>
      <c r="AS462" s="93"/>
      <c r="AT462" s="93"/>
      <c r="AU462" s="93"/>
      <c r="AV462" s="93"/>
      <c r="AW462" s="93"/>
      <c r="AX462" s="93"/>
      <c r="AY462" s="93"/>
      <c r="AZ462" s="93"/>
      <c r="BA462" s="93"/>
      <c r="BB462" s="93"/>
      <c r="BC462" s="93"/>
      <c r="BD462" s="93"/>
      <c r="BE462" s="93"/>
      <c r="BF462" s="93"/>
      <c r="BG462" s="93"/>
      <c r="BH462" s="93"/>
      <c r="BI462" s="93"/>
      <c r="BJ462" s="93"/>
      <c r="BK462" s="93"/>
      <c r="BL462" s="93"/>
      <c r="BM462" s="93"/>
      <c r="BN462" s="93"/>
      <c r="BO462" s="93"/>
      <c r="BP462" s="93"/>
      <c r="BQ462" s="93"/>
      <c r="BR462" s="93"/>
      <c r="BS462" s="93"/>
      <c r="BT462" s="93"/>
      <c r="BU462" s="93"/>
    </row>
    <row r="463" spans="3:73">
      <c r="C463" s="91">
        <f t="shared" si="26"/>
        <v>462</v>
      </c>
      <c r="D463" s="91"/>
      <c r="E463" s="91" t="e">
        <f t="shared" ca="1" si="28"/>
        <v>#N/A</v>
      </c>
      <c r="F463" s="91" t="e">
        <f ca="1">VLOOKUP(G463,#REF!,2,FALSE)</f>
        <v>#N/A</v>
      </c>
      <c r="G463" s="91"/>
      <c r="H463" s="91" t="e">
        <f ca="1">VLOOKUP(I463,#REF!,2,FALSE)</f>
        <v>#N/A</v>
      </c>
      <c r="I463" s="91"/>
      <c r="J463" s="91" t="e">
        <f ca="1">VLOOKUP(K463,#REF!,2,FALSE)</f>
        <v>#N/A</v>
      </c>
      <c r="K463" s="91"/>
      <c r="L463" s="91" t="e">
        <f ca="1">VLOOKUP(M463,#REF!,2,FALSE)</f>
        <v>#N/A</v>
      </c>
      <c r="M463" s="91"/>
      <c r="N463" s="91" t="e">
        <f ca="1">VLOOKUP(O463,#REF!,2,FALSE)</f>
        <v>#N/A</v>
      </c>
      <c r="O463" s="91"/>
      <c r="P463" s="92" t="str">
        <f ca="1">_xlfn.CONCAT($I463,IF(OR($O463=#REF!,$O463=#REF!,$O463=#REF!,$O463="electricité joule", $O463="electricité PAC")," d'", " de "), LOWER($O463))&amp;IF(OR(G463="agriculture","industrie")," l'",IF(OR(G463="puits technologiques",G463="soutes")," des "," du "))&amp;LOWER(G463)</f>
        <v xml:space="preserve"> de  du </v>
      </c>
      <c r="Q463" s="91" t="e">
        <f t="shared" si="27"/>
        <v>#NAME?</v>
      </c>
      <c r="R463" s="91" t="s">
        <v>95</v>
      </c>
      <c r="S463" s="91"/>
      <c r="T463" s="91" t="s">
        <v>9</v>
      </c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3"/>
      <c r="AM463" s="93"/>
      <c r="AN463" s="93"/>
      <c r="AO463" s="93"/>
      <c r="AP463" s="93"/>
      <c r="AQ463" s="93"/>
      <c r="AR463" s="93"/>
      <c r="AS463" s="93"/>
      <c r="AT463" s="93"/>
      <c r="AU463" s="93"/>
      <c r="AV463" s="93"/>
      <c r="AW463" s="93"/>
      <c r="AX463" s="93"/>
      <c r="AY463" s="93"/>
      <c r="AZ463" s="93"/>
      <c r="BA463" s="93"/>
      <c r="BB463" s="93"/>
      <c r="BC463" s="93"/>
      <c r="BD463" s="93"/>
      <c r="BE463" s="93"/>
      <c r="BF463" s="93"/>
      <c r="BG463" s="93"/>
      <c r="BH463" s="93"/>
      <c r="BI463" s="93"/>
      <c r="BJ463" s="93"/>
      <c r="BK463" s="93"/>
      <c r="BL463" s="93"/>
      <c r="BM463" s="93"/>
      <c r="BN463" s="93"/>
      <c r="BO463" s="93"/>
      <c r="BP463" s="93"/>
      <c r="BQ463" s="93"/>
      <c r="BR463" s="93"/>
      <c r="BS463" s="93"/>
      <c r="BT463" s="93"/>
      <c r="BU463" s="93"/>
    </row>
    <row r="464" spans="3:73">
      <c r="C464" s="91">
        <f t="shared" si="26"/>
        <v>463</v>
      </c>
      <c r="D464" s="91"/>
      <c r="E464" s="91" t="e">
        <f t="shared" ca="1" si="28"/>
        <v>#N/A</v>
      </c>
      <c r="F464" s="91" t="e">
        <f ca="1">VLOOKUP(G464,#REF!,2,FALSE)</f>
        <v>#N/A</v>
      </c>
      <c r="G464" s="91"/>
      <c r="H464" s="91" t="e">
        <f ca="1">VLOOKUP(I464,#REF!,2,FALSE)</f>
        <v>#N/A</v>
      </c>
      <c r="I464" s="91"/>
      <c r="J464" s="91" t="e">
        <f ca="1">VLOOKUP(K464,#REF!,2,FALSE)</f>
        <v>#N/A</v>
      </c>
      <c r="K464" s="91"/>
      <c r="L464" s="91" t="e">
        <f ca="1">VLOOKUP(M464,#REF!,2,FALSE)</f>
        <v>#N/A</v>
      </c>
      <c r="M464" s="91"/>
      <c r="N464" s="91" t="e">
        <f ca="1">VLOOKUP(O464,#REF!,2,FALSE)</f>
        <v>#N/A</v>
      </c>
      <c r="O464" s="91"/>
      <c r="P464" s="92" t="str">
        <f ca="1">_xlfn.CONCAT($I464,IF(OR($O464=#REF!,$O464=#REF!,$O464=#REF!,$O464="electricité joule", $O464="electricité PAC")," d'", " de "), LOWER($O464))&amp;IF(OR(G464="agriculture","industrie")," l'",IF(OR(G464="puits technologiques",G464="soutes")," des "," du "))&amp;LOWER(G464)</f>
        <v xml:space="preserve"> de  du </v>
      </c>
      <c r="Q464" s="91" t="e">
        <f t="shared" si="27"/>
        <v>#NAME?</v>
      </c>
      <c r="R464" s="91" t="s">
        <v>95</v>
      </c>
      <c r="S464" s="91"/>
      <c r="T464" s="91" t="s">
        <v>9</v>
      </c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3"/>
      <c r="BF464" s="93"/>
      <c r="BG464" s="93"/>
      <c r="BH464" s="93"/>
      <c r="BI464" s="93"/>
      <c r="BJ464" s="93"/>
      <c r="BK464" s="93"/>
      <c r="BL464" s="93"/>
      <c r="BM464" s="93"/>
      <c r="BN464" s="93"/>
      <c r="BO464" s="93"/>
      <c r="BP464" s="93"/>
      <c r="BQ464" s="93"/>
      <c r="BR464" s="93"/>
      <c r="BS464" s="93"/>
      <c r="BT464" s="93"/>
      <c r="BU464" s="93"/>
    </row>
    <row r="465" spans="3:73">
      <c r="C465" s="91">
        <f t="shared" si="26"/>
        <v>464</v>
      </c>
      <c r="D465" s="91"/>
      <c r="E465" s="91" t="e">
        <f t="shared" ca="1" si="28"/>
        <v>#N/A</v>
      </c>
      <c r="F465" s="91" t="e">
        <f ca="1">VLOOKUP(G465,#REF!,2,FALSE)</f>
        <v>#N/A</v>
      </c>
      <c r="G465" s="91"/>
      <c r="H465" s="91" t="e">
        <f ca="1">VLOOKUP(I465,#REF!,2,FALSE)</f>
        <v>#N/A</v>
      </c>
      <c r="I465" s="91"/>
      <c r="J465" s="91" t="e">
        <f ca="1">VLOOKUP(K465,#REF!,2,FALSE)</f>
        <v>#N/A</v>
      </c>
      <c r="K465" s="91"/>
      <c r="L465" s="91" t="e">
        <f ca="1">VLOOKUP(M465,#REF!,2,FALSE)</f>
        <v>#N/A</v>
      </c>
      <c r="M465" s="91"/>
      <c r="N465" s="91" t="e">
        <f ca="1">VLOOKUP(O465,#REF!,2,FALSE)</f>
        <v>#N/A</v>
      </c>
      <c r="O465" s="91"/>
      <c r="P465" s="92" t="str">
        <f ca="1">_xlfn.CONCAT($I465,IF(OR($O465=#REF!,$O465=#REF!,$O465=#REF!,$O465="electricité joule", $O465="electricité PAC")," d'", " de "), LOWER($O465))&amp;IF(OR(G465="agriculture","industrie")," l'",IF(OR(G465="puits technologiques",G465="soutes")," des "," du "))&amp;LOWER(G465)</f>
        <v xml:space="preserve"> de  du </v>
      </c>
      <c r="Q465" s="91" t="e">
        <f t="shared" si="27"/>
        <v>#NAME?</v>
      </c>
      <c r="R465" s="91" t="s">
        <v>95</v>
      </c>
      <c r="S465" s="91"/>
      <c r="T465" s="91" t="s">
        <v>9</v>
      </c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3"/>
      <c r="BA465" s="93"/>
      <c r="BB465" s="93"/>
      <c r="BC465" s="93"/>
      <c r="BD465" s="93"/>
      <c r="BE465" s="93"/>
      <c r="BF465" s="93"/>
      <c r="BG465" s="93"/>
      <c r="BH465" s="93"/>
      <c r="BI465" s="93"/>
      <c r="BJ465" s="93"/>
      <c r="BK465" s="93"/>
      <c r="BL465" s="93"/>
      <c r="BM465" s="93"/>
      <c r="BN465" s="93"/>
      <c r="BO465" s="93"/>
      <c r="BP465" s="93"/>
      <c r="BQ465" s="93"/>
      <c r="BR465" s="93"/>
      <c r="BS465" s="93"/>
      <c r="BT465" s="93"/>
      <c r="BU465" s="93"/>
    </row>
    <row r="466" spans="3:73">
      <c r="C466" s="91">
        <f t="shared" si="26"/>
        <v>465</v>
      </c>
      <c r="D466" s="91"/>
      <c r="E466" s="91" t="e">
        <f t="shared" ca="1" si="28"/>
        <v>#N/A</v>
      </c>
      <c r="F466" s="91" t="e">
        <f ca="1">VLOOKUP(G466,#REF!,2,FALSE)</f>
        <v>#N/A</v>
      </c>
      <c r="G466" s="91"/>
      <c r="H466" s="91" t="e">
        <f ca="1">VLOOKUP(I466,#REF!,2,FALSE)</f>
        <v>#N/A</v>
      </c>
      <c r="I466" s="91"/>
      <c r="J466" s="91" t="e">
        <f ca="1">VLOOKUP(K466,#REF!,2,FALSE)</f>
        <v>#N/A</v>
      </c>
      <c r="K466" s="91"/>
      <c r="L466" s="91" t="e">
        <f ca="1">VLOOKUP(M466,#REF!,2,FALSE)</f>
        <v>#N/A</v>
      </c>
      <c r="M466" s="91"/>
      <c r="N466" s="91" t="e">
        <f ca="1">VLOOKUP(O466,#REF!,2,FALSE)</f>
        <v>#N/A</v>
      </c>
      <c r="O466" s="91"/>
      <c r="P466" s="92" t="str">
        <f ca="1">_xlfn.CONCAT($I466,IF(OR($O466=#REF!,$O466=#REF!,$O466=#REF!,$O466="electricité joule", $O466="electricité PAC")," d'", " de "), LOWER($O466))&amp;IF(OR(G466="agriculture","industrie")," l'",IF(OR(G466="puits technologiques",G466="soutes")," des "," du "))&amp;LOWER(G466)</f>
        <v xml:space="preserve"> de  du </v>
      </c>
      <c r="Q466" s="91" t="e">
        <f t="shared" si="27"/>
        <v>#NAME?</v>
      </c>
      <c r="R466" s="91" t="s">
        <v>95</v>
      </c>
      <c r="S466" s="91"/>
      <c r="T466" s="91" t="s">
        <v>9</v>
      </c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3"/>
      <c r="AM466" s="93"/>
      <c r="AN466" s="93"/>
      <c r="AO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3"/>
      <c r="AZ466" s="93"/>
      <c r="BA466" s="93"/>
      <c r="BB466" s="93"/>
      <c r="BC466" s="93"/>
      <c r="BD466" s="93"/>
      <c r="BE466" s="93"/>
      <c r="BF466" s="93"/>
      <c r="BG466" s="93"/>
      <c r="BH466" s="93"/>
      <c r="BI466" s="93"/>
      <c r="BJ466" s="93"/>
      <c r="BK466" s="93"/>
      <c r="BL466" s="93"/>
      <c r="BM466" s="93"/>
      <c r="BN466" s="93"/>
      <c r="BO466" s="93"/>
      <c r="BP466" s="93"/>
      <c r="BQ466" s="93"/>
      <c r="BR466" s="93"/>
      <c r="BS466" s="93"/>
      <c r="BT466" s="93"/>
      <c r="BU466" s="93"/>
    </row>
    <row r="467" spans="3:73">
      <c r="C467" s="91">
        <f t="shared" si="26"/>
        <v>466</v>
      </c>
      <c r="D467" s="91"/>
      <c r="E467" s="91" t="e">
        <f t="shared" ca="1" si="28"/>
        <v>#N/A</v>
      </c>
      <c r="F467" s="91" t="e">
        <f ca="1">VLOOKUP(G467,#REF!,2,FALSE)</f>
        <v>#N/A</v>
      </c>
      <c r="G467" s="91"/>
      <c r="H467" s="91" t="e">
        <f ca="1">VLOOKUP(I467,#REF!,2,FALSE)</f>
        <v>#N/A</v>
      </c>
      <c r="I467" s="91"/>
      <c r="J467" s="91" t="e">
        <f ca="1">VLOOKUP(K467,#REF!,2,FALSE)</f>
        <v>#N/A</v>
      </c>
      <c r="K467" s="91"/>
      <c r="L467" s="91" t="e">
        <f ca="1">VLOOKUP(M467,#REF!,2,FALSE)</f>
        <v>#N/A</v>
      </c>
      <c r="M467" s="91"/>
      <c r="N467" s="91" t="e">
        <f ca="1">VLOOKUP(O467,#REF!,2,FALSE)</f>
        <v>#N/A</v>
      </c>
      <c r="O467" s="91"/>
      <c r="P467" s="92" t="str">
        <f ca="1">_xlfn.CONCAT($I467,IF(OR($O467=#REF!,$O467=#REF!,$O467=#REF!,$O467="electricité joule", $O467="electricité PAC")," d'", " de "), LOWER($O467))&amp;IF(OR(G467="agriculture","industrie")," l'",IF(OR(G467="puits technologiques",G467="soutes")," des "," du "))&amp;LOWER(G467)</f>
        <v xml:space="preserve"> de  du </v>
      </c>
      <c r="Q467" s="91" t="e">
        <f t="shared" si="27"/>
        <v>#NAME?</v>
      </c>
      <c r="R467" s="91" t="s">
        <v>95</v>
      </c>
      <c r="S467" s="91"/>
      <c r="T467" s="91" t="s">
        <v>9</v>
      </c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  <c r="BC467" s="93"/>
      <c r="BD467" s="93"/>
      <c r="BE467" s="93"/>
      <c r="BF467" s="93"/>
      <c r="BG467" s="93"/>
      <c r="BH467" s="93"/>
      <c r="BI467" s="93"/>
      <c r="BJ467" s="93"/>
      <c r="BK467" s="93"/>
      <c r="BL467" s="93"/>
      <c r="BM467" s="93"/>
      <c r="BN467" s="93"/>
      <c r="BO467" s="93"/>
      <c r="BP467" s="93"/>
      <c r="BQ467" s="93"/>
      <c r="BR467" s="93"/>
      <c r="BS467" s="93"/>
      <c r="BT467" s="93"/>
      <c r="BU467" s="93"/>
    </row>
    <row r="468" spans="3:73">
      <c r="C468" s="91">
        <f t="shared" si="26"/>
        <v>467</v>
      </c>
      <c r="D468" s="91"/>
      <c r="E468" s="91" t="e">
        <f t="shared" ca="1" si="28"/>
        <v>#N/A</v>
      </c>
      <c r="F468" s="91" t="e">
        <f ca="1">VLOOKUP(G468,#REF!,2,FALSE)</f>
        <v>#N/A</v>
      </c>
      <c r="G468" s="91"/>
      <c r="H468" s="91" t="e">
        <f ca="1">VLOOKUP(I468,#REF!,2,FALSE)</f>
        <v>#N/A</v>
      </c>
      <c r="I468" s="91"/>
      <c r="J468" s="91" t="e">
        <f ca="1">VLOOKUP(K468,#REF!,2,FALSE)</f>
        <v>#N/A</v>
      </c>
      <c r="K468" s="91"/>
      <c r="L468" s="91" t="e">
        <f ca="1">VLOOKUP(M468,#REF!,2,FALSE)</f>
        <v>#N/A</v>
      </c>
      <c r="M468" s="91"/>
      <c r="N468" s="91" t="e">
        <f ca="1">VLOOKUP(O468,#REF!,2,FALSE)</f>
        <v>#N/A</v>
      </c>
      <c r="O468" s="91"/>
      <c r="P468" s="92" t="str">
        <f ca="1">_xlfn.CONCAT($I468,IF(OR($O468=#REF!,$O468=#REF!,$O468=#REF!,$O468="electricité joule", $O468="electricité PAC")," d'", " de "), LOWER($O468))&amp;IF(OR(G468="agriculture","industrie")," l'",IF(OR(G468="puits technologiques",G468="soutes")," des "," du "))&amp;LOWER(G468)</f>
        <v xml:space="preserve"> de  du </v>
      </c>
      <c r="Q468" s="91" t="e">
        <f t="shared" si="27"/>
        <v>#NAME?</v>
      </c>
      <c r="R468" s="91" t="s">
        <v>95</v>
      </c>
      <c r="S468" s="91"/>
      <c r="T468" s="91" t="s">
        <v>9</v>
      </c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3"/>
      <c r="AM468" s="93"/>
      <c r="AN468" s="93"/>
      <c r="AO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3"/>
      <c r="AZ468" s="93"/>
      <c r="BA468" s="93"/>
      <c r="BB468" s="93"/>
      <c r="BC468" s="93"/>
      <c r="BD468" s="93"/>
      <c r="BE468" s="93"/>
      <c r="BF468" s="93"/>
      <c r="BG468" s="93"/>
      <c r="BH468" s="93"/>
      <c r="BI468" s="93"/>
      <c r="BJ468" s="93"/>
      <c r="BK468" s="93"/>
      <c r="BL468" s="93"/>
      <c r="BM468" s="93"/>
      <c r="BN468" s="93"/>
      <c r="BO468" s="93"/>
      <c r="BP468" s="93"/>
      <c r="BQ468" s="93"/>
      <c r="BR468" s="93"/>
      <c r="BS468" s="93"/>
      <c r="BT468" s="93"/>
      <c r="BU468" s="93"/>
    </row>
    <row r="469" spans="3:73">
      <c r="C469" s="91">
        <f t="shared" si="26"/>
        <v>468</v>
      </c>
      <c r="D469" s="91"/>
      <c r="E469" s="91" t="e">
        <f t="shared" ca="1" si="28"/>
        <v>#N/A</v>
      </c>
      <c r="F469" s="91" t="e">
        <f ca="1">VLOOKUP(G469,#REF!,2,FALSE)</f>
        <v>#N/A</v>
      </c>
      <c r="G469" s="91"/>
      <c r="H469" s="91" t="e">
        <f ca="1">VLOOKUP(I469,#REF!,2,FALSE)</f>
        <v>#N/A</v>
      </c>
      <c r="I469" s="91"/>
      <c r="J469" s="91" t="e">
        <f ca="1">VLOOKUP(K469,#REF!,2,FALSE)</f>
        <v>#N/A</v>
      </c>
      <c r="K469" s="91"/>
      <c r="L469" s="91" t="e">
        <f ca="1">VLOOKUP(M469,#REF!,2,FALSE)</f>
        <v>#N/A</v>
      </c>
      <c r="M469" s="91"/>
      <c r="N469" s="91" t="e">
        <f ca="1">VLOOKUP(O469,#REF!,2,FALSE)</f>
        <v>#N/A</v>
      </c>
      <c r="O469" s="91"/>
      <c r="P469" s="92" t="str">
        <f ca="1">_xlfn.CONCAT($I469,IF(OR($O469=#REF!,$O469=#REF!,$O469=#REF!,$O469="electricité joule", $O469="electricité PAC")," d'", " de "), LOWER($O469))&amp;IF(OR(G469="agriculture","industrie")," l'",IF(OR(G469="puits technologiques",G469="soutes")," des "," du "))&amp;LOWER(G469)</f>
        <v xml:space="preserve"> de  du </v>
      </c>
      <c r="Q469" s="91" t="e">
        <f t="shared" si="27"/>
        <v>#NAME?</v>
      </c>
      <c r="R469" s="91" t="s">
        <v>95</v>
      </c>
      <c r="S469" s="91"/>
      <c r="T469" s="91" t="s">
        <v>9</v>
      </c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3"/>
      <c r="BA469" s="93"/>
      <c r="BB469" s="93"/>
      <c r="BC469" s="93"/>
      <c r="BD469" s="93"/>
      <c r="BE469" s="93"/>
      <c r="BF469" s="93"/>
      <c r="BG469" s="93"/>
      <c r="BH469" s="93"/>
      <c r="BI469" s="93"/>
      <c r="BJ469" s="93"/>
      <c r="BK469" s="93"/>
      <c r="BL469" s="93"/>
      <c r="BM469" s="93"/>
      <c r="BN469" s="93"/>
      <c r="BO469" s="93"/>
      <c r="BP469" s="93"/>
      <c r="BQ469" s="93"/>
      <c r="BR469" s="93"/>
      <c r="BS469" s="93"/>
      <c r="BT469" s="93"/>
      <c r="BU469" s="93"/>
    </row>
    <row r="470" spans="3:73">
      <c r="C470" s="91">
        <f t="shared" si="26"/>
        <v>469</v>
      </c>
      <c r="D470" s="91"/>
      <c r="E470" s="91" t="e">
        <f t="shared" ca="1" si="28"/>
        <v>#N/A</v>
      </c>
      <c r="F470" s="91" t="e">
        <f ca="1">VLOOKUP(G470,#REF!,2,FALSE)</f>
        <v>#N/A</v>
      </c>
      <c r="G470" s="91"/>
      <c r="H470" s="91" t="e">
        <f ca="1">VLOOKUP(I470,#REF!,2,FALSE)</f>
        <v>#N/A</v>
      </c>
      <c r="I470" s="91"/>
      <c r="J470" s="91" t="e">
        <f ca="1">VLOOKUP(K470,#REF!,2,FALSE)</f>
        <v>#N/A</v>
      </c>
      <c r="K470" s="91"/>
      <c r="L470" s="91" t="e">
        <f ca="1">VLOOKUP(M470,#REF!,2,FALSE)</f>
        <v>#N/A</v>
      </c>
      <c r="M470" s="91"/>
      <c r="N470" s="91" t="e">
        <f ca="1">VLOOKUP(O470,#REF!,2,FALSE)</f>
        <v>#N/A</v>
      </c>
      <c r="O470" s="91"/>
      <c r="P470" s="92" t="str">
        <f ca="1">_xlfn.CONCAT($I470,IF(OR($O470=#REF!,$O470=#REF!,$O470=#REF!,$O470="electricité joule", $O470="electricité PAC")," d'", " de "), LOWER($O470))&amp;IF(OR(G470="agriculture","industrie")," l'",IF(OR(G470="puits technologiques",G470="soutes")," des "," du "))&amp;LOWER(G470)</f>
        <v xml:space="preserve"> de  du </v>
      </c>
      <c r="Q470" s="91" t="e">
        <f t="shared" si="27"/>
        <v>#NAME?</v>
      </c>
      <c r="R470" s="91" t="s">
        <v>95</v>
      </c>
      <c r="S470" s="91"/>
      <c r="T470" s="91" t="s">
        <v>9</v>
      </c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3"/>
      <c r="AM470" s="93"/>
      <c r="AN470" s="93"/>
      <c r="AO470" s="93"/>
      <c r="AP470" s="93"/>
      <c r="AQ470" s="93"/>
      <c r="AR470" s="93"/>
      <c r="AS470" s="93"/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3"/>
      <c r="BF470" s="93"/>
      <c r="BG470" s="93"/>
      <c r="BH470" s="93"/>
      <c r="BI470" s="93"/>
      <c r="BJ470" s="93"/>
      <c r="BK470" s="93"/>
      <c r="BL470" s="93"/>
      <c r="BM470" s="93"/>
      <c r="BN470" s="93"/>
      <c r="BO470" s="93"/>
      <c r="BP470" s="93"/>
      <c r="BQ470" s="93"/>
      <c r="BR470" s="93"/>
      <c r="BS470" s="93"/>
      <c r="BT470" s="93"/>
      <c r="BU470" s="93"/>
    </row>
    <row r="471" spans="3:73">
      <c r="C471" s="91">
        <f t="shared" si="26"/>
        <v>470</v>
      </c>
      <c r="D471" s="91"/>
      <c r="E471" s="91" t="e">
        <f t="shared" ca="1" si="28"/>
        <v>#N/A</v>
      </c>
      <c r="F471" s="91" t="e">
        <f ca="1">VLOOKUP(G471,#REF!,2,FALSE)</f>
        <v>#N/A</v>
      </c>
      <c r="G471" s="91"/>
      <c r="H471" s="91" t="e">
        <f ca="1">VLOOKUP(I471,#REF!,2,FALSE)</f>
        <v>#N/A</v>
      </c>
      <c r="I471" s="91"/>
      <c r="J471" s="91" t="e">
        <f ca="1">VLOOKUP(K471,#REF!,2,FALSE)</f>
        <v>#N/A</v>
      </c>
      <c r="K471" s="91"/>
      <c r="L471" s="91" t="e">
        <f ca="1">VLOOKUP(M471,#REF!,2,FALSE)</f>
        <v>#N/A</v>
      </c>
      <c r="M471" s="91"/>
      <c r="N471" s="91" t="e">
        <f ca="1">VLOOKUP(O471,#REF!,2,FALSE)</f>
        <v>#N/A</v>
      </c>
      <c r="O471" s="91"/>
      <c r="P471" s="92" t="str">
        <f ca="1">_xlfn.CONCAT($I471,IF(OR($O471=#REF!,$O471=#REF!,$O471=#REF!,$O471="electricité joule", $O471="electricité PAC")," d'", " de "), LOWER($O471))&amp;IF(OR(G471="agriculture","industrie")," l'",IF(OR(G471="puits technologiques",G471="soutes")," des "," du "))&amp;LOWER(G471)</f>
        <v xml:space="preserve"> de  du </v>
      </c>
      <c r="Q471" s="91" t="e">
        <f t="shared" si="27"/>
        <v>#NAME?</v>
      </c>
      <c r="R471" s="91" t="s">
        <v>95</v>
      </c>
      <c r="S471" s="91"/>
      <c r="T471" s="91" t="s">
        <v>9</v>
      </c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3"/>
      <c r="AZ471" s="93"/>
      <c r="BA471" s="93"/>
      <c r="BB471" s="93"/>
      <c r="BC471" s="93"/>
      <c r="BD471" s="93"/>
      <c r="BE471" s="93"/>
      <c r="BF471" s="93"/>
      <c r="BG471" s="93"/>
      <c r="BH471" s="93"/>
      <c r="BI471" s="93"/>
      <c r="BJ471" s="93"/>
      <c r="BK471" s="93"/>
      <c r="BL471" s="93"/>
      <c r="BM471" s="93"/>
      <c r="BN471" s="93"/>
      <c r="BO471" s="93"/>
      <c r="BP471" s="93"/>
      <c r="BQ471" s="93"/>
      <c r="BR471" s="93"/>
      <c r="BS471" s="93"/>
      <c r="BT471" s="93"/>
      <c r="BU471" s="93"/>
    </row>
    <row r="472" spans="3:73">
      <c r="C472" s="91">
        <f t="shared" si="26"/>
        <v>471</v>
      </c>
      <c r="D472" s="91"/>
      <c r="E472" s="91" t="e">
        <f t="shared" ca="1" si="28"/>
        <v>#N/A</v>
      </c>
      <c r="F472" s="91" t="e">
        <f ca="1">VLOOKUP(G472,#REF!,2,FALSE)</f>
        <v>#N/A</v>
      </c>
      <c r="G472" s="91"/>
      <c r="H472" s="91" t="e">
        <f ca="1">VLOOKUP(I472,#REF!,2,FALSE)</f>
        <v>#N/A</v>
      </c>
      <c r="I472" s="91"/>
      <c r="J472" s="91" t="e">
        <f ca="1">VLOOKUP(K472,#REF!,2,FALSE)</f>
        <v>#N/A</v>
      </c>
      <c r="K472" s="91"/>
      <c r="L472" s="91" t="e">
        <f ca="1">VLOOKUP(M472,#REF!,2,FALSE)</f>
        <v>#N/A</v>
      </c>
      <c r="M472" s="91"/>
      <c r="N472" s="91" t="e">
        <f ca="1">VLOOKUP(O472,#REF!,2,FALSE)</f>
        <v>#N/A</v>
      </c>
      <c r="O472" s="91"/>
      <c r="P472" s="92" t="str">
        <f ca="1">_xlfn.CONCAT($I472,IF(OR($O472=#REF!,$O472=#REF!,$O472=#REF!,$O472="electricité joule", $O472="electricité PAC")," d'", " de "), LOWER($O472))&amp;IF(OR(G472="agriculture","industrie")," l'",IF(OR(G472="puits technologiques",G472="soutes")," des "," du "))&amp;LOWER(G472)</f>
        <v xml:space="preserve"> de  du </v>
      </c>
      <c r="Q472" s="91" t="e">
        <f t="shared" si="27"/>
        <v>#NAME?</v>
      </c>
      <c r="R472" s="91" t="s">
        <v>95</v>
      </c>
      <c r="S472" s="91"/>
      <c r="T472" s="91" t="s">
        <v>9</v>
      </c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3"/>
      <c r="AZ472" s="93"/>
      <c r="BA472" s="93"/>
      <c r="BB472" s="93"/>
      <c r="BC472" s="93"/>
      <c r="BD472" s="93"/>
      <c r="BE472" s="93"/>
      <c r="BF472" s="93"/>
      <c r="BG472" s="93"/>
      <c r="BH472" s="93"/>
      <c r="BI472" s="93"/>
      <c r="BJ472" s="93"/>
      <c r="BK472" s="93"/>
      <c r="BL472" s="93"/>
      <c r="BM472" s="93"/>
      <c r="BN472" s="93"/>
      <c r="BO472" s="93"/>
      <c r="BP472" s="93"/>
      <c r="BQ472" s="93"/>
      <c r="BR472" s="93"/>
      <c r="BS472" s="93"/>
      <c r="BT472" s="93"/>
      <c r="BU472" s="93"/>
    </row>
    <row r="473" spans="3:73">
      <c r="C473" s="91">
        <f t="shared" si="26"/>
        <v>472</v>
      </c>
      <c r="D473" s="91"/>
      <c r="E473" s="91" t="e">
        <f t="shared" ca="1" si="28"/>
        <v>#N/A</v>
      </c>
      <c r="F473" s="91" t="e">
        <f ca="1">VLOOKUP(G473,#REF!,2,FALSE)</f>
        <v>#N/A</v>
      </c>
      <c r="G473" s="91"/>
      <c r="H473" s="91" t="e">
        <f ca="1">VLOOKUP(I473,#REF!,2,FALSE)</f>
        <v>#N/A</v>
      </c>
      <c r="I473" s="91"/>
      <c r="J473" s="91" t="e">
        <f ca="1">VLOOKUP(K473,#REF!,2,FALSE)</f>
        <v>#N/A</v>
      </c>
      <c r="K473" s="91"/>
      <c r="L473" s="91" t="e">
        <f ca="1">VLOOKUP(M473,#REF!,2,FALSE)</f>
        <v>#N/A</v>
      </c>
      <c r="M473" s="91"/>
      <c r="N473" s="91" t="e">
        <f ca="1">VLOOKUP(O473,#REF!,2,FALSE)</f>
        <v>#N/A</v>
      </c>
      <c r="O473" s="91"/>
      <c r="P473" s="92" t="str">
        <f ca="1">_xlfn.CONCAT($I473,IF(OR($O473=#REF!,$O473=#REF!,$O473=#REF!,$O473="electricité joule", $O473="electricité PAC")," d'", " de "), LOWER($O473))&amp;IF(OR(G473="agriculture","industrie")," l'",IF(OR(G473="puits technologiques",G473="soutes")," des "," du "))&amp;LOWER(G473)</f>
        <v xml:space="preserve"> de  du </v>
      </c>
      <c r="Q473" s="91" t="e">
        <f t="shared" si="27"/>
        <v>#NAME?</v>
      </c>
      <c r="R473" s="91" t="s">
        <v>95</v>
      </c>
      <c r="S473" s="91"/>
      <c r="T473" s="91" t="s">
        <v>9</v>
      </c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  <c r="BC473" s="93"/>
      <c r="BD473" s="93"/>
      <c r="BE473" s="93"/>
      <c r="BF473" s="93"/>
      <c r="BG473" s="93"/>
      <c r="BH473" s="93"/>
      <c r="BI473" s="93"/>
      <c r="BJ473" s="93"/>
      <c r="BK473" s="93"/>
      <c r="BL473" s="93"/>
      <c r="BM473" s="93"/>
      <c r="BN473" s="93"/>
      <c r="BO473" s="93"/>
      <c r="BP473" s="93"/>
      <c r="BQ473" s="93"/>
      <c r="BR473" s="93"/>
      <c r="BS473" s="93"/>
      <c r="BT473" s="93"/>
      <c r="BU473" s="93"/>
    </row>
    <row r="474" spans="3:73">
      <c r="C474" s="91">
        <f t="shared" si="26"/>
        <v>473</v>
      </c>
      <c r="D474" s="91"/>
      <c r="E474" s="91" t="e">
        <f t="shared" ca="1" si="28"/>
        <v>#N/A</v>
      </c>
      <c r="F474" s="91" t="e">
        <f ca="1">VLOOKUP(G474,#REF!,2,FALSE)</f>
        <v>#N/A</v>
      </c>
      <c r="G474" s="91"/>
      <c r="H474" s="91" t="e">
        <f ca="1">VLOOKUP(I474,#REF!,2,FALSE)</f>
        <v>#N/A</v>
      </c>
      <c r="I474" s="91"/>
      <c r="J474" s="91" t="e">
        <f ca="1">VLOOKUP(K474,#REF!,2,FALSE)</f>
        <v>#N/A</v>
      </c>
      <c r="K474" s="91"/>
      <c r="L474" s="91" t="e">
        <f ca="1">VLOOKUP(M474,#REF!,2,FALSE)</f>
        <v>#N/A</v>
      </c>
      <c r="M474" s="91"/>
      <c r="N474" s="91" t="e">
        <f ca="1">VLOOKUP(O474,#REF!,2,FALSE)</f>
        <v>#N/A</v>
      </c>
      <c r="O474" s="91"/>
      <c r="P474" s="92" t="str">
        <f ca="1">_xlfn.CONCAT($I474,IF(OR($O474=#REF!,$O474=#REF!,$O474=#REF!,$O474="electricité joule", $O474="electricité PAC")," d'", " de "), LOWER($O474))&amp;IF(OR(G474="agriculture","industrie")," l'",IF(OR(G474="puits technologiques",G474="soutes")," des "," du "))&amp;LOWER(G474)</f>
        <v xml:space="preserve"> de  du </v>
      </c>
      <c r="Q474" s="91" t="e">
        <f t="shared" si="27"/>
        <v>#NAME?</v>
      </c>
      <c r="R474" s="91" t="s">
        <v>95</v>
      </c>
      <c r="S474" s="91"/>
      <c r="T474" s="91" t="s">
        <v>9</v>
      </c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  <c r="BC474" s="93"/>
      <c r="BD474" s="93"/>
      <c r="BE474" s="93"/>
      <c r="BF474" s="93"/>
      <c r="BG474" s="93"/>
      <c r="BH474" s="93"/>
      <c r="BI474" s="93"/>
      <c r="BJ474" s="93"/>
      <c r="BK474" s="93"/>
      <c r="BL474" s="93"/>
      <c r="BM474" s="93"/>
      <c r="BN474" s="93"/>
      <c r="BO474" s="93"/>
      <c r="BP474" s="93"/>
      <c r="BQ474" s="93"/>
      <c r="BR474" s="93"/>
      <c r="BS474" s="93"/>
      <c r="BT474" s="93"/>
      <c r="BU474" s="93"/>
    </row>
    <row r="475" spans="3:73">
      <c r="C475" s="91">
        <f t="shared" si="26"/>
        <v>474</v>
      </c>
      <c r="D475" s="91"/>
      <c r="E475" s="91" t="e">
        <f t="shared" ca="1" si="28"/>
        <v>#N/A</v>
      </c>
      <c r="F475" s="91" t="e">
        <f ca="1">VLOOKUP(G475,#REF!,2,FALSE)</f>
        <v>#N/A</v>
      </c>
      <c r="G475" s="91"/>
      <c r="H475" s="91" t="e">
        <f ca="1">VLOOKUP(I475,#REF!,2,FALSE)</f>
        <v>#N/A</v>
      </c>
      <c r="I475" s="91"/>
      <c r="J475" s="91" t="e">
        <f ca="1">VLOOKUP(K475,#REF!,2,FALSE)</f>
        <v>#N/A</v>
      </c>
      <c r="K475" s="91"/>
      <c r="L475" s="91" t="e">
        <f ca="1">VLOOKUP(M475,#REF!,2,FALSE)</f>
        <v>#N/A</v>
      </c>
      <c r="M475" s="91"/>
      <c r="N475" s="91" t="e">
        <f ca="1">VLOOKUP(O475,#REF!,2,FALSE)</f>
        <v>#N/A</v>
      </c>
      <c r="O475" s="91"/>
      <c r="P475" s="92" t="str">
        <f ca="1">_xlfn.CONCAT($I475,IF(OR($O475=#REF!,$O475=#REF!,$O475=#REF!,$O475="electricité joule", $O475="electricité PAC")," d'", " de "), LOWER($O475))&amp;IF(OR(G475="agriculture","industrie")," l'",IF(OR(G475="puits technologiques",G475="soutes")," des "," du "))&amp;LOWER(G475)</f>
        <v xml:space="preserve"> de  du </v>
      </c>
      <c r="Q475" s="91" t="e">
        <f t="shared" si="27"/>
        <v>#NAME?</v>
      </c>
      <c r="R475" s="91" t="s">
        <v>95</v>
      </c>
      <c r="S475" s="91"/>
      <c r="T475" s="91" t="s">
        <v>9</v>
      </c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93"/>
      <c r="AY475" s="93"/>
      <c r="AZ475" s="93"/>
      <c r="BA475" s="93"/>
      <c r="BB475" s="93"/>
      <c r="BC475" s="93"/>
      <c r="BD475" s="93"/>
      <c r="BE475" s="93"/>
      <c r="BF475" s="93"/>
      <c r="BG475" s="93"/>
      <c r="BH475" s="93"/>
      <c r="BI475" s="93"/>
      <c r="BJ475" s="93"/>
      <c r="BK475" s="93"/>
      <c r="BL475" s="93"/>
      <c r="BM475" s="93"/>
      <c r="BN475" s="93"/>
      <c r="BO475" s="93"/>
      <c r="BP475" s="93"/>
      <c r="BQ475" s="93"/>
      <c r="BR475" s="93"/>
      <c r="BS475" s="93"/>
      <c r="BT475" s="93"/>
      <c r="BU475" s="93"/>
    </row>
    <row r="476" spans="3:73">
      <c r="C476" s="91">
        <f t="shared" si="26"/>
        <v>475</v>
      </c>
      <c r="D476" s="91"/>
      <c r="E476" s="91" t="e">
        <f t="shared" ca="1" si="28"/>
        <v>#N/A</v>
      </c>
      <c r="F476" s="91" t="e">
        <f ca="1">VLOOKUP(G476,#REF!,2,FALSE)</f>
        <v>#N/A</v>
      </c>
      <c r="G476" s="91"/>
      <c r="H476" s="91" t="e">
        <f ca="1">VLOOKUP(I476,#REF!,2,FALSE)</f>
        <v>#N/A</v>
      </c>
      <c r="I476" s="91"/>
      <c r="J476" s="91" t="e">
        <f ca="1">VLOOKUP(K476,#REF!,2,FALSE)</f>
        <v>#N/A</v>
      </c>
      <c r="K476" s="91"/>
      <c r="L476" s="91" t="e">
        <f ca="1">VLOOKUP(M476,#REF!,2,FALSE)</f>
        <v>#N/A</v>
      </c>
      <c r="M476" s="91"/>
      <c r="N476" s="91" t="e">
        <f ca="1">VLOOKUP(O476,#REF!,2,FALSE)</f>
        <v>#N/A</v>
      </c>
      <c r="O476" s="91"/>
      <c r="P476" s="92" t="str">
        <f ca="1">_xlfn.CONCAT($I476,IF(OR($O476=#REF!,$O476=#REF!,$O476=#REF!,$O476="electricité joule", $O476="electricité PAC")," d'", " de "), LOWER($O476))&amp;IF(OR(G476="agriculture","industrie")," l'",IF(OR(G476="puits technologiques",G476="soutes")," des "," du "))&amp;LOWER(G476)</f>
        <v xml:space="preserve"> de  du </v>
      </c>
      <c r="Q476" s="91" t="e">
        <f t="shared" si="27"/>
        <v>#NAME?</v>
      </c>
      <c r="R476" s="91" t="s">
        <v>95</v>
      </c>
      <c r="S476" s="91"/>
      <c r="T476" s="91" t="s">
        <v>9</v>
      </c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3"/>
      <c r="BF476" s="93"/>
      <c r="BG476" s="93"/>
      <c r="BH476" s="93"/>
      <c r="BI476" s="93"/>
      <c r="BJ476" s="93"/>
      <c r="BK476" s="93"/>
      <c r="BL476" s="93"/>
      <c r="BM476" s="93"/>
      <c r="BN476" s="93"/>
      <c r="BO476" s="93"/>
      <c r="BP476" s="93"/>
      <c r="BQ476" s="93"/>
      <c r="BR476" s="93"/>
      <c r="BS476" s="93"/>
      <c r="BT476" s="93"/>
      <c r="BU476" s="93"/>
    </row>
    <row r="477" spans="3:73">
      <c r="C477" s="91">
        <f t="shared" si="26"/>
        <v>476</v>
      </c>
      <c r="D477" s="91"/>
      <c r="E477" s="91" t="e">
        <f t="shared" ca="1" si="28"/>
        <v>#N/A</v>
      </c>
      <c r="F477" s="91" t="e">
        <f ca="1">VLOOKUP(G477,#REF!,2,FALSE)</f>
        <v>#N/A</v>
      </c>
      <c r="G477" s="91"/>
      <c r="H477" s="91" t="e">
        <f ca="1">VLOOKUP(I477,#REF!,2,FALSE)</f>
        <v>#N/A</v>
      </c>
      <c r="I477" s="91"/>
      <c r="J477" s="91" t="e">
        <f ca="1">VLOOKUP(K477,#REF!,2,FALSE)</f>
        <v>#N/A</v>
      </c>
      <c r="K477" s="91"/>
      <c r="L477" s="91" t="e">
        <f ca="1">VLOOKUP(M477,#REF!,2,FALSE)</f>
        <v>#N/A</v>
      </c>
      <c r="M477" s="91"/>
      <c r="N477" s="91" t="e">
        <f ca="1">VLOOKUP(O477,#REF!,2,FALSE)</f>
        <v>#N/A</v>
      </c>
      <c r="O477" s="91"/>
      <c r="P477" s="92" t="str">
        <f ca="1">_xlfn.CONCAT($I477,IF(OR($O477=#REF!,$O477=#REF!,$O477=#REF!,$O477="electricité joule", $O477="electricité PAC")," d'", " de "), LOWER($O477))&amp;IF(OR(G477="agriculture","industrie")," l'",IF(OR(G477="puits technologiques",G477="soutes")," des "," du "))&amp;LOWER(G477)</f>
        <v xml:space="preserve"> de  du </v>
      </c>
      <c r="Q477" s="91" t="e">
        <f t="shared" si="27"/>
        <v>#NAME?</v>
      </c>
      <c r="R477" s="91" t="s">
        <v>95</v>
      </c>
      <c r="S477" s="91"/>
      <c r="T477" s="91" t="s">
        <v>9</v>
      </c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93"/>
      <c r="AY477" s="93"/>
      <c r="AZ477" s="93"/>
      <c r="BA477" s="93"/>
      <c r="BB477" s="93"/>
      <c r="BC477" s="93"/>
      <c r="BD477" s="93"/>
      <c r="BE477" s="93"/>
      <c r="BF477" s="93"/>
      <c r="BG477" s="93"/>
      <c r="BH477" s="93"/>
      <c r="BI477" s="93"/>
      <c r="BJ477" s="93"/>
      <c r="BK477" s="93"/>
      <c r="BL477" s="93"/>
      <c r="BM477" s="93"/>
      <c r="BN477" s="93"/>
      <c r="BO477" s="93"/>
      <c r="BP477" s="93"/>
      <c r="BQ477" s="93"/>
      <c r="BR477" s="93"/>
      <c r="BS477" s="93"/>
      <c r="BT477" s="93"/>
      <c r="BU477" s="93"/>
    </row>
    <row r="478" spans="3:73">
      <c r="C478" s="91">
        <f t="shared" si="26"/>
        <v>477</v>
      </c>
      <c r="D478" s="91"/>
      <c r="E478" s="91" t="e">
        <f t="shared" ca="1" si="28"/>
        <v>#N/A</v>
      </c>
      <c r="F478" s="91" t="e">
        <f ca="1">VLOOKUP(G478,#REF!,2,FALSE)</f>
        <v>#N/A</v>
      </c>
      <c r="G478" s="91"/>
      <c r="H478" s="91" t="e">
        <f ca="1">VLOOKUP(I478,#REF!,2,FALSE)</f>
        <v>#N/A</v>
      </c>
      <c r="I478" s="91"/>
      <c r="J478" s="91" t="e">
        <f ca="1">VLOOKUP(K478,#REF!,2,FALSE)</f>
        <v>#N/A</v>
      </c>
      <c r="K478" s="91"/>
      <c r="L478" s="91" t="e">
        <f ca="1">VLOOKUP(M478,#REF!,2,FALSE)</f>
        <v>#N/A</v>
      </c>
      <c r="M478" s="91"/>
      <c r="N478" s="91" t="e">
        <f ca="1">VLOOKUP(O478,#REF!,2,FALSE)</f>
        <v>#N/A</v>
      </c>
      <c r="O478" s="91"/>
      <c r="P478" s="92" t="str">
        <f ca="1">_xlfn.CONCAT($I478,IF(OR($O478=#REF!,$O478=#REF!,$O478=#REF!,$O478="electricité joule", $O478="electricité PAC")," d'", " de "), LOWER($O478))&amp;IF(OR(G478="agriculture","industrie")," l'",IF(OR(G478="puits technologiques",G478="soutes")," des "," du "))&amp;LOWER(G478)</f>
        <v xml:space="preserve"> de  du </v>
      </c>
      <c r="Q478" s="91" t="e">
        <f t="shared" si="27"/>
        <v>#NAME?</v>
      </c>
      <c r="R478" s="91" t="s">
        <v>95</v>
      </c>
      <c r="S478" s="91"/>
      <c r="T478" s="91" t="s">
        <v>9</v>
      </c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93"/>
      <c r="AY478" s="93"/>
      <c r="AZ478" s="93"/>
      <c r="BA478" s="93"/>
      <c r="BB478" s="93"/>
      <c r="BC478" s="93"/>
      <c r="BD478" s="93"/>
      <c r="BE478" s="93"/>
      <c r="BF478" s="93"/>
      <c r="BG478" s="93"/>
      <c r="BH478" s="93"/>
      <c r="BI478" s="93"/>
      <c r="BJ478" s="93"/>
      <c r="BK478" s="93"/>
      <c r="BL478" s="93"/>
      <c r="BM478" s="93"/>
      <c r="BN478" s="93"/>
      <c r="BO478" s="93"/>
      <c r="BP478" s="93"/>
      <c r="BQ478" s="93"/>
      <c r="BR478" s="93"/>
      <c r="BS478" s="93"/>
      <c r="BT478" s="93"/>
      <c r="BU478" s="93"/>
    </row>
    <row r="479" spans="3:73">
      <c r="C479" s="91">
        <f t="shared" si="26"/>
        <v>478</v>
      </c>
      <c r="D479" s="91"/>
      <c r="E479" s="91" t="e">
        <f t="shared" ca="1" si="28"/>
        <v>#N/A</v>
      </c>
      <c r="F479" s="91" t="e">
        <f ca="1">VLOOKUP(G479,#REF!,2,FALSE)</f>
        <v>#N/A</v>
      </c>
      <c r="G479" s="91"/>
      <c r="H479" s="91" t="e">
        <f ca="1">VLOOKUP(I479,#REF!,2,FALSE)</f>
        <v>#N/A</v>
      </c>
      <c r="I479" s="91"/>
      <c r="J479" s="91" t="e">
        <f ca="1">VLOOKUP(K479,#REF!,2,FALSE)</f>
        <v>#N/A</v>
      </c>
      <c r="K479" s="91"/>
      <c r="L479" s="91" t="e">
        <f ca="1">VLOOKUP(M479,#REF!,2,FALSE)</f>
        <v>#N/A</v>
      </c>
      <c r="M479" s="91"/>
      <c r="N479" s="91" t="e">
        <f ca="1">VLOOKUP(O479,#REF!,2,FALSE)</f>
        <v>#N/A</v>
      </c>
      <c r="O479" s="91"/>
      <c r="P479" s="92" t="str">
        <f ca="1">_xlfn.CONCAT($I479,IF(OR($O479=#REF!,$O479=#REF!,$O479=#REF!,$O479="electricité joule", $O479="electricité PAC")," d'", " de "), LOWER($O479))&amp;IF(OR(G479="agriculture","industrie")," l'",IF(OR(G479="puits technologiques",G479="soutes")," des "," du "))&amp;LOWER(G479)</f>
        <v xml:space="preserve"> de  du </v>
      </c>
      <c r="Q479" s="91" t="e">
        <f t="shared" si="27"/>
        <v>#NAME?</v>
      </c>
      <c r="R479" s="91" t="s">
        <v>95</v>
      </c>
      <c r="S479" s="91"/>
      <c r="T479" s="91" t="s">
        <v>9</v>
      </c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93"/>
      <c r="AY479" s="93"/>
      <c r="AZ479" s="93"/>
      <c r="BA479" s="93"/>
      <c r="BB479" s="93"/>
      <c r="BC479" s="93"/>
      <c r="BD479" s="93"/>
      <c r="BE479" s="93"/>
      <c r="BF479" s="93"/>
      <c r="BG479" s="93"/>
      <c r="BH479" s="93"/>
      <c r="BI479" s="93"/>
      <c r="BJ479" s="93"/>
      <c r="BK479" s="93"/>
      <c r="BL479" s="93"/>
      <c r="BM479" s="93"/>
      <c r="BN479" s="93"/>
      <c r="BO479" s="93"/>
      <c r="BP479" s="93"/>
      <c r="BQ479" s="93"/>
      <c r="BR479" s="93"/>
      <c r="BS479" s="93"/>
      <c r="BT479" s="93"/>
      <c r="BU479" s="93"/>
    </row>
    <row r="480" spans="3:73">
      <c r="C480" s="91">
        <f t="shared" si="26"/>
        <v>479</v>
      </c>
      <c r="D480" s="91"/>
      <c r="E480" s="91" t="e">
        <f t="shared" ca="1" si="28"/>
        <v>#N/A</v>
      </c>
      <c r="F480" s="91" t="e">
        <f ca="1">VLOOKUP(G480,#REF!,2,FALSE)</f>
        <v>#N/A</v>
      </c>
      <c r="G480" s="91"/>
      <c r="H480" s="91" t="e">
        <f ca="1">VLOOKUP(I480,#REF!,2,FALSE)</f>
        <v>#N/A</v>
      </c>
      <c r="I480" s="91"/>
      <c r="J480" s="91" t="e">
        <f ca="1">VLOOKUP(K480,#REF!,2,FALSE)</f>
        <v>#N/A</v>
      </c>
      <c r="K480" s="91"/>
      <c r="L480" s="91" t="e">
        <f ca="1">VLOOKUP(M480,#REF!,2,FALSE)</f>
        <v>#N/A</v>
      </c>
      <c r="M480" s="91"/>
      <c r="N480" s="91" t="e">
        <f ca="1">VLOOKUP(O480,#REF!,2,FALSE)</f>
        <v>#N/A</v>
      </c>
      <c r="O480" s="91"/>
      <c r="P480" s="92" t="str">
        <f ca="1">_xlfn.CONCAT($I480,IF(OR($O480=#REF!,$O480=#REF!,$O480=#REF!,$O480="electricité joule", $O480="electricité PAC")," d'", " de "), LOWER($O480))&amp;IF(OR(G480="agriculture","industrie")," l'",IF(OR(G480="puits technologiques",G480="soutes")," des "," du "))&amp;LOWER(G480)</f>
        <v xml:space="preserve"> de  du </v>
      </c>
      <c r="Q480" s="91" t="e">
        <f t="shared" si="27"/>
        <v>#NAME?</v>
      </c>
      <c r="R480" s="91" t="s">
        <v>95</v>
      </c>
      <c r="S480" s="91"/>
      <c r="T480" s="91" t="s">
        <v>9</v>
      </c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3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93"/>
      <c r="AY480" s="93"/>
      <c r="AZ480" s="93"/>
      <c r="BA480" s="93"/>
      <c r="BB480" s="93"/>
      <c r="BC480" s="93"/>
      <c r="BD480" s="93"/>
      <c r="BE480" s="93"/>
      <c r="BF480" s="93"/>
      <c r="BG480" s="93"/>
      <c r="BH480" s="93"/>
      <c r="BI480" s="93"/>
      <c r="BJ480" s="93"/>
      <c r="BK480" s="93"/>
      <c r="BL480" s="93"/>
      <c r="BM480" s="93"/>
      <c r="BN480" s="93"/>
      <c r="BO480" s="93"/>
      <c r="BP480" s="93"/>
      <c r="BQ480" s="93"/>
      <c r="BR480" s="93"/>
      <c r="BS480" s="93"/>
      <c r="BT480" s="93"/>
      <c r="BU480" s="93"/>
    </row>
    <row r="481" spans="3:73">
      <c r="C481" s="91">
        <f t="shared" si="26"/>
        <v>480</v>
      </c>
      <c r="D481" s="91"/>
      <c r="E481" s="91" t="e">
        <f t="shared" ca="1" si="28"/>
        <v>#N/A</v>
      </c>
      <c r="F481" s="91" t="e">
        <f ca="1">VLOOKUP(G481,#REF!,2,FALSE)</f>
        <v>#N/A</v>
      </c>
      <c r="G481" s="91"/>
      <c r="H481" s="91" t="e">
        <f ca="1">VLOOKUP(I481,#REF!,2,FALSE)</f>
        <v>#N/A</v>
      </c>
      <c r="I481" s="91"/>
      <c r="J481" s="91" t="e">
        <f ca="1">VLOOKUP(K481,#REF!,2,FALSE)</f>
        <v>#N/A</v>
      </c>
      <c r="K481" s="91"/>
      <c r="L481" s="91" t="e">
        <f ca="1">VLOOKUP(M481,#REF!,2,FALSE)</f>
        <v>#N/A</v>
      </c>
      <c r="M481" s="91"/>
      <c r="N481" s="91" t="e">
        <f ca="1">VLOOKUP(O481,#REF!,2,FALSE)</f>
        <v>#N/A</v>
      </c>
      <c r="O481" s="91"/>
      <c r="P481" s="92" t="str">
        <f ca="1">_xlfn.CONCAT($I481,IF(OR($O481=#REF!,$O481=#REF!,$O481=#REF!,$O481="electricité joule", $O481="electricité PAC")," d'", " de "), LOWER($O481))&amp;IF(OR(G481="agriculture","industrie")," l'",IF(OR(G481="puits technologiques",G481="soutes")," des "," du "))&amp;LOWER(G481)</f>
        <v xml:space="preserve"> de  du </v>
      </c>
      <c r="Q481" s="91" t="e">
        <f t="shared" si="27"/>
        <v>#NAME?</v>
      </c>
      <c r="R481" s="91" t="s">
        <v>95</v>
      </c>
      <c r="S481" s="91"/>
      <c r="T481" s="91" t="s">
        <v>9</v>
      </c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3"/>
      <c r="AM481" s="93"/>
      <c r="AN481" s="93"/>
      <c r="AO481" s="93"/>
      <c r="AP481" s="93"/>
      <c r="AQ481" s="93"/>
      <c r="AR481" s="93"/>
      <c r="AS481" s="93"/>
      <c r="AT481" s="93"/>
      <c r="AU481" s="93"/>
      <c r="AV481" s="93"/>
      <c r="AW481" s="93"/>
      <c r="AX481" s="93"/>
      <c r="AY481" s="93"/>
      <c r="AZ481" s="93"/>
      <c r="BA481" s="93"/>
      <c r="BB481" s="93"/>
      <c r="BC481" s="93"/>
      <c r="BD481" s="93"/>
      <c r="BE481" s="93"/>
      <c r="BF481" s="93"/>
      <c r="BG481" s="93"/>
      <c r="BH481" s="93"/>
      <c r="BI481" s="93"/>
      <c r="BJ481" s="93"/>
      <c r="BK481" s="93"/>
      <c r="BL481" s="93"/>
      <c r="BM481" s="93"/>
      <c r="BN481" s="93"/>
      <c r="BO481" s="93"/>
      <c r="BP481" s="93"/>
      <c r="BQ481" s="93"/>
      <c r="BR481" s="93"/>
      <c r="BS481" s="93"/>
      <c r="BT481" s="93"/>
      <c r="BU481" s="93"/>
    </row>
    <row r="482" spans="3:73">
      <c r="C482" s="91">
        <f t="shared" si="26"/>
        <v>481</v>
      </c>
      <c r="D482" s="91"/>
      <c r="E482" s="91" t="e">
        <f t="shared" ca="1" si="28"/>
        <v>#N/A</v>
      </c>
      <c r="F482" s="91" t="e">
        <f ca="1">VLOOKUP(G482,#REF!,2,FALSE)</f>
        <v>#N/A</v>
      </c>
      <c r="G482" s="91"/>
      <c r="H482" s="91" t="e">
        <f ca="1">VLOOKUP(I482,#REF!,2,FALSE)</f>
        <v>#N/A</v>
      </c>
      <c r="I482" s="91"/>
      <c r="J482" s="91" t="e">
        <f ca="1">VLOOKUP(K482,#REF!,2,FALSE)</f>
        <v>#N/A</v>
      </c>
      <c r="K482" s="91"/>
      <c r="L482" s="91" t="e">
        <f ca="1">VLOOKUP(M482,#REF!,2,FALSE)</f>
        <v>#N/A</v>
      </c>
      <c r="M482" s="91"/>
      <c r="N482" s="91" t="e">
        <f ca="1">VLOOKUP(O482,#REF!,2,FALSE)</f>
        <v>#N/A</v>
      </c>
      <c r="O482" s="91"/>
      <c r="P482" s="92" t="str">
        <f ca="1">_xlfn.CONCAT($I482,IF(OR($O482=#REF!,$O482=#REF!,$O482=#REF!,$O482="electricité joule", $O482="electricité PAC")," d'", " de "), LOWER($O482))&amp;IF(OR(G482="agriculture","industrie")," l'",IF(OR(G482="puits technologiques",G482="soutes")," des "," du "))&amp;LOWER(G482)</f>
        <v xml:space="preserve"> de  du </v>
      </c>
      <c r="Q482" s="91" t="e">
        <f t="shared" si="27"/>
        <v>#NAME?</v>
      </c>
      <c r="R482" s="91" t="s">
        <v>95</v>
      </c>
      <c r="S482" s="91"/>
      <c r="T482" s="91" t="s">
        <v>9</v>
      </c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3"/>
      <c r="BF482" s="93"/>
      <c r="BG482" s="93"/>
      <c r="BH482" s="93"/>
      <c r="BI482" s="93"/>
      <c r="BJ482" s="93"/>
      <c r="BK482" s="93"/>
      <c r="BL482" s="93"/>
      <c r="BM482" s="93"/>
      <c r="BN482" s="93"/>
      <c r="BO482" s="93"/>
      <c r="BP482" s="93"/>
      <c r="BQ482" s="93"/>
      <c r="BR482" s="93"/>
      <c r="BS482" s="93"/>
      <c r="BT482" s="93"/>
      <c r="BU482" s="93"/>
    </row>
    <row r="483" spans="3:73">
      <c r="C483" s="91">
        <f t="shared" si="26"/>
        <v>482</v>
      </c>
      <c r="D483" s="91"/>
      <c r="E483" s="91" t="e">
        <f t="shared" ca="1" si="28"/>
        <v>#N/A</v>
      </c>
      <c r="F483" s="91" t="e">
        <f ca="1">VLOOKUP(G483,#REF!,2,FALSE)</f>
        <v>#N/A</v>
      </c>
      <c r="G483" s="91"/>
      <c r="H483" s="91" t="e">
        <f ca="1">VLOOKUP(I483,#REF!,2,FALSE)</f>
        <v>#N/A</v>
      </c>
      <c r="I483" s="91"/>
      <c r="J483" s="91" t="e">
        <f ca="1">VLOOKUP(K483,#REF!,2,FALSE)</f>
        <v>#N/A</v>
      </c>
      <c r="K483" s="91"/>
      <c r="L483" s="91" t="e">
        <f ca="1">VLOOKUP(M483,#REF!,2,FALSE)</f>
        <v>#N/A</v>
      </c>
      <c r="M483" s="91"/>
      <c r="N483" s="91" t="e">
        <f ca="1">VLOOKUP(O483,#REF!,2,FALSE)</f>
        <v>#N/A</v>
      </c>
      <c r="O483" s="91"/>
      <c r="P483" s="92" t="str">
        <f ca="1">_xlfn.CONCAT($I483,IF(OR($O483=#REF!,$O483=#REF!,$O483=#REF!,$O483="electricité joule", $O483="electricité PAC")," d'", " de "), LOWER($O483))&amp;IF(OR(G483="agriculture","industrie")," l'",IF(OR(G483="puits technologiques",G483="soutes")," des "," du "))&amp;LOWER(G483)</f>
        <v xml:space="preserve"> de  du </v>
      </c>
      <c r="Q483" s="91" t="e">
        <f t="shared" si="27"/>
        <v>#NAME?</v>
      </c>
      <c r="R483" s="91" t="s">
        <v>95</v>
      </c>
      <c r="S483" s="91"/>
      <c r="T483" s="91" t="s">
        <v>9</v>
      </c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3"/>
      <c r="AM483" s="93"/>
      <c r="AN483" s="93"/>
      <c r="AO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3"/>
      <c r="AZ483" s="93"/>
      <c r="BA483" s="93"/>
      <c r="BB483" s="93"/>
      <c r="BC483" s="93"/>
      <c r="BD483" s="93"/>
      <c r="BE483" s="93"/>
      <c r="BF483" s="93"/>
      <c r="BG483" s="93"/>
      <c r="BH483" s="93"/>
      <c r="BI483" s="93"/>
      <c r="BJ483" s="93"/>
      <c r="BK483" s="93"/>
      <c r="BL483" s="93"/>
      <c r="BM483" s="93"/>
      <c r="BN483" s="93"/>
      <c r="BO483" s="93"/>
      <c r="BP483" s="93"/>
      <c r="BQ483" s="93"/>
      <c r="BR483" s="93"/>
      <c r="BS483" s="93"/>
      <c r="BT483" s="93"/>
      <c r="BU483" s="93"/>
    </row>
    <row r="484" spans="3:73">
      <c r="C484" s="91">
        <f t="shared" si="26"/>
        <v>483</v>
      </c>
      <c r="D484" s="91"/>
      <c r="E484" s="91" t="e">
        <f t="shared" ca="1" si="28"/>
        <v>#N/A</v>
      </c>
      <c r="F484" s="91" t="e">
        <f ca="1">VLOOKUP(G484,#REF!,2,FALSE)</f>
        <v>#N/A</v>
      </c>
      <c r="G484" s="91"/>
      <c r="H484" s="91" t="e">
        <f ca="1">VLOOKUP(I484,#REF!,2,FALSE)</f>
        <v>#N/A</v>
      </c>
      <c r="I484" s="91"/>
      <c r="J484" s="91" t="e">
        <f ca="1">VLOOKUP(K484,#REF!,2,FALSE)</f>
        <v>#N/A</v>
      </c>
      <c r="K484" s="91"/>
      <c r="L484" s="91" t="e">
        <f ca="1">VLOOKUP(M484,#REF!,2,FALSE)</f>
        <v>#N/A</v>
      </c>
      <c r="M484" s="91"/>
      <c r="N484" s="91" t="e">
        <f ca="1">VLOOKUP(O484,#REF!,2,FALSE)</f>
        <v>#N/A</v>
      </c>
      <c r="O484" s="91"/>
      <c r="P484" s="92" t="str">
        <f ca="1">_xlfn.CONCAT($I484,IF(OR($O484=#REF!,$O484=#REF!,$O484=#REF!,$O484="electricité joule", $O484="electricité PAC")," d'", " de "), LOWER($O484))&amp;IF(OR(G484="agriculture","industrie")," l'",IF(OR(G484="puits technologiques",G484="soutes")," des "," du "))&amp;LOWER(G484)</f>
        <v xml:space="preserve"> de  du </v>
      </c>
      <c r="Q484" s="91" t="e">
        <f t="shared" si="27"/>
        <v>#NAME?</v>
      </c>
      <c r="R484" s="91" t="s">
        <v>95</v>
      </c>
      <c r="S484" s="91"/>
      <c r="T484" s="91" t="s">
        <v>9</v>
      </c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3"/>
      <c r="AM484" s="93"/>
      <c r="AN484" s="93"/>
      <c r="AO484" s="93"/>
      <c r="AP484" s="93"/>
      <c r="AQ484" s="93"/>
      <c r="AR484" s="93"/>
      <c r="AS484" s="93"/>
      <c r="AT484" s="93"/>
      <c r="AU484" s="93"/>
      <c r="AV484" s="93"/>
      <c r="AW484" s="93"/>
      <c r="AX484" s="93"/>
      <c r="AY484" s="93"/>
      <c r="AZ484" s="93"/>
      <c r="BA484" s="93"/>
      <c r="BB484" s="93"/>
      <c r="BC484" s="93"/>
      <c r="BD484" s="93"/>
      <c r="BE484" s="93"/>
      <c r="BF484" s="93"/>
      <c r="BG484" s="93"/>
      <c r="BH484" s="93"/>
      <c r="BI484" s="93"/>
      <c r="BJ484" s="93"/>
      <c r="BK484" s="93"/>
      <c r="BL484" s="93"/>
      <c r="BM484" s="93"/>
      <c r="BN484" s="93"/>
      <c r="BO484" s="93"/>
      <c r="BP484" s="93"/>
      <c r="BQ484" s="93"/>
      <c r="BR484" s="93"/>
      <c r="BS484" s="93"/>
      <c r="BT484" s="93"/>
      <c r="BU484" s="93"/>
    </row>
    <row r="485" spans="3:73">
      <c r="C485" s="91">
        <f t="shared" si="26"/>
        <v>484</v>
      </c>
      <c r="D485" s="91"/>
      <c r="E485" s="91" t="e">
        <f t="shared" ca="1" si="28"/>
        <v>#N/A</v>
      </c>
      <c r="F485" s="91" t="e">
        <f ca="1">VLOOKUP(G485,#REF!,2,FALSE)</f>
        <v>#N/A</v>
      </c>
      <c r="G485" s="91"/>
      <c r="H485" s="91" t="e">
        <f ca="1">VLOOKUP(I485,#REF!,2,FALSE)</f>
        <v>#N/A</v>
      </c>
      <c r="I485" s="91"/>
      <c r="J485" s="91" t="e">
        <f ca="1">VLOOKUP(K485,#REF!,2,FALSE)</f>
        <v>#N/A</v>
      </c>
      <c r="K485" s="91"/>
      <c r="L485" s="91" t="e">
        <f ca="1">VLOOKUP(M485,#REF!,2,FALSE)</f>
        <v>#N/A</v>
      </c>
      <c r="M485" s="91"/>
      <c r="N485" s="91" t="e">
        <f ca="1">VLOOKUP(O485,#REF!,2,FALSE)</f>
        <v>#N/A</v>
      </c>
      <c r="O485" s="91"/>
      <c r="P485" s="92" t="str">
        <f ca="1">_xlfn.CONCAT($I485,IF(OR($O485=#REF!,$O485=#REF!,$O485=#REF!,$O485="electricité joule", $O485="electricité PAC")," d'", " de "), LOWER($O485))&amp;IF(OR(G485="agriculture","industrie")," l'",IF(OR(G485="puits technologiques",G485="soutes")," des "," du "))&amp;LOWER(G485)</f>
        <v xml:space="preserve"> de  du </v>
      </c>
      <c r="Q485" s="91" t="e">
        <f t="shared" si="27"/>
        <v>#NAME?</v>
      </c>
      <c r="R485" s="91" t="s">
        <v>95</v>
      </c>
      <c r="S485" s="91"/>
      <c r="T485" s="91" t="s">
        <v>9</v>
      </c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3"/>
      <c r="AM485" s="93"/>
      <c r="AN485" s="93"/>
      <c r="AO485" s="93"/>
      <c r="AP485" s="93"/>
      <c r="AQ485" s="93"/>
      <c r="AR485" s="93"/>
      <c r="AS485" s="93"/>
      <c r="AT485" s="93"/>
      <c r="AU485" s="93"/>
      <c r="AV485" s="93"/>
      <c r="AW485" s="93"/>
      <c r="AX485" s="93"/>
      <c r="AY485" s="93"/>
      <c r="AZ485" s="93"/>
      <c r="BA485" s="93"/>
      <c r="BB485" s="93"/>
      <c r="BC485" s="93"/>
      <c r="BD485" s="93"/>
      <c r="BE485" s="93"/>
      <c r="BF485" s="93"/>
      <c r="BG485" s="93"/>
      <c r="BH485" s="93"/>
      <c r="BI485" s="93"/>
      <c r="BJ485" s="93"/>
      <c r="BK485" s="93"/>
      <c r="BL485" s="93"/>
      <c r="BM485" s="93"/>
      <c r="BN485" s="93"/>
      <c r="BO485" s="93"/>
      <c r="BP485" s="93"/>
      <c r="BQ485" s="93"/>
      <c r="BR485" s="93"/>
      <c r="BS485" s="93"/>
      <c r="BT485" s="93"/>
      <c r="BU485" s="93"/>
    </row>
    <row r="486" spans="3:73">
      <c r="C486" s="91">
        <f t="shared" si="26"/>
        <v>485</v>
      </c>
      <c r="D486" s="91"/>
      <c r="E486" s="91" t="e">
        <f t="shared" ca="1" si="28"/>
        <v>#N/A</v>
      </c>
      <c r="F486" s="91" t="e">
        <f ca="1">VLOOKUP(G486,#REF!,2,FALSE)</f>
        <v>#N/A</v>
      </c>
      <c r="G486" s="91"/>
      <c r="H486" s="91" t="e">
        <f ca="1">VLOOKUP(I486,#REF!,2,FALSE)</f>
        <v>#N/A</v>
      </c>
      <c r="I486" s="91"/>
      <c r="J486" s="91" t="e">
        <f ca="1">VLOOKUP(K486,#REF!,2,FALSE)</f>
        <v>#N/A</v>
      </c>
      <c r="K486" s="91"/>
      <c r="L486" s="91" t="e">
        <f ca="1">VLOOKUP(M486,#REF!,2,FALSE)</f>
        <v>#N/A</v>
      </c>
      <c r="M486" s="91"/>
      <c r="N486" s="91" t="e">
        <f ca="1">VLOOKUP(O486,#REF!,2,FALSE)</f>
        <v>#N/A</v>
      </c>
      <c r="O486" s="91"/>
      <c r="P486" s="92" t="str">
        <f ca="1">_xlfn.CONCAT($I486,IF(OR($O486=#REF!,$O486=#REF!,$O486=#REF!,$O486="electricité joule", $O486="electricité PAC")," d'", " de "), LOWER($O486))&amp;IF(OR(G486="agriculture","industrie")," l'",IF(OR(G486="puits technologiques",G486="soutes")," des "," du "))&amp;LOWER(G486)</f>
        <v xml:space="preserve"> de  du </v>
      </c>
      <c r="Q486" s="91" t="e">
        <f t="shared" si="27"/>
        <v>#NAME?</v>
      </c>
      <c r="R486" s="91" t="s">
        <v>95</v>
      </c>
      <c r="S486" s="91"/>
      <c r="T486" s="91" t="s">
        <v>9</v>
      </c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3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93"/>
      <c r="AY486" s="93"/>
      <c r="AZ486" s="93"/>
      <c r="BA486" s="93"/>
      <c r="BB486" s="93"/>
      <c r="BC486" s="93"/>
      <c r="BD486" s="93"/>
      <c r="BE486" s="93"/>
      <c r="BF486" s="93"/>
      <c r="BG486" s="93"/>
      <c r="BH486" s="93"/>
      <c r="BI486" s="93"/>
      <c r="BJ486" s="93"/>
      <c r="BK486" s="93"/>
      <c r="BL486" s="93"/>
      <c r="BM486" s="93"/>
      <c r="BN486" s="93"/>
      <c r="BO486" s="93"/>
      <c r="BP486" s="93"/>
      <c r="BQ486" s="93"/>
      <c r="BR486" s="93"/>
      <c r="BS486" s="93"/>
      <c r="BT486" s="93"/>
      <c r="BU486" s="93"/>
    </row>
    <row r="487" spans="3:73">
      <c r="C487" s="91">
        <f t="shared" si="26"/>
        <v>486</v>
      </c>
      <c r="D487" s="91"/>
      <c r="E487" s="91" t="e">
        <f t="shared" ca="1" si="28"/>
        <v>#N/A</v>
      </c>
      <c r="F487" s="91" t="e">
        <f ca="1">VLOOKUP(G487,#REF!,2,FALSE)</f>
        <v>#N/A</v>
      </c>
      <c r="G487" s="91"/>
      <c r="H487" s="91" t="e">
        <f ca="1">VLOOKUP(I487,#REF!,2,FALSE)</f>
        <v>#N/A</v>
      </c>
      <c r="I487" s="91"/>
      <c r="J487" s="91" t="e">
        <f ca="1">VLOOKUP(K487,#REF!,2,FALSE)</f>
        <v>#N/A</v>
      </c>
      <c r="K487" s="91"/>
      <c r="L487" s="91" t="e">
        <f ca="1">VLOOKUP(M487,#REF!,2,FALSE)</f>
        <v>#N/A</v>
      </c>
      <c r="M487" s="91"/>
      <c r="N487" s="91" t="e">
        <f ca="1">VLOOKUP(O487,#REF!,2,FALSE)</f>
        <v>#N/A</v>
      </c>
      <c r="O487" s="91"/>
      <c r="P487" s="92" t="str">
        <f ca="1">_xlfn.CONCAT($I487,IF(OR($O487=#REF!,$O487=#REF!,$O487=#REF!,$O487="electricité joule", $O487="electricité PAC")," d'", " de "), LOWER($O487))&amp;IF(OR(G487="agriculture","industrie")," l'",IF(OR(G487="puits technologiques",G487="soutes")," des "," du "))&amp;LOWER(G487)</f>
        <v xml:space="preserve"> de  du </v>
      </c>
      <c r="Q487" s="91" t="e">
        <f t="shared" si="27"/>
        <v>#NAME?</v>
      </c>
      <c r="R487" s="91" t="s">
        <v>95</v>
      </c>
      <c r="S487" s="91"/>
      <c r="T487" s="91" t="s">
        <v>9</v>
      </c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3"/>
      <c r="AZ487" s="93"/>
      <c r="BA487" s="93"/>
      <c r="BB487" s="93"/>
      <c r="BC487" s="93"/>
      <c r="BD487" s="93"/>
      <c r="BE487" s="93"/>
      <c r="BF487" s="93"/>
      <c r="BG487" s="93"/>
      <c r="BH487" s="93"/>
      <c r="BI487" s="93"/>
      <c r="BJ487" s="93"/>
      <c r="BK487" s="93"/>
      <c r="BL487" s="93"/>
      <c r="BM487" s="93"/>
      <c r="BN487" s="93"/>
      <c r="BO487" s="93"/>
      <c r="BP487" s="93"/>
      <c r="BQ487" s="93"/>
      <c r="BR487" s="93"/>
      <c r="BS487" s="93"/>
      <c r="BT487" s="93"/>
      <c r="BU487" s="93"/>
    </row>
    <row r="488" spans="3:73">
      <c r="C488" s="91">
        <f t="shared" si="26"/>
        <v>487</v>
      </c>
      <c r="D488" s="91"/>
      <c r="E488" s="91" t="e">
        <f t="shared" ca="1" si="28"/>
        <v>#N/A</v>
      </c>
      <c r="F488" s="91" t="e">
        <f ca="1">VLOOKUP(G488,#REF!,2,FALSE)</f>
        <v>#N/A</v>
      </c>
      <c r="G488" s="91"/>
      <c r="H488" s="91" t="e">
        <f ca="1">VLOOKUP(I488,#REF!,2,FALSE)</f>
        <v>#N/A</v>
      </c>
      <c r="I488" s="91"/>
      <c r="J488" s="91" t="e">
        <f ca="1">VLOOKUP(K488,#REF!,2,FALSE)</f>
        <v>#N/A</v>
      </c>
      <c r="K488" s="91"/>
      <c r="L488" s="91" t="e">
        <f ca="1">VLOOKUP(M488,#REF!,2,FALSE)</f>
        <v>#N/A</v>
      </c>
      <c r="M488" s="91"/>
      <c r="N488" s="91" t="e">
        <f ca="1">VLOOKUP(O488,#REF!,2,FALSE)</f>
        <v>#N/A</v>
      </c>
      <c r="O488" s="91"/>
      <c r="P488" s="92" t="str">
        <f ca="1">_xlfn.CONCAT($I488,IF(OR($O488=#REF!,$O488=#REF!,$O488=#REF!,$O488="electricité joule", $O488="electricité PAC")," d'", " de "), LOWER($O488))&amp;IF(OR(G488="agriculture","industrie")," l'",IF(OR(G488="puits technologiques",G488="soutes")," des "," du "))&amp;LOWER(G488)</f>
        <v xml:space="preserve"> de  du </v>
      </c>
      <c r="Q488" s="91" t="e">
        <f t="shared" si="27"/>
        <v>#NAME?</v>
      </c>
      <c r="R488" s="91" t="s">
        <v>95</v>
      </c>
      <c r="S488" s="91"/>
      <c r="T488" s="91" t="s">
        <v>9</v>
      </c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3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3"/>
      <c r="BF488" s="93"/>
      <c r="BG488" s="93"/>
      <c r="BH488" s="93"/>
      <c r="BI488" s="93"/>
      <c r="BJ488" s="93"/>
      <c r="BK488" s="93"/>
      <c r="BL488" s="93"/>
      <c r="BM488" s="93"/>
      <c r="BN488" s="93"/>
      <c r="BO488" s="93"/>
      <c r="BP488" s="93"/>
      <c r="BQ488" s="93"/>
      <c r="BR488" s="93"/>
      <c r="BS488" s="93"/>
      <c r="BT488" s="93"/>
      <c r="BU488" s="93"/>
    </row>
    <row r="489" spans="3:73">
      <c r="C489" s="91">
        <f t="shared" si="26"/>
        <v>488</v>
      </c>
      <c r="D489" s="91"/>
      <c r="E489" s="91" t="e">
        <f t="shared" ca="1" si="28"/>
        <v>#N/A</v>
      </c>
      <c r="F489" s="91" t="e">
        <f ca="1">VLOOKUP(G489,#REF!,2,FALSE)</f>
        <v>#N/A</v>
      </c>
      <c r="G489" s="91"/>
      <c r="H489" s="91" t="e">
        <f ca="1">VLOOKUP(I489,#REF!,2,FALSE)</f>
        <v>#N/A</v>
      </c>
      <c r="I489" s="91"/>
      <c r="J489" s="91" t="e">
        <f ca="1">VLOOKUP(K489,#REF!,2,FALSE)</f>
        <v>#N/A</v>
      </c>
      <c r="K489" s="91"/>
      <c r="L489" s="91" t="e">
        <f ca="1">VLOOKUP(M489,#REF!,2,FALSE)</f>
        <v>#N/A</v>
      </c>
      <c r="M489" s="91"/>
      <c r="N489" s="91" t="e">
        <f ca="1">VLOOKUP(O489,#REF!,2,FALSE)</f>
        <v>#N/A</v>
      </c>
      <c r="O489" s="91"/>
      <c r="P489" s="92" t="str">
        <f ca="1">_xlfn.CONCAT($I489,IF(OR($O489=#REF!,$O489=#REF!,$O489=#REF!,$O489="electricité joule", $O489="electricité PAC")," d'", " de "), LOWER($O489))&amp;IF(OR(G489="agriculture","industrie")," l'",IF(OR(G489="puits technologiques",G489="soutes")," des "," du "))&amp;LOWER(G489)</f>
        <v xml:space="preserve"> de  du </v>
      </c>
      <c r="Q489" s="91" t="e">
        <f t="shared" si="27"/>
        <v>#NAME?</v>
      </c>
      <c r="R489" s="91" t="s">
        <v>95</v>
      </c>
      <c r="S489" s="91"/>
      <c r="T489" s="91" t="s">
        <v>9</v>
      </c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3"/>
      <c r="AM489" s="93"/>
      <c r="AN489" s="93"/>
      <c r="AO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3"/>
      <c r="AZ489" s="93"/>
      <c r="BA489" s="93"/>
      <c r="BB489" s="93"/>
      <c r="BC489" s="93"/>
      <c r="BD489" s="93"/>
      <c r="BE489" s="93"/>
      <c r="BF489" s="93"/>
      <c r="BG489" s="93"/>
      <c r="BH489" s="93"/>
      <c r="BI489" s="93"/>
      <c r="BJ489" s="93"/>
      <c r="BK489" s="93"/>
      <c r="BL489" s="93"/>
      <c r="BM489" s="93"/>
      <c r="BN489" s="93"/>
      <c r="BO489" s="93"/>
      <c r="BP489" s="93"/>
      <c r="BQ489" s="93"/>
      <c r="BR489" s="93"/>
      <c r="BS489" s="93"/>
      <c r="BT489" s="93"/>
      <c r="BU489" s="93"/>
    </row>
    <row r="490" spans="3:73">
      <c r="C490" s="91">
        <f t="shared" si="26"/>
        <v>489</v>
      </c>
      <c r="D490" s="91"/>
      <c r="E490" s="91" t="e">
        <f t="shared" ca="1" si="28"/>
        <v>#N/A</v>
      </c>
      <c r="F490" s="91" t="e">
        <f ca="1">VLOOKUP(G490,#REF!,2,FALSE)</f>
        <v>#N/A</v>
      </c>
      <c r="G490" s="91"/>
      <c r="H490" s="91" t="e">
        <f ca="1">VLOOKUP(I490,#REF!,2,FALSE)</f>
        <v>#N/A</v>
      </c>
      <c r="I490" s="91"/>
      <c r="J490" s="91" t="e">
        <f ca="1">VLOOKUP(K490,#REF!,2,FALSE)</f>
        <v>#N/A</v>
      </c>
      <c r="K490" s="91"/>
      <c r="L490" s="91" t="e">
        <f ca="1">VLOOKUP(M490,#REF!,2,FALSE)</f>
        <v>#N/A</v>
      </c>
      <c r="M490" s="91"/>
      <c r="N490" s="91" t="e">
        <f ca="1">VLOOKUP(O490,#REF!,2,FALSE)</f>
        <v>#N/A</v>
      </c>
      <c r="O490" s="91"/>
      <c r="P490" s="92" t="str">
        <f ca="1">_xlfn.CONCAT($I490,IF(OR($O490=#REF!,$O490=#REF!,$O490=#REF!,$O490="electricité joule", $O490="electricité PAC")," d'", " de "), LOWER($O490))&amp;IF(OR(G490="agriculture","industrie")," l'",IF(OR(G490="puits technologiques",G490="soutes")," des "," du "))&amp;LOWER(G490)</f>
        <v xml:space="preserve"> de  du </v>
      </c>
      <c r="Q490" s="91" t="e">
        <f t="shared" si="27"/>
        <v>#NAME?</v>
      </c>
      <c r="R490" s="91" t="s">
        <v>95</v>
      </c>
      <c r="S490" s="91"/>
      <c r="T490" s="91" t="s">
        <v>9</v>
      </c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3"/>
      <c r="AM490" s="93"/>
      <c r="AN490" s="93"/>
      <c r="AO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3"/>
      <c r="AZ490" s="93"/>
      <c r="BA490" s="93"/>
      <c r="BB490" s="93"/>
      <c r="BC490" s="93"/>
      <c r="BD490" s="93"/>
      <c r="BE490" s="93"/>
      <c r="BF490" s="93"/>
      <c r="BG490" s="93"/>
      <c r="BH490" s="93"/>
      <c r="BI490" s="93"/>
      <c r="BJ490" s="93"/>
      <c r="BK490" s="93"/>
      <c r="BL490" s="93"/>
      <c r="BM490" s="93"/>
      <c r="BN490" s="93"/>
      <c r="BO490" s="93"/>
      <c r="BP490" s="93"/>
      <c r="BQ490" s="93"/>
      <c r="BR490" s="93"/>
      <c r="BS490" s="93"/>
      <c r="BT490" s="93"/>
      <c r="BU490" s="93"/>
    </row>
    <row r="491" spans="3:73">
      <c r="C491" s="91">
        <f t="shared" si="26"/>
        <v>490</v>
      </c>
      <c r="D491" s="91"/>
      <c r="E491" s="91" t="e">
        <f t="shared" ca="1" si="28"/>
        <v>#N/A</v>
      </c>
      <c r="F491" s="91" t="e">
        <f ca="1">VLOOKUP(G491,#REF!,2,FALSE)</f>
        <v>#N/A</v>
      </c>
      <c r="G491" s="91"/>
      <c r="H491" s="91" t="e">
        <f ca="1">VLOOKUP(I491,#REF!,2,FALSE)</f>
        <v>#N/A</v>
      </c>
      <c r="I491" s="91"/>
      <c r="J491" s="91" t="e">
        <f ca="1">VLOOKUP(K491,#REF!,2,FALSE)</f>
        <v>#N/A</v>
      </c>
      <c r="K491" s="91"/>
      <c r="L491" s="91" t="e">
        <f ca="1">VLOOKUP(M491,#REF!,2,FALSE)</f>
        <v>#N/A</v>
      </c>
      <c r="M491" s="91"/>
      <c r="N491" s="91" t="e">
        <f ca="1">VLOOKUP(O491,#REF!,2,FALSE)</f>
        <v>#N/A</v>
      </c>
      <c r="O491" s="91"/>
      <c r="P491" s="92" t="str">
        <f ca="1">_xlfn.CONCAT($I491,IF(OR($O491=#REF!,$O491=#REF!,$O491=#REF!,$O491="electricité joule", $O491="electricité PAC")," d'", " de "), LOWER($O491))&amp;IF(OR(G491="agriculture","industrie")," l'",IF(OR(G491="puits technologiques",G491="soutes")," des "," du "))&amp;LOWER(G491)</f>
        <v xml:space="preserve"> de  du </v>
      </c>
      <c r="Q491" s="91" t="e">
        <f t="shared" si="27"/>
        <v>#NAME?</v>
      </c>
      <c r="R491" s="91" t="s">
        <v>95</v>
      </c>
      <c r="S491" s="91"/>
      <c r="T491" s="91" t="s">
        <v>9</v>
      </c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3"/>
      <c r="AM491" s="93"/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3"/>
      <c r="AZ491" s="93"/>
      <c r="BA491" s="93"/>
      <c r="BB491" s="93"/>
      <c r="BC491" s="93"/>
      <c r="BD491" s="93"/>
      <c r="BE491" s="93"/>
      <c r="BF491" s="93"/>
      <c r="BG491" s="93"/>
      <c r="BH491" s="93"/>
      <c r="BI491" s="93"/>
      <c r="BJ491" s="93"/>
      <c r="BK491" s="93"/>
      <c r="BL491" s="93"/>
      <c r="BM491" s="93"/>
      <c r="BN491" s="93"/>
      <c r="BO491" s="93"/>
      <c r="BP491" s="93"/>
      <c r="BQ491" s="93"/>
      <c r="BR491" s="93"/>
      <c r="BS491" s="93"/>
      <c r="BT491" s="93"/>
      <c r="BU491" s="93"/>
    </row>
    <row r="492" spans="3:73">
      <c r="C492" s="91">
        <f t="shared" si="26"/>
        <v>491</v>
      </c>
      <c r="D492" s="91"/>
      <c r="E492" s="91" t="e">
        <f t="shared" ca="1" si="28"/>
        <v>#N/A</v>
      </c>
      <c r="F492" s="91" t="e">
        <f ca="1">VLOOKUP(G492,#REF!,2,FALSE)</f>
        <v>#N/A</v>
      </c>
      <c r="G492" s="91"/>
      <c r="H492" s="91" t="e">
        <f ca="1">VLOOKUP(I492,#REF!,2,FALSE)</f>
        <v>#N/A</v>
      </c>
      <c r="I492" s="91"/>
      <c r="J492" s="91" t="e">
        <f ca="1">VLOOKUP(K492,#REF!,2,FALSE)</f>
        <v>#N/A</v>
      </c>
      <c r="K492" s="91"/>
      <c r="L492" s="91" t="e">
        <f ca="1">VLOOKUP(M492,#REF!,2,FALSE)</f>
        <v>#N/A</v>
      </c>
      <c r="M492" s="91"/>
      <c r="N492" s="91" t="e">
        <f ca="1">VLOOKUP(O492,#REF!,2,FALSE)</f>
        <v>#N/A</v>
      </c>
      <c r="O492" s="91"/>
      <c r="P492" s="92" t="str">
        <f ca="1">_xlfn.CONCAT($I492,IF(OR($O492=#REF!,$O492=#REF!,$O492=#REF!,$O492="electricité joule", $O492="electricité PAC")," d'", " de "), LOWER($O492))&amp;IF(OR(G492="agriculture","industrie")," l'",IF(OR(G492="puits technologiques",G492="soutes")," des "," du "))&amp;LOWER(G492)</f>
        <v xml:space="preserve"> de  du </v>
      </c>
      <c r="Q492" s="91" t="e">
        <f t="shared" si="27"/>
        <v>#NAME?</v>
      </c>
      <c r="R492" s="91" t="s">
        <v>95</v>
      </c>
      <c r="S492" s="91"/>
      <c r="T492" s="91" t="s">
        <v>9</v>
      </c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3"/>
      <c r="AM492" s="93"/>
      <c r="AN492" s="93"/>
      <c r="AO492" s="93"/>
      <c r="AP492" s="93"/>
      <c r="AQ492" s="93"/>
      <c r="AR492" s="93"/>
      <c r="AS492" s="93"/>
      <c r="AT492" s="93"/>
      <c r="AU492" s="93"/>
      <c r="AV492" s="93"/>
      <c r="AW492" s="93"/>
      <c r="AX492" s="93"/>
      <c r="AY492" s="93"/>
      <c r="AZ492" s="93"/>
      <c r="BA492" s="93"/>
      <c r="BB492" s="93"/>
      <c r="BC492" s="93"/>
      <c r="BD492" s="93"/>
      <c r="BE492" s="93"/>
      <c r="BF492" s="93"/>
      <c r="BG492" s="93"/>
      <c r="BH492" s="93"/>
      <c r="BI492" s="93"/>
      <c r="BJ492" s="93"/>
      <c r="BK492" s="93"/>
      <c r="BL492" s="93"/>
      <c r="BM492" s="93"/>
      <c r="BN492" s="93"/>
      <c r="BO492" s="93"/>
      <c r="BP492" s="93"/>
      <c r="BQ492" s="93"/>
      <c r="BR492" s="93"/>
      <c r="BS492" s="93"/>
      <c r="BT492" s="93"/>
      <c r="BU492" s="93"/>
    </row>
    <row r="493" spans="3:73">
      <c r="C493" s="91">
        <f t="shared" si="26"/>
        <v>492</v>
      </c>
      <c r="D493" s="91"/>
      <c r="E493" s="91" t="e">
        <f t="shared" ca="1" si="28"/>
        <v>#N/A</v>
      </c>
      <c r="F493" s="91" t="e">
        <f ca="1">VLOOKUP(G493,#REF!,2,FALSE)</f>
        <v>#N/A</v>
      </c>
      <c r="G493" s="91"/>
      <c r="H493" s="91" t="e">
        <f ca="1">VLOOKUP(I493,#REF!,2,FALSE)</f>
        <v>#N/A</v>
      </c>
      <c r="I493" s="91"/>
      <c r="J493" s="91" t="e">
        <f ca="1">VLOOKUP(K493,#REF!,2,FALSE)</f>
        <v>#N/A</v>
      </c>
      <c r="K493" s="91"/>
      <c r="L493" s="91" t="e">
        <f ca="1">VLOOKUP(M493,#REF!,2,FALSE)</f>
        <v>#N/A</v>
      </c>
      <c r="M493" s="91"/>
      <c r="N493" s="91" t="e">
        <f ca="1">VLOOKUP(O493,#REF!,2,FALSE)</f>
        <v>#N/A</v>
      </c>
      <c r="O493" s="91"/>
      <c r="P493" s="92" t="str">
        <f ca="1">_xlfn.CONCAT($I493,IF(OR($O493=#REF!,$O493=#REF!,$O493=#REF!,$O493="electricité joule", $O493="electricité PAC")," d'", " de "), LOWER($O493))&amp;IF(OR(G493="agriculture","industrie")," l'",IF(OR(G493="puits technologiques",G493="soutes")," des "," du "))&amp;LOWER(G493)</f>
        <v xml:space="preserve"> de  du </v>
      </c>
      <c r="Q493" s="91" t="e">
        <f t="shared" si="27"/>
        <v>#NAME?</v>
      </c>
      <c r="R493" s="91" t="s">
        <v>95</v>
      </c>
      <c r="S493" s="91"/>
      <c r="T493" s="91" t="s">
        <v>9</v>
      </c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3"/>
      <c r="AM493" s="93"/>
      <c r="AN493" s="93"/>
      <c r="AO493" s="93"/>
      <c r="AP493" s="93"/>
      <c r="AQ493" s="93"/>
      <c r="AR493" s="93"/>
      <c r="AS493" s="93"/>
      <c r="AT493" s="93"/>
      <c r="AU493" s="93"/>
      <c r="AV493" s="93"/>
      <c r="AW493" s="93"/>
      <c r="AX493" s="93"/>
      <c r="AY493" s="93"/>
      <c r="AZ493" s="93"/>
      <c r="BA493" s="93"/>
      <c r="BB493" s="93"/>
      <c r="BC493" s="93"/>
      <c r="BD493" s="93"/>
      <c r="BE493" s="93"/>
      <c r="BF493" s="93"/>
      <c r="BG493" s="93"/>
      <c r="BH493" s="93"/>
      <c r="BI493" s="93"/>
      <c r="BJ493" s="93"/>
      <c r="BK493" s="93"/>
      <c r="BL493" s="93"/>
      <c r="BM493" s="93"/>
      <c r="BN493" s="93"/>
      <c r="BO493" s="93"/>
      <c r="BP493" s="93"/>
      <c r="BQ493" s="93"/>
      <c r="BR493" s="93"/>
      <c r="BS493" s="93"/>
      <c r="BT493" s="93"/>
      <c r="BU493" s="93"/>
    </row>
    <row r="494" spans="3:73">
      <c r="C494" s="91">
        <f t="shared" si="26"/>
        <v>493</v>
      </c>
      <c r="D494" s="91"/>
      <c r="E494" s="91" t="e">
        <f t="shared" ca="1" si="28"/>
        <v>#N/A</v>
      </c>
      <c r="F494" s="91" t="e">
        <f ca="1">VLOOKUP(G494,#REF!,2,FALSE)</f>
        <v>#N/A</v>
      </c>
      <c r="G494" s="91"/>
      <c r="H494" s="91" t="e">
        <f ca="1">VLOOKUP(I494,#REF!,2,FALSE)</f>
        <v>#N/A</v>
      </c>
      <c r="I494" s="91"/>
      <c r="J494" s="91" t="e">
        <f ca="1">VLOOKUP(K494,#REF!,2,FALSE)</f>
        <v>#N/A</v>
      </c>
      <c r="K494" s="91"/>
      <c r="L494" s="91" t="e">
        <f ca="1">VLOOKUP(M494,#REF!,2,FALSE)</f>
        <v>#N/A</v>
      </c>
      <c r="M494" s="91"/>
      <c r="N494" s="91" t="e">
        <f ca="1">VLOOKUP(O494,#REF!,2,FALSE)</f>
        <v>#N/A</v>
      </c>
      <c r="O494" s="91"/>
      <c r="P494" s="92" t="str">
        <f ca="1">_xlfn.CONCAT($I494,IF(OR($O494=#REF!,$O494=#REF!,$O494=#REF!,$O494="electricité joule", $O494="electricité PAC")," d'", " de "), LOWER($O494))&amp;IF(OR(G494="agriculture","industrie")," l'",IF(OR(G494="puits technologiques",G494="soutes")," des "," du "))&amp;LOWER(G494)</f>
        <v xml:space="preserve"> de  du </v>
      </c>
      <c r="Q494" s="91" t="e">
        <f t="shared" si="27"/>
        <v>#NAME?</v>
      </c>
      <c r="R494" s="91" t="s">
        <v>95</v>
      </c>
      <c r="S494" s="91"/>
      <c r="T494" s="91" t="s">
        <v>9</v>
      </c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3"/>
      <c r="BF494" s="93"/>
      <c r="BG494" s="93"/>
      <c r="BH494" s="93"/>
      <c r="BI494" s="93"/>
      <c r="BJ494" s="93"/>
      <c r="BK494" s="93"/>
      <c r="BL494" s="93"/>
      <c r="BM494" s="93"/>
      <c r="BN494" s="93"/>
      <c r="BO494" s="93"/>
      <c r="BP494" s="93"/>
      <c r="BQ494" s="93"/>
      <c r="BR494" s="93"/>
      <c r="BS494" s="93"/>
      <c r="BT494" s="93"/>
      <c r="BU494" s="93"/>
    </row>
    <row r="495" spans="3:73">
      <c r="C495" s="91">
        <f t="shared" si="26"/>
        <v>494</v>
      </c>
      <c r="D495" s="91"/>
      <c r="E495" s="91" t="e">
        <f t="shared" ca="1" si="28"/>
        <v>#N/A</v>
      </c>
      <c r="F495" s="91" t="e">
        <f ca="1">VLOOKUP(G495,#REF!,2,FALSE)</f>
        <v>#N/A</v>
      </c>
      <c r="G495" s="91"/>
      <c r="H495" s="91" t="e">
        <f ca="1">VLOOKUP(I495,#REF!,2,FALSE)</f>
        <v>#N/A</v>
      </c>
      <c r="I495" s="91"/>
      <c r="J495" s="91" t="e">
        <f ca="1">VLOOKUP(K495,#REF!,2,FALSE)</f>
        <v>#N/A</v>
      </c>
      <c r="K495" s="91"/>
      <c r="L495" s="91" t="e">
        <f ca="1">VLOOKUP(M495,#REF!,2,FALSE)</f>
        <v>#N/A</v>
      </c>
      <c r="M495" s="91"/>
      <c r="N495" s="91" t="e">
        <f ca="1">VLOOKUP(O495,#REF!,2,FALSE)</f>
        <v>#N/A</v>
      </c>
      <c r="O495" s="91"/>
      <c r="P495" s="92" t="str">
        <f ca="1">_xlfn.CONCAT($I495,IF(OR($O495=#REF!,$O495=#REF!,$O495=#REF!,$O495="electricité joule", $O495="electricité PAC")," d'", " de "), LOWER($O495))&amp;IF(OR(G495="agriculture","industrie")," l'",IF(OR(G495="puits technologiques",G495="soutes")," des "," du "))&amp;LOWER(G495)</f>
        <v xml:space="preserve"> de  du </v>
      </c>
      <c r="Q495" s="91" t="e">
        <f t="shared" si="27"/>
        <v>#NAME?</v>
      </c>
      <c r="R495" s="91" t="s">
        <v>95</v>
      </c>
      <c r="S495" s="91"/>
      <c r="T495" s="91" t="s">
        <v>9</v>
      </c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3"/>
      <c r="AM495" s="93"/>
      <c r="AN495" s="93"/>
      <c r="AO495" s="93"/>
      <c r="AP495" s="93"/>
      <c r="AQ495" s="93"/>
      <c r="AR495" s="93"/>
      <c r="AS495" s="93"/>
      <c r="AT495" s="93"/>
      <c r="AU495" s="93"/>
      <c r="AV495" s="93"/>
      <c r="AW495" s="93"/>
      <c r="AX495" s="93"/>
      <c r="AY495" s="93"/>
      <c r="AZ495" s="93"/>
      <c r="BA495" s="93"/>
      <c r="BB495" s="93"/>
      <c r="BC495" s="93"/>
      <c r="BD495" s="93"/>
      <c r="BE495" s="93"/>
      <c r="BF495" s="93"/>
      <c r="BG495" s="93"/>
      <c r="BH495" s="93"/>
      <c r="BI495" s="93"/>
      <c r="BJ495" s="93"/>
      <c r="BK495" s="93"/>
      <c r="BL495" s="93"/>
      <c r="BM495" s="93"/>
      <c r="BN495" s="93"/>
      <c r="BO495" s="93"/>
      <c r="BP495" s="93"/>
      <c r="BQ495" s="93"/>
      <c r="BR495" s="93"/>
      <c r="BS495" s="93"/>
      <c r="BT495" s="93"/>
      <c r="BU495" s="93"/>
    </row>
    <row r="496" spans="3:73">
      <c r="C496" s="91">
        <f t="shared" si="26"/>
        <v>495</v>
      </c>
      <c r="D496" s="91"/>
      <c r="E496" s="91" t="e">
        <f t="shared" ca="1" si="28"/>
        <v>#N/A</v>
      </c>
      <c r="F496" s="91" t="e">
        <f ca="1">VLOOKUP(G496,#REF!,2,FALSE)</f>
        <v>#N/A</v>
      </c>
      <c r="G496" s="91"/>
      <c r="H496" s="91" t="e">
        <f ca="1">VLOOKUP(I496,#REF!,2,FALSE)</f>
        <v>#N/A</v>
      </c>
      <c r="I496" s="91"/>
      <c r="J496" s="91" t="e">
        <f ca="1">VLOOKUP(K496,#REF!,2,FALSE)</f>
        <v>#N/A</v>
      </c>
      <c r="K496" s="91"/>
      <c r="L496" s="91" t="e">
        <f ca="1">VLOOKUP(M496,#REF!,2,FALSE)</f>
        <v>#N/A</v>
      </c>
      <c r="M496" s="91"/>
      <c r="N496" s="91" t="e">
        <f ca="1">VLOOKUP(O496,#REF!,2,FALSE)</f>
        <v>#N/A</v>
      </c>
      <c r="O496" s="91"/>
      <c r="P496" s="92" t="str">
        <f ca="1">_xlfn.CONCAT($I496,IF(OR($O496=#REF!,$O496=#REF!,$O496=#REF!,$O496="electricité joule", $O496="electricité PAC")," d'", " de "), LOWER($O496))&amp;IF(OR(G496="agriculture","industrie")," l'",IF(OR(G496="puits technologiques",G496="soutes")," des "," du "))&amp;LOWER(G496)</f>
        <v xml:space="preserve"> de  du </v>
      </c>
      <c r="Q496" s="91" t="e">
        <f t="shared" si="27"/>
        <v>#NAME?</v>
      </c>
      <c r="R496" s="91" t="s">
        <v>95</v>
      </c>
      <c r="S496" s="91"/>
      <c r="T496" s="91" t="s">
        <v>9</v>
      </c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3"/>
      <c r="AM496" s="93"/>
      <c r="AN496" s="93"/>
      <c r="AO496" s="93"/>
      <c r="AP496" s="93"/>
      <c r="AQ496" s="93"/>
      <c r="AR496" s="93"/>
      <c r="AS496" s="93"/>
      <c r="AT496" s="93"/>
      <c r="AU496" s="93"/>
      <c r="AV496" s="93"/>
      <c r="AW496" s="93"/>
      <c r="AX496" s="93"/>
      <c r="AY496" s="93"/>
      <c r="AZ496" s="93"/>
      <c r="BA496" s="93"/>
      <c r="BB496" s="93"/>
      <c r="BC496" s="93"/>
      <c r="BD496" s="93"/>
      <c r="BE496" s="93"/>
      <c r="BF496" s="93"/>
      <c r="BG496" s="93"/>
      <c r="BH496" s="93"/>
      <c r="BI496" s="93"/>
      <c r="BJ496" s="93"/>
      <c r="BK496" s="93"/>
      <c r="BL496" s="93"/>
      <c r="BM496" s="93"/>
      <c r="BN496" s="93"/>
      <c r="BO496" s="93"/>
      <c r="BP496" s="93"/>
      <c r="BQ496" s="93"/>
      <c r="BR496" s="93"/>
      <c r="BS496" s="93"/>
      <c r="BT496" s="93"/>
      <c r="BU496" s="93"/>
    </row>
    <row r="497" spans="3:73">
      <c r="C497" s="91">
        <f t="shared" si="26"/>
        <v>496</v>
      </c>
      <c r="D497" s="91"/>
      <c r="E497" s="91" t="e">
        <f t="shared" ca="1" si="28"/>
        <v>#N/A</v>
      </c>
      <c r="F497" s="91" t="e">
        <f ca="1">VLOOKUP(G497,#REF!,2,FALSE)</f>
        <v>#N/A</v>
      </c>
      <c r="G497" s="91"/>
      <c r="H497" s="91" t="e">
        <f ca="1">VLOOKUP(I497,#REF!,2,FALSE)</f>
        <v>#N/A</v>
      </c>
      <c r="I497" s="91"/>
      <c r="J497" s="91" t="e">
        <f ca="1">VLOOKUP(K497,#REF!,2,FALSE)</f>
        <v>#N/A</v>
      </c>
      <c r="K497" s="91"/>
      <c r="L497" s="91" t="e">
        <f ca="1">VLOOKUP(M497,#REF!,2,FALSE)</f>
        <v>#N/A</v>
      </c>
      <c r="M497" s="91"/>
      <c r="N497" s="91" t="e">
        <f ca="1">VLOOKUP(O497,#REF!,2,FALSE)</f>
        <v>#N/A</v>
      </c>
      <c r="O497" s="91"/>
      <c r="P497" s="92" t="str">
        <f ca="1">_xlfn.CONCAT($I497,IF(OR($O497=#REF!,$O497=#REF!,$O497=#REF!,$O497="electricité joule", $O497="electricité PAC")," d'", " de "), LOWER($O497))&amp;IF(OR(G497="agriculture","industrie")," l'",IF(OR(G497="puits technologiques",G497="soutes")," des "," du "))&amp;LOWER(G497)</f>
        <v xml:space="preserve"> de  du </v>
      </c>
      <c r="Q497" s="91" t="e">
        <f t="shared" si="27"/>
        <v>#NAME?</v>
      </c>
      <c r="R497" s="91" t="s">
        <v>95</v>
      </c>
      <c r="S497" s="91"/>
      <c r="T497" s="91" t="s">
        <v>9</v>
      </c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3"/>
      <c r="AM497" s="93"/>
      <c r="AN497" s="93"/>
      <c r="AO497" s="93"/>
      <c r="AP497" s="93"/>
      <c r="AQ497" s="93"/>
      <c r="AR497" s="93"/>
      <c r="AS497" s="93"/>
      <c r="AT497" s="93"/>
      <c r="AU497" s="93"/>
      <c r="AV497" s="93"/>
      <c r="AW497" s="93"/>
      <c r="AX497" s="93"/>
      <c r="AY497" s="93"/>
      <c r="AZ497" s="93"/>
      <c r="BA497" s="93"/>
      <c r="BB497" s="93"/>
      <c r="BC497" s="93"/>
      <c r="BD497" s="93"/>
      <c r="BE497" s="93"/>
      <c r="BF497" s="93"/>
      <c r="BG497" s="93"/>
      <c r="BH497" s="93"/>
      <c r="BI497" s="93"/>
      <c r="BJ497" s="93"/>
      <c r="BK497" s="93"/>
      <c r="BL497" s="93"/>
      <c r="BM497" s="93"/>
      <c r="BN497" s="93"/>
      <c r="BO497" s="93"/>
      <c r="BP497" s="93"/>
      <c r="BQ497" s="93"/>
      <c r="BR497" s="93"/>
      <c r="BS497" s="93"/>
      <c r="BT497" s="93"/>
      <c r="BU497" s="93"/>
    </row>
    <row r="498" spans="3:73">
      <c r="C498" s="91">
        <f t="shared" si="26"/>
        <v>497</v>
      </c>
      <c r="D498" s="91"/>
      <c r="E498" s="91" t="e">
        <f t="shared" ca="1" si="28"/>
        <v>#N/A</v>
      </c>
      <c r="F498" s="91" t="e">
        <f ca="1">VLOOKUP(G498,#REF!,2,FALSE)</f>
        <v>#N/A</v>
      </c>
      <c r="G498" s="91"/>
      <c r="H498" s="91" t="e">
        <f ca="1">VLOOKUP(I498,#REF!,2,FALSE)</f>
        <v>#N/A</v>
      </c>
      <c r="I498" s="91"/>
      <c r="J498" s="91" t="e">
        <f ca="1">VLOOKUP(K498,#REF!,2,FALSE)</f>
        <v>#N/A</v>
      </c>
      <c r="K498" s="91"/>
      <c r="L498" s="91" t="e">
        <f ca="1">VLOOKUP(M498,#REF!,2,FALSE)</f>
        <v>#N/A</v>
      </c>
      <c r="M498" s="91"/>
      <c r="N498" s="91" t="e">
        <f ca="1">VLOOKUP(O498,#REF!,2,FALSE)</f>
        <v>#N/A</v>
      </c>
      <c r="O498" s="91"/>
      <c r="P498" s="92" t="str">
        <f ca="1">_xlfn.CONCAT($I498,IF(OR($O498=#REF!,$O498=#REF!,$O498=#REF!,$O498="electricité joule", $O498="electricité PAC")," d'", " de "), LOWER($O498))&amp;IF(OR(G498="agriculture","industrie")," l'",IF(OR(G498="puits technologiques",G498="soutes")," des "," du "))&amp;LOWER(G498)</f>
        <v xml:space="preserve"> de  du </v>
      </c>
      <c r="Q498" s="91" t="e">
        <f t="shared" si="27"/>
        <v>#NAME?</v>
      </c>
      <c r="R498" s="91" t="s">
        <v>95</v>
      </c>
      <c r="S498" s="91"/>
      <c r="T498" s="91" t="s">
        <v>9</v>
      </c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3"/>
      <c r="AM498" s="93"/>
      <c r="AN498" s="93"/>
      <c r="AO498" s="93"/>
      <c r="AP498" s="93"/>
      <c r="AQ498" s="93"/>
      <c r="AR498" s="93"/>
      <c r="AS498" s="93"/>
      <c r="AT498" s="93"/>
      <c r="AU498" s="93"/>
      <c r="AV498" s="93"/>
      <c r="AW498" s="93"/>
      <c r="AX498" s="93"/>
      <c r="AY498" s="93"/>
      <c r="AZ498" s="93"/>
      <c r="BA498" s="93"/>
      <c r="BB498" s="93"/>
      <c r="BC498" s="93"/>
      <c r="BD498" s="93"/>
      <c r="BE498" s="93"/>
      <c r="BF498" s="93"/>
      <c r="BG498" s="93"/>
      <c r="BH498" s="93"/>
      <c r="BI498" s="93"/>
      <c r="BJ498" s="93"/>
      <c r="BK498" s="93"/>
      <c r="BL498" s="93"/>
      <c r="BM498" s="93"/>
      <c r="BN498" s="93"/>
      <c r="BO498" s="93"/>
      <c r="BP498" s="93"/>
      <c r="BQ498" s="93"/>
      <c r="BR498" s="93"/>
      <c r="BS498" s="93"/>
      <c r="BT498" s="93"/>
      <c r="BU498" s="93"/>
    </row>
    <row r="499" spans="3:73">
      <c r="C499" s="91">
        <f t="shared" si="26"/>
        <v>498</v>
      </c>
      <c r="D499" s="91"/>
      <c r="E499" s="91" t="e">
        <f t="shared" ca="1" si="28"/>
        <v>#N/A</v>
      </c>
      <c r="F499" s="91" t="e">
        <f ca="1">VLOOKUP(G499,#REF!,2,FALSE)</f>
        <v>#N/A</v>
      </c>
      <c r="G499" s="91"/>
      <c r="H499" s="91" t="e">
        <f ca="1">VLOOKUP(I499,#REF!,2,FALSE)</f>
        <v>#N/A</v>
      </c>
      <c r="I499" s="91"/>
      <c r="J499" s="91" t="e">
        <f ca="1">VLOOKUP(K499,#REF!,2,FALSE)</f>
        <v>#N/A</v>
      </c>
      <c r="K499" s="91"/>
      <c r="L499" s="91" t="e">
        <f ca="1">VLOOKUP(M499,#REF!,2,FALSE)</f>
        <v>#N/A</v>
      </c>
      <c r="M499" s="91"/>
      <c r="N499" s="91" t="e">
        <f ca="1">VLOOKUP(O499,#REF!,2,FALSE)</f>
        <v>#N/A</v>
      </c>
      <c r="O499" s="91"/>
      <c r="P499" s="92" t="str">
        <f ca="1">_xlfn.CONCAT($I499,IF(OR($O499=#REF!,$O499=#REF!,$O499=#REF!,$O499="electricité joule", $O499="electricité PAC")," d'", " de "), LOWER($O499))&amp;IF(OR(G499="agriculture","industrie")," l'",IF(OR(G499="puits technologiques",G499="soutes")," des "," du "))&amp;LOWER(G499)</f>
        <v xml:space="preserve"> de  du </v>
      </c>
      <c r="Q499" s="91" t="e">
        <f t="shared" si="27"/>
        <v>#NAME?</v>
      </c>
      <c r="R499" s="91" t="s">
        <v>95</v>
      </c>
      <c r="S499" s="91"/>
      <c r="T499" s="91" t="s">
        <v>9</v>
      </c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3"/>
      <c r="AM499" s="93"/>
      <c r="AN499" s="93"/>
      <c r="AO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3"/>
      <c r="AZ499" s="93"/>
      <c r="BA499" s="93"/>
      <c r="BB499" s="93"/>
      <c r="BC499" s="93"/>
      <c r="BD499" s="93"/>
      <c r="BE499" s="93"/>
      <c r="BF499" s="93"/>
      <c r="BG499" s="93"/>
      <c r="BH499" s="93"/>
      <c r="BI499" s="93"/>
      <c r="BJ499" s="93"/>
      <c r="BK499" s="93"/>
      <c r="BL499" s="93"/>
      <c r="BM499" s="93"/>
      <c r="BN499" s="93"/>
      <c r="BO499" s="93"/>
      <c r="BP499" s="93"/>
      <c r="BQ499" s="93"/>
      <c r="BR499" s="93"/>
      <c r="BS499" s="93"/>
      <c r="BT499" s="93"/>
      <c r="BU499" s="93"/>
    </row>
    <row r="500" spans="3:73">
      <c r="C500" s="91">
        <f t="shared" si="26"/>
        <v>499</v>
      </c>
      <c r="D500" s="91"/>
      <c r="E500" s="91" t="e">
        <f t="shared" ca="1" si="28"/>
        <v>#N/A</v>
      </c>
      <c r="F500" s="91" t="e">
        <f ca="1">VLOOKUP(G500,#REF!,2,FALSE)</f>
        <v>#N/A</v>
      </c>
      <c r="G500" s="91"/>
      <c r="H500" s="91" t="e">
        <f ca="1">VLOOKUP(I500,#REF!,2,FALSE)</f>
        <v>#N/A</v>
      </c>
      <c r="I500" s="91"/>
      <c r="J500" s="91" t="e">
        <f ca="1">VLOOKUP(K500,#REF!,2,FALSE)</f>
        <v>#N/A</v>
      </c>
      <c r="K500" s="91"/>
      <c r="L500" s="91" t="e">
        <f ca="1">VLOOKUP(M500,#REF!,2,FALSE)</f>
        <v>#N/A</v>
      </c>
      <c r="M500" s="91"/>
      <c r="N500" s="91" t="e">
        <f ca="1">VLOOKUP(O500,#REF!,2,FALSE)</f>
        <v>#N/A</v>
      </c>
      <c r="O500" s="91"/>
      <c r="P500" s="92" t="str">
        <f ca="1">_xlfn.CONCAT($I500,IF(OR($O500=#REF!,$O500=#REF!,$O500=#REF!,$O500="electricité joule", $O500="electricité PAC")," d'", " de "), LOWER($O500))&amp;IF(OR(G500="agriculture","industrie")," l'",IF(OR(G500="puits technologiques",G500="soutes")," des "," du "))&amp;LOWER(G500)</f>
        <v xml:space="preserve"> de  du </v>
      </c>
      <c r="Q500" s="91" t="e">
        <f t="shared" si="27"/>
        <v>#NAME?</v>
      </c>
      <c r="R500" s="91" t="s">
        <v>95</v>
      </c>
      <c r="S500" s="91"/>
      <c r="T500" s="91" t="s">
        <v>9</v>
      </c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3"/>
      <c r="AM500" s="93"/>
      <c r="AN500" s="93"/>
      <c r="AO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3"/>
      <c r="AZ500" s="93"/>
      <c r="BA500" s="93"/>
      <c r="BB500" s="93"/>
      <c r="BC500" s="93"/>
      <c r="BD500" s="93"/>
      <c r="BE500" s="93"/>
      <c r="BF500" s="93"/>
      <c r="BG500" s="93"/>
      <c r="BH500" s="93"/>
      <c r="BI500" s="93"/>
      <c r="BJ500" s="93"/>
      <c r="BK500" s="93"/>
      <c r="BL500" s="93"/>
      <c r="BM500" s="93"/>
      <c r="BN500" s="93"/>
      <c r="BO500" s="93"/>
      <c r="BP500" s="93"/>
      <c r="BQ500" s="93"/>
      <c r="BR500" s="93"/>
      <c r="BS500" s="93"/>
      <c r="BT500" s="93"/>
      <c r="BU500" s="93"/>
    </row>
    <row r="501" spans="3:73">
      <c r="C501" s="91">
        <f t="shared" si="26"/>
        <v>500</v>
      </c>
      <c r="D501" s="91"/>
      <c r="E501" s="91" t="e">
        <f t="shared" ca="1" si="28"/>
        <v>#N/A</v>
      </c>
      <c r="F501" s="91" t="e">
        <f ca="1">VLOOKUP(G501,#REF!,2,FALSE)</f>
        <v>#N/A</v>
      </c>
      <c r="G501" s="91"/>
      <c r="H501" s="91" t="e">
        <f ca="1">VLOOKUP(I501,#REF!,2,FALSE)</f>
        <v>#N/A</v>
      </c>
      <c r="I501" s="91"/>
      <c r="J501" s="91" t="e">
        <f ca="1">VLOOKUP(K501,#REF!,2,FALSE)</f>
        <v>#N/A</v>
      </c>
      <c r="K501" s="91"/>
      <c r="L501" s="91" t="e">
        <f ca="1">VLOOKUP(M501,#REF!,2,FALSE)</f>
        <v>#N/A</v>
      </c>
      <c r="M501" s="91"/>
      <c r="N501" s="91" t="e">
        <f ca="1">VLOOKUP(O501,#REF!,2,FALSE)</f>
        <v>#N/A</v>
      </c>
      <c r="O501" s="91"/>
      <c r="P501" s="92" t="str">
        <f ca="1">_xlfn.CONCAT($I501,IF(OR($O501=#REF!,$O501=#REF!,$O501=#REF!,$O501="electricité joule", $O501="electricité PAC")," d'", " de "), LOWER($O501))&amp;IF(OR(G501="agriculture","industrie")," l'",IF(OR(G501="puits technologiques",G501="soutes")," des "," du "))&amp;LOWER(G501)</f>
        <v xml:space="preserve"> de  du </v>
      </c>
      <c r="Q501" s="91" t="e">
        <f t="shared" si="27"/>
        <v>#NAME?</v>
      </c>
      <c r="R501" s="91" t="s">
        <v>95</v>
      </c>
      <c r="S501" s="91"/>
      <c r="T501" s="91" t="s">
        <v>9</v>
      </c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3"/>
      <c r="BA501" s="93"/>
      <c r="BB501" s="93"/>
      <c r="BC501" s="93"/>
      <c r="BD501" s="93"/>
      <c r="BE501" s="93"/>
      <c r="BF501" s="93"/>
      <c r="BG501" s="93"/>
      <c r="BH501" s="93"/>
      <c r="BI501" s="93"/>
      <c r="BJ501" s="93"/>
      <c r="BK501" s="93"/>
      <c r="BL501" s="93"/>
      <c r="BM501" s="93"/>
      <c r="BN501" s="93"/>
      <c r="BO501" s="93"/>
      <c r="BP501" s="93"/>
      <c r="BQ501" s="93"/>
      <c r="BR501" s="93"/>
      <c r="BS501" s="93"/>
      <c r="BT501" s="93"/>
      <c r="BU501" s="93"/>
    </row>
    <row r="502" spans="3:73">
      <c r="C502" s="91">
        <f t="shared" si="26"/>
        <v>501</v>
      </c>
      <c r="D502" s="91"/>
      <c r="E502" s="91" t="e">
        <f t="shared" ca="1" si="28"/>
        <v>#N/A</v>
      </c>
      <c r="F502" s="91" t="e">
        <f ca="1">VLOOKUP(G502,#REF!,2,FALSE)</f>
        <v>#N/A</v>
      </c>
      <c r="G502" s="91"/>
      <c r="H502" s="91" t="e">
        <f ca="1">VLOOKUP(I502,#REF!,2,FALSE)</f>
        <v>#N/A</v>
      </c>
      <c r="I502" s="91"/>
      <c r="J502" s="91" t="e">
        <f ca="1">VLOOKUP(K502,#REF!,2,FALSE)</f>
        <v>#N/A</v>
      </c>
      <c r="K502" s="91"/>
      <c r="L502" s="91" t="e">
        <f ca="1">VLOOKUP(M502,#REF!,2,FALSE)</f>
        <v>#N/A</v>
      </c>
      <c r="M502" s="91"/>
      <c r="N502" s="91" t="e">
        <f ca="1">VLOOKUP(O502,#REF!,2,FALSE)</f>
        <v>#N/A</v>
      </c>
      <c r="O502" s="91"/>
      <c r="P502" s="92" t="str">
        <f ca="1">_xlfn.CONCAT($I502,IF(OR($O502=#REF!,$O502=#REF!,$O502=#REF!,$O502="electricité joule", $O502="electricité PAC")," d'", " de "), LOWER($O502))&amp;IF(OR(G502="agriculture","industrie")," l'",IF(OR(G502="puits technologiques",G502="soutes")," des "," du "))&amp;LOWER(G502)</f>
        <v xml:space="preserve"> de  du </v>
      </c>
      <c r="Q502" s="91" t="e">
        <f t="shared" si="27"/>
        <v>#NAME?</v>
      </c>
      <c r="R502" s="91" t="s">
        <v>95</v>
      </c>
      <c r="S502" s="91"/>
      <c r="T502" s="91" t="s">
        <v>9</v>
      </c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3"/>
      <c r="AM502" s="93"/>
      <c r="AN502" s="93"/>
      <c r="AO502" s="93"/>
      <c r="AP502" s="93"/>
      <c r="AQ502" s="93"/>
      <c r="AR502" s="93"/>
      <c r="AS502" s="93"/>
      <c r="AT502" s="93"/>
      <c r="AU502" s="93"/>
      <c r="AV502" s="93"/>
      <c r="AW502" s="93"/>
      <c r="AX502" s="93"/>
      <c r="AY502" s="93"/>
      <c r="AZ502" s="93"/>
      <c r="BA502" s="93"/>
      <c r="BB502" s="93"/>
      <c r="BC502" s="93"/>
      <c r="BD502" s="93"/>
      <c r="BE502" s="93"/>
      <c r="BF502" s="93"/>
      <c r="BG502" s="93"/>
      <c r="BH502" s="93"/>
      <c r="BI502" s="93"/>
      <c r="BJ502" s="93"/>
      <c r="BK502" s="93"/>
      <c r="BL502" s="93"/>
      <c r="BM502" s="93"/>
      <c r="BN502" s="93"/>
      <c r="BO502" s="93"/>
      <c r="BP502" s="93"/>
      <c r="BQ502" s="93"/>
      <c r="BR502" s="93"/>
      <c r="BS502" s="93"/>
      <c r="BT502" s="93"/>
      <c r="BU502" s="93"/>
    </row>
    <row r="503" spans="3:73">
      <c r="C503" s="91">
        <f t="shared" si="26"/>
        <v>502</v>
      </c>
      <c r="D503" s="91"/>
      <c r="E503" s="91" t="e">
        <f t="shared" ca="1" si="28"/>
        <v>#N/A</v>
      </c>
      <c r="F503" s="91" t="e">
        <f ca="1">VLOOKUP(G503,#REF!,2,FALSE)</f>
        <v>#N/A</v>
      </c>
      <c r="G503" s="91"/>
      <c r="H503" s="91" t="e">
        <f ca="1">VLOOKUP(I503,#REF!,2,FALSE)</f>
        <v>#N/A</v>
      </c>
      <c r="I503" s="91"/>
      <c r="J503" s="91" t="e">
        <f ca="1">VLOOKUP(K503,#REF!,2,FALSE)</f>
        <v>#N/A</v>
      </c>
      <c r="K503" s="91"/>
      <c r="L503" s="91" t="e">
        <f ca="1">VLOOKUP(M503,#REF!,2,FALSE)</f>
        <v>#N/A</v>
      </c>
      <c r="M503" s="91"/>
      <c r="N503" s="91" t="e">
        <f ca="1">VLOOKUP(O503,#REF!,2,FALSE)</f>
        <v>#N/A</v>
      </c>
      <c r="O503" s="91"/>
      <c r="P503" s="92" t="str">
        <f ca="1">_xlfn.CONCAT($I503,IF(OR($O503=#REF!,$O503=#REF!,$O503=#REF!,$O503="electricité joule", $O503="electricité PAC")," d'", " de "), LOWER($O503))&amp;IF(OR(G503="agriculture","industrie")," l'",IF(OR(G503="puits technologiques",G503="soutes")," des "," du "))&amp;LOWER(G503)</f>
        <v xml:space="preserve"> de  du </v>
      </c>
      <c r="Q503" s="91" t="e">
        <f t="shared" si="27"/>
        <v>#NAME?</v>
      </c>
      <c r="R503" s="91" t="s">
        <v>95</v>
      </c>
      <c r="S503" s="91"/>
      <c r="T503" s="91" t="s">
        <v>9</v>
      </c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3"/>
      <c r="AM503" s="93"/>
      <c r="AN503" s="93"/>
      <c r="AO503" s="93"/>
      <c r="AP503" s="93"/>
      <c r="AQ503" s="93"/>
      <c r="AR503" s="93"/>
      <c r="AS503" s="93"/>
      <c r="AT503" s="93"/>
      <c r="AU503" s="93"/>
      <c r="AV503" s="93"/>
      <c r="AW503" s="93"/>
      <c r="AX503" s="93"/>
      <c r="AY503" s="93"/>
      <c r="AZ503" s="93"/>
      <c r="BA503" s="93"/>
      <c r="BB503" s="93"/>
      <c r="BC503" s="93"/>
      <c r="BD503" s="93"/>
      <c r="BE503" s="93"/>
      <c r="BF503" s="93"/>
      <c r="BG503" s="93"/>
      <c r="BH503" s="93"/>
      <c r="BI503" s="93"/>
      <c r="BJ503" s="93"/>
      <c r="BK503" s="93"/>
      <c r="BL503" s="93"/>
      <c r="BM503" s="93"/>
      <c r="BN503" s="93"/>
      <c r="BO503" s="93"/>
      <c r="BP503" s="93"/>
      <c r="BQ503" s="93"/>
      <c r="BR503" s="93"/>
      <c r="BS503" s="93"/>
      <c r="BT503" s="93"/>
      <c r="BU503" s="93"/>
    </row>
    <row r="504" spans="3:73">
      <c r="C504" s="91">
        <f t="shared" si="26"/>
        <v>503</v>
      </c>
      <c r="D504" s="91"/>
      <c r="E504" s="91" t="e">
        <f t="shared" ca="1" si="28"/>
        <v>#N/A</v>
      </c>
      <c r="F504" s="91" t="e">
        <f ca="1">VLOOKUP(G504,#REF!,2,FALSE)</f>
        <v>#N/A</v>
      </c>
      <c r="G504" s="91"/>
      <c r="H504" s="91" t="e">
        <f ca="1">VLOOKUP(I504,#REF!,2,FALSE)</f>
        <v>#N/A</v>
      </c>
      <c r="I504" s="91"/>
      <c r="J504" s="91" t="e">
        <f ca="1">VLOOKUP(K504,#REF!,2,FALSE)</f>
        <v>#N/A</v>
      </c>
      <c r="K504" s="91"/>
      <c r="L504" s="91" t="e">
        <f ca="1">VLOOKUP(M504,#REF!,2,FALSE)</f>
        <v>#N/A</v>
      </c>
      <c r="M504" s="91"/>
      <c r="N504" s="91" t="e">
        <f ca="1">VLOOKUP(O504,#REF!,2,FALSE)</f>
        <v>#N/A</v>
      </c>
      <c r="O504" s="91"/>
      <c r="P504" s="92" t="str">
        <f ca="1">_xlfn.CONCAT($I504,IF(OR($O504=#REF!,$O504=#REF!,$O504=#REF!,$O504="electricité joule", $O504="electricité PAC")," d'", " de "), LOWER($O504))&amp;IF(OR(G504="agriculture","industrie")," l'",IF(OR(G504="puits technologiques",G504="soutes")," des "," du "))&amp;LOWER(G504)</f>
        <v xml:space="preserve"> de  du </v>
      </c>
      <c r="Q504" s="91" t="e">
        <f t="shared" si="27"/>
        <v>#NAME?</v>
      </c>
      <c r="R504" s="91" t="s">
        <v>95</v>
      </c>
      <c r="S504" s="91"/>
      <c r="T504" s="91" t="s">
        <v>9</v>
      </c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3"/>
      <c r="AM504" s="93"/>
      <c r="AN504" s="93"/>
      <c r="AO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3"/>
      <c r="AZ504" s="93"/>
      <c r="BA504" s="93"/>
      <c r="BB504" s="93"/>
      <c r="BC504" s="93"/>
      <c r="BD504" s="93"/>
      <c r="BE504" s="93"/>
      <c r="BF504" s="93"/>
      <c r="BG504" s="93"/>
      <c r="BH504" s="93"/>
      <c r="BI504" s="93"/>
      <c r="BJ504" s="93"/>
      <c r="BK504" s="93"/>
      <c r="BL504" s="93"/>
      <c r="BM504" s="93"/>
      <c r="BN504" s="93"/>
      <c r="BO504" s="93"/>
      <c r="BP504" s="93"/>
      <c r="BQ504" s="93"/>
      <c r="BR504" s="93"/>
      <c r="BS504" s="93"/>
      <c r="BT504" s="93"/>
      <c r="BU504" s="93"/>
    </row>
    <row r="505" spans="3:73">
      <c r="C505" s="91">
        <f t="shared" si="26"/>
        <v>504</v>
      </c>
      <c r="D505" s="91"/>
      <c r="E505" s="91" t="e">
        <f t="shared" ca="1" si="28"/>
        <v>#N/A</v>
      </c>
      <c r="F505" s="91" t="e">
        <f ca="1">VLOOKUP(G505,#REF!,2,FALSE)</f>
        <v>#N/A</v>
      </c>
      <c r="G505" s="91"/>
      <c r="H505" s="91" t="e">
        <f ca="1">VLOOKUP(I505,#REF!,2,FALSE)</f>
        <v>#N/A</v>
      </c>
      <c r="I505" s="91"/>
      <c r="J505" s="91" t="e">
        <f ca="1">VLOOKUP(K505,#REF!,2,FALSE)</f>
        <v>#N/A</v>
      </c>
      <c r="K505" s="91"/>
      <c r="L505" s="91" t="e">
        <f ca="1">VLOOKUP(M505,#REF!,2,FALSE)</f>
        <v>#N/A</v>
      </c>
      <c r="M505" s="91"/>
      <c r="N505" s="91" t="e">
        <f ca="1">VLOOKUP(O505,#REF!,2,FALSE)</f>
        <v>#N/A</v>
      </c>
      <c r="O505" s="91"/>
      <c r="P505" s="92" t="str">
        <f ca="1">_xlfn.CONCAT($I505,IF(OR($O505=#REF!,$O505=#REF!,$O505=#REF!,$O505="electricité joule", $O505="electricité PAC")," d'", " de "), LOWER($O505))&amp;IF(OR(G505="agriculture","industrie")," l'",IF(OR(G505="puits technologiques",G505="soutes")," des "," du "))&amp;LOWER(G505)</f>
        <v xml:space="preserve"> de  du </v>
      </c>
      <c r="Q505" s="91" t="e">
        <f t="shared" si="27"/>
        <v>#NAME?</v>
      </c>
      <c r="R505" s="91" t="s">
        <v>95</v>
      </c>
      <c r="S505" s="91"/>
      <c r="T505" s="91" t="s">
        <v>9</v>
      </c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3"/>
      <c r="BA505" s="93"/>
      <c r="BB505" s="93"/>
      <c r="BC505" s="93"/>
      <c r="BD505" s="93"/>
      <c r="BE505" s="93"/>
      <c r="BF505" s="93"/>
      <c r="BG505" s="93"/>
      <c r="BH505" s="93"/>
      <c r="BI505" s="93"/>
      <c r="BJ505" s="93"/>
      <c r="BK505" s="93"/>
      <c r="BL505" s="93"/>
      <c r="BM505" s="93"/>
      <c r="BN505" s="93"/>
      <c r="BO505" s="93"/>
      <c r="BP505" s="93"/>
      <c r="BQ505" s="93"/>
      <c r="BR505" s="93"/>
      <c r="BS505" s="93"/>
      <c r="BT505" s="93"/>
      <c r="BU505" s="93"/>
    </row>
    <row r="506" spans="3:73">
      <c r="C506" s="91">
        <f t="shared" si="26"/>
        <v>505</v>
      </c>
      <c r="D506" s="91"/>
      <c r="E506" s="91" t="e">
        <f t="shared" ca="1" si="28"/>
        <v>#N/A</v>
      </c>
      <c r="F506" s="91" t="e">
        <f ca="1">VLOOKUP(G506,#REF!,2,FALSE)</f>
        <v>#N/A</v>
      </c>
      <c r="G506" s="91"/>
      <c r="H506" s="91" t="e">
        <f ca="1">VLOOKUP(I506,#REF!,2,FALSE)</f>
        <v>#N/A</v>
      </c>
      <c r="I506" s="91"/>
      <c r="J506" s="91" t="e">
        <f ca="1">VLOOKUP(K506,#REF!,2,FALSE)</f>
        <v>#N/A</v>
      </c>
      <c r="K506" s="91"/>
      <c r="L506" s="91" t="e">
        <f ca="1">VLOOKUP(M506,#REF!,2,FALSE)</f>
        <v>#N/A</v>
      </c>
      <c r="M506" s="91"/>
      <c r="N506" s="91" t="e">
        <f ca="1">VLOOKUP(O506,#REF!,2,FALSE)</f>
        <v>#N/A</v>
      </c>
      <c r="O506" s="91"/>
      <c r="P506" s="92" t="str">
        <f ca="1">_xlfn.CONCAT($I506,IF(OR($O506=#REF!,$O506=#REF!,$O506=#REF!,$O506="electricité joule", $O506="electricité PAC")," d'", " de "), LOWER($O506))&amp;IF(OR(G506="agriculture","industrie")," l'",IF(OR(G506="puits technologiques",G506="soutes")," des "," du "))&amp;LOWER(G506)</f>
        <v xml:space="preserve"> de  du </v>
      </c>
      <c r="Q506" s="91" t="e">
        <f t="shared" si="27"/>
        <v>#NAME?</v>
      </c>
      <c r="R506" s="91" t="s">
        <v>95</v>
      </c>
      <c r="S506" s="91"/>
      <c r="T506" s="91" t="s">
        <v>9</v>
      </c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3"/>
      <c r="AM506" s="93"/>
      <c r="AN506" s="93"/>
      <c r="AO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3"/>
      <c r="AZ506" s="93"/>
      <c r="BA506" s="93"/>
      <c r="BB506" s="93"/>
      <c r="BC506" s="93"/>
      <c r="BD506" s="93"/>
      <c r="BE506" s="93"/>
      <c r="BF506" s="93"/>
      <c r="BG506" s="93"/>
      <c r="BH506" s="93"/>
      <c r="BI506" s="93"/>
      <c r="BJ506" s="93"/>
      <c r="BK506" s="93"/>
      <c r="BL506" s="93"/>
      <c r="BM506" s="93"/>
      <c r="BN506" s="93"/>
      <c r="BO506" s="93"/>
      <c r="BP506" s="93"/>
      <c r="BQ506" s="93"/>
      <c r="BR506" s="93"/>
      <c r="BS506" s="93"/>
      <c r="BT506" s="93"/>
      <c r="BU506" s="93"/>
    </row>
    <row r="507" spans="3:73">
      <c r="C507" s="91">
        <f t="shared" si="26"/>
        <v>506</v>
      </c>
      <c r="D507" s="91"/>
      <c r="E507" s="91" t="e">
        <f t="shared" ca="1" si="28"/>
        <v>#N/A</v>
      </c>
      <c r="F507" s="91" t="e">
        <f ca="1">VLOOKUP(G507,#REF!,2,FALSE)</f>
        <v>#N/A</v>
      </c>
      <c r="G507" s="91"/>
      <c r="H507" s="91" t="e">
        <f ca="1">VLOOKUP(I507,#REF!,2,FALSE)</f>
        <v>#N/A</v>
      </c>
      <c r="I507" s="91"/>
      <c r="J507" s="91" t="e">
        <f ca="1">VLOOKUP(K507,#REF!,2,FALSE)</f>
        <v>#N/A</v>
      </c>
      <c r="K507" s="91"/>
      <c r="L507" s="91" t="e">
        <f ca="1">VLOOKUP(M507,#REF!,2,FALSE)</f>
        <v>#N/A</v>
      </c>
      <c r="M507" s="91"/>
      <c r="N507" s="91" t="e">
        <f ca="1">VLOOKUP(O507,#REF!,2,FALSE)</f>
        <v>#N/A</v>
      </c>
      <c r="O507" s="91"/>
      <c r="P507" s="92" t="str">
        <f ca="1">_xlfn.CONCAT($I507,IF(OR($O507=#REF!,$O507=#REF!,$O507=#REF!,$O507="electricité joule", $O507="electricité PAC")," d'", " de "), LOWER($O507))&amp;IF(OR(G507="agriculture","industrie")," l'",IF(OR(G507="puits technologiques",G507="soutes")," des "," du "))&amp;LOWER(G507)</f>
        <v xml:space="preserve"> de  du </v>
      </c>
      <c r="Q507" s="91" t="e">
        <f t="shared" si="27"/>
        <v>#NAME?</v>
      </c>
      <c r="R507" s="91" t="s">
        <v>95</v>
      </c>
      <c r="S507" s="91"/>
      <c r="T507" s="91" t="s">
        <v>9</v>
      </c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3"/>
      <c r="BA507" s="93"/>
      <c r="BB507" s="93"/>
      <c r="BC507" s="93"/>
      <c r="BD507" s="93"/>
      <c r="BE507" s="93"/>
      <c r="BF507" s="93"/>
      <c r="BG507" s="93"/>
      <c r="BH507" s="93"/>
      <c r="BI507" s="93"/>
      <c r="BJ507" s="93"/>
      <c r="BK507" s="93"/>
      <c r="BL507" s="93"/>
      <c r="BM507" s="93"/>
      <c r="BN507" s="93"/>
      <c r="BO507" s="93"/>
      <c r="BP507" s="93"/>
      <c r="BQ507" s="93"/>
      <c r="BR507" s="93"/>
      <c r="BS507" s="93"/>
      <c r="BT507" s="93"/>
      <c r="BU507" s="93"/>
    </row>
    <row r="508" spans="3:73">
      <c r="C508" s="91">
        <f t="shared" si="26"/>
        <v>507</v>
      </c>
      <c r="D508" s="91"/>
      <c r="E508" s="91" t="e">
        <f t="shared" ca="1" si="28"/>
        <v>#N/A</v>
      </c>
      <c r="F508" s="91" t="e">
        <f ca="1">VLOOKUP(G508,#REF!,2,FALSE)</f>
        <v>#N/A</v>
      </c>
      <c r="G508" s="91"/>
      <c r="H508" s="91" t="e">
        <f ca="1">VLOOKUP(I508,#REF!,2,FALSE)</f>
        <v>#N/A</v>
      </c>
      <c r="I508" s="91"/>
      <c r="J508" s="91" t="e">
        <f ca="1">VLOOKUP(K508,#REF!,2,FALSE)</f>
        <v>#N/A</v>
      </c>
      <c r="K508" s="91"/>
      <c r="L508" s="91" t="e">
        <f ca="1">VLOOKUP(M508,#REF!,2,FALSE)</f>
        <v>#N/A</v>
      </c>
      <c r="M508" s="91"/>
      <c r="N508" s="91" t="e">
        <f ca="1">VLOOKUP(O508,#REF!,2,FALSE)</f>
        <v>#N/A</v>
      </c>
      <c r="O508" s="91"/>
      <c r="P508" s="92" t="str">
        <f ca="1">_xlfn.CONCAT($I508,IF(OR($O508=#REF!,$O508=#REF!,$O508=#REF!,$O508="electricité joule", $O508="electricité PAC")," d'", " de "), LOWER($O508))&amp;IF(OR(G508="agriculture","industrie")," l'",IF(OR(G508="puits technologiques",G508="soutes")," des "," du "))&amp;LOWER(G508)</f>
        <v xml:space="preserve"> de  du </v>
      </c>
      <c r="Q508" s="91" t="e">
        <f t="shared" si="27"/>
        <v>#NAME?</v>
      </c>
      <c r="R508" s="91" t="s">
        <v>95</v>
      </c>
      <c r="S508" s="91"/>
      <c r="T508" s="91" t="s">
        <v>9</v>
      </c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3"/>
      <c r="AM508" s="93"/>
      <c r="AN508" s="93"/>
      <c r="AO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3"/>
      <c r="AZ508" s="93"/>
      <c r="BA508" s="93"/>
      <c r="BB508" s="93"/>
      <c r="BC508" s="93"/>
      <c r="BD508" s="93"/>
      <c r="BE508" s="93"/>
      <c r="BF508" s="93"/>
      <c r="BG508" s="93"/>
      <c r="BH508" s="93"/>
      <c r="BI508" s="93"/>
      <c r="BJ508" s="93"/>
      <c r="BK508" s="93"/>
      <c r="BL508" s="93"/>
      <c r="BM508" s="93"/>
      <c r="BN508" s="93"/>
      <c r="BO508" s="93"/>
      <c r="BP508" s="93"/>
      <c r="BQ508" s="93"/>
      <c r="BR508" s="93"/>
      <c r="BS508" s="93"/>
      <c r="BT508" s="93"/>
      <c r="BU508" s="93"/>
    </row>
    <row r="509" spans="3:73">
      <c r="C509" s="91">
        <f t="shared" si="26"/>
        <v>508</v>
      </c>
      <c r="D509" s="91"/>
      <c r="E509" s="91" t="e">
        <f t="shared" ca="1" si="28"/>
        <v>#N/A</v>
      </c>
      <c r="F509" s="91" t="e">
        <f ca="1">VLOOKUP(G509,#REF!,2,FALSE)</f>
        <v>#N/A</v>
      </c>
      <c r="G509" s="91"/>
      <c r="H509" s="91" t="e">
        <f ca="1">VLOOKUP(I509,#REF!,2,FALSE)</f>
        <v>#N/A</v>
      </c>
      <c r="I509" s="91"/>
      <c r="J509" s="91" t="e">
        <f ca="1">VLOOKUP(K509,#REF!,2,FALSE)</f>
        <v>#N/A</v>
      </c>
      <c r="K509" s="91"/>
      <c r="L509" s="91" t="e">
        <f ca="1">VLOOKUP(M509,#REF!,2,FALSE)</f>
        <v>#N/A</v>
      </c>
      <c r="M509" s="91"/>
      <c r="N509" s="91" t="e">
        <f ca="1">VLOOKUP(O509,#REF!,2,FALSE)</f>
        <v>#N/A</v>
      </c>
      <c r="O509" s="91"/>
      <c r="P509" s="92" t="str">
        <f ca="1">_xlfn.CONCAT($I509,IF(OR($O509=#REF!,$O509=#REF!,$O509=#REF!,$O509="electricité joule", $O509="electricité PAC")," d'", " de "), LOWER($O509))&amp;IF(OR(G509="agriculture","industrie")," l'",IF(OR(G509="puits technologiques",G509="soutes")," des "," du "))&amp;LOWER(G509)</f>
        <v xml:space="preserve"> de  du </v>
      </c>
      <c r="Q509" s="91" t="e">
        <f t="shared" si="27"/>
        <v>#NAME?</v>
      </c>
      <c r="R509" s="91" t="s">
        <v>95</v>
      </c>
      <c r="S509" s="91"/>
      <c r="T509" s="91" t="s">
        <v>9</v>
      </c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3"/>
      <c r="BA509" s="93"/>
      <c r="BB509" s="93"/>
      <c r="BC509" s="93"/>
      <c r="BD509" s="93"/>
      <c r="BE509" s="93"/>
      <c r="BF509" s="93"/>
      <c r="BG509" s="93"/>
      <c r="BH509" s="93"/>
      <c r="BI509" s="93"/>
      <c r="BJ509" s="93"/>
      <c r="BK509" s="93"/>
      <c r="BL509" s="93"/>
      <c r="BM509" s="93"/>
      <c r="BN509" s="93"/>
      <c r="BO509" s="93"/>
      <c r="BP509" s="93"/>
      <c r="BQ509" s="93"/>
      <c r="BR509" s="93"/>
      <c r="BS509" s="93"/>
      <c r="BT509" s="93"/>
      <c r="BU509" s="93"/>
    </row>
    <row r="510" spans="3:73">
      <c r="C510" s="91">
        <f t="shared" si="26"/>
        <v>509</v>
      </c>
      <c r="D510" s="91"/>
      <c r="E510" s="91" t="e">
        <f t="shared" ca="1" si="28"/>
        <v>#N/A</v>
      </c>
      <c r="F510" s="91" t="e">
        <f ca="1">VLOOKUP(G510,#REF!,2,FALSE)</f>
        <v>#N/A</v>
      </c>
      <c r="G510" s="91"/>
      <c r="H510" s="91" t="e">
        <f ca="1">VLOOKUP(I510,#REF!,2,FALSE)</f>
        <v>#N/A</v>
      </c>
      <c r="I510" s="91"/>
      <c r="J510" s="91" t="e">
        <f ca="1">VLOOKUP(K510,#REF!,2,FALSE)</f>
        <v>#N/A</v>
      </c>
      <c r="K510" s="91"/>
      <c r="L510" s="91" t="e">
        <f ca="1">VLOOKUP(M510,#REF!,2,FALSE)</f>
        <v>#N/A</v>
      </c>
      <c r="M510" s="91"/>
      <c r="N510" s="91" t="e">
        <f ca="1">VLOOKUP(O510,#REF!,2,FALSE)</f>
        <v>#N/A</v>
      </c>
      <c r="O510" s="91"/>
      <c r="P510" s="92" t="str">
        <f ca="1">_xlfn.CONCAT($I510,IF(OR($O510=#REF!,$O510=#REF!,$O510=#REF!,$O510="electricité joule", $O510="electricité PAC")," d'", " de "), LOWER($O510))&amp;IF(OR(G510="agriculture","industrie")," l'",IF(OR(G510="puits technologiques",G510="soutes")," des "," du "))&amp;LOWER(G510)</f>
        <v xml:space="preserve"> de  du </v>
      </c>
      <c r="Q510" s="91" t="e">
        <f t="shared" si="27"/>
        <v>#NAME?</v>
      </c>
      <c r="R510" s="91" t="s">
        <v>95</v>
      </c>
      <c r="S510" s="91"/>
      <c r="T510" s="91" t="s">
        <v>9</v>
      </c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3"/>
      <c r="AM510" s="93"/>
      <c r="AN510" s="93"/>
      <c r="AO510" s="93"/>
      <c r="AP510" s="93"/>
      <c r="AQ510" s="93"/>
      <c r="AR510" s="93"/>
      <c r="AS510" s="93"/>
      <c r="AT510" s="93"/>
      <c r="AU510" s="93"/>
      <c r="AV510" s="93"/>
      <c r="AW510" s="93"/>
      <c r="AX510" s="93"/>
      <c r="AY510" s="93"/>
      <c r="AZ510" s="93"/>
      <c r="BA510" s="93"/>
      <c r="BB510" s="93"/>
      <c r="BC510" s="93"/>
      <c r="BD510" s="93"/>
      <c r="BE510" s="93"/>
      <c r="BF510" s="93"/>
      <c r="BG510" s="93"/>
      <c r="BH510" s="93"/>
      <c r="BI510" s="93"/>
      <c r="BJ510" s="93"/>
      <c r="BK510" s="93"/>
      <c r="BL510" s="93"/>
      <c r="BM510" s="93"/>
      <c r="BN510" s="93"/>
      <c r="BO510" s="93"/>
      <c r="BP510" s="93"/>
      <c r="BQ510" s="93"/>
      <c r="BR510" s="93"/>
      <c r="BS510" s="93"/>
      <c r="BT510" s="93"/>
      <c r="BU510" s="93"/>
    </row>
    <row r="511" spans="3:73">
      <c r="C511" s="91">
        <f t="shared" si="26"/>
        <v>510</v>
      </c>
      <c r="D511" s="91"/>
      <c r="E511" s="91" t="e">
        <f t="shared" ca="1" si="28"/>
        <v>#N/A</v>
      </c>
      <c r="F511" s="91" t="e">
        <f ca="1">VLOOKUP(G511,#REF!,2,FALSE)</f>
        <v>#N/A</v>
      </c>
      <c r="G511" s="91"/>
      <c r="H511" s="91" t="e">
        <f ca="1">VLOOKUP(I511,#REF!,2,FALSE)</f>
        <v>#N/A</v>
      </c>
      <c r="I511" s="91"/>
      <c r="J511" s="91" t="e">
        <f ca="1">VLOOKUP(K511,#REF!,2,FALSE)</f>
        <v>#N/A</v>
      </c>
      <c r="K511" s="91"/>
      <c r="L511" s="91" t="e">
        <f ca="1">VLOOKUP(M511,#REF!,2,FALSE)</f>
        <v>#N/A</v>
      </c>
      <c r="M511" s="91"/>
      <c r="N511" s="91" t="e">
        <f ca="1">VLOOKUP(O511,#REF!,2,FALSE)</f>
        <v>#N/A</v>
      </c>
      <c r="O511" s="91"/>
      <c r="P511" s="92" t="str">
        <f ca="1">_xlfn.CONCAT($I511,IF(OR($O511=#REF!,$O511=#REF!,$O511=#REF!,$O511="electricité joule", $O511="electricité PAC")," d'", " de "), LOWER($O511))&amp;IF(OR(G511="agriculture","industrie")," l'",IF(OR(G511="puits technologiques",G511="soutes")," des "," du "))&amp;LOWER(G511)</f>
        <v xml:space="preserve"> de  du </v>
      </c>
      <c r="Q511" s="91" t="e">
        <f t="shared" si="27"/>
        <v>#NAME?</v>
      </c>
      <c r="R511" s="91" t="s">
        <v>95</v>
      </c>
      <c r="S511" s="91"/>
      <c r="T511" s="91" t="s">
        <v>9</v>
      </c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3"/>
      <c r="AM511" s="93"/>
      <c r="AN511" s="93"/>
      <c r="AO511" s="93"/>
      <c r="AP511" s="93"/>
      <c r="AQ511" s="93"/>
      <c r="AR511" s="93"/>
      <c r="AS511" s="93"/>
      <c r="AT511" s="93"/>
      <c r="AU511" s="93"/>
      <c r="AV511" s="93"/>
      <c r="AW511" s="93"/>
      <c r="AX511" s="93"/>
      <c r="AY511" s="93"/>
      <c r="AZ511" s="93"/>
      <c r="BA511" s="93"/>
      <c r="BB511" s="93"/>
      <c r="BC511" s="93"/>
      <c r="BD511" s="93"/>
      <c r="BE511" s="93"/>
      <c r="BF511" s="93"/>
      <c r="BG511" s="93"/>
      <c r="BH511" s="93"/>
      <c r="BI511" s="93"/>
      <c r="BJ511" s="93"/>
      <c r="BK511" s="93"/>
      <c r="BL511" s="93"/>
      <c r="BM511" s="93"/>
      <c r="BN511" s="93"/>
      <c r="BO511" s="93"/>
      <c r="BP511" s="93"/>
      <c r="BQ511" s="93"/>
      <c r="BR511" s="93"/>
      <c r="BS511" s="93"/>
      <c r="BT511" s="93"/>
      <c r="BU511" s="93"/>
    </row>
    <row r="512" spans="3:73">
      <c r="C512" s="91">
        <f t="shared" si="26"/>
        <v>511</v>
      </c>
      <c r="D512" s="91"/>
      <c r="E512" s="91" t="e">
        <f t="shared" ca="1" si="28"/>
        <v>#N/A</v>
      </c>
      <c r="F512" s="91" t="e">
        <f ca="1">VLOOKUP(G512,#REF!,2,FALSE)</f>
        <v>#N/A</v>
      </c>
      <c r="G512" s="91"/>
      <c r="H512" s="91" t="e">
        <f ca="1">VLOOKUP(I512,#REF!,2,FALSE)</f>
        <v>#N/A</v>
      </c>
      <c r="I512" s="91"/>
      <c r="J512" s="91" t="e">
        <f ca="1">VLOOKUP(K512,#REF!,2,FALSE)</f>
        <v>#N/A</v>
      </c>
      <c r="K512" s="91"/>
      <c r="L512" s="91" t="e">
        <f ca="1">VLOOKUP(M512,#REF!,2,FALSE)</f>
        <v>#N/A</v>
      </c>
      <c r="M512" s="91"/>
      <c r="N512" s="91" t="e">
        <f ca="1">VLOOKUP(O512,#REF!,2,FALSE)</f>
        <v>#N/A</v>
      </c>
      <c r="O512" s="91"/>
      <c r="P512" s="92" t="str">
        <f ca="1">_xlfn.CONCAT($I512,IF(OR($O512=#REF!,$O512=#REF!,$O512=#REF!,$O512="electricité joule", $O512="electricité PAC")," d'", " de "), LOWER($O512))&amp;IF(OR(G512="agriculture","industrie")," l'",IF(OR(G512="puits technologiques",G512="soutes")," des "," du "))&amp;LOWER(G512)</f>
        <v xml:space="preserve"> de  du </v>
      </c>
      <c r="Q512" s="91" t="e">
        <f t="shared" si="27"/>
        <v>#NAME?</v>
      </c>
      <c r="R512" s="91" t="s">
        <v>95</v>
      </c>
      <c r="S512" s="91"/>
      <c r="T512" s="91" t="s">
        <v>9</v>
      </c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3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3"/>
      <c r="BF512" s="93"/>
      <c r="BG512" s="93"/>
      <c r="BH512" s="93"/>
      <c r="BI512" s="93"/>
      <c r="BJ512" s="93"/>
      <c r="BK512" s="93"/>
      <c r="BL512" s="93"/>
      <c r="BM512" s="93"/>
      <c r="BN512" s="93"/>
      <c r="BO512" s="93"/>
      <c r="BP512" s="93"/>
      <c r="BQ512" s="93"/>
      <c r="BR512" s="93"/>
      <c r="BS512" s="93"/>
      <c r="BT512" s="93"/>
      <c r="BU512" s="93"/>
    </row>
    <row r="513" spans="3:73">
      <c r="C513" s="91">
        <f t="shared" si="26"/>
        <v>512</v>
      </c>
      <c r="D513" s="91"/>
      <c r="E513" s="91" t="e">
        <f t="shared" ca="1" si="28"/>
        <v>#N/A</v>
      </c>
      <c r="F513" s="91" t="e">
        <f ca="1">VLOOKUP(G513,#REF!,2,FALSE)</f>
        <v>#N/A</v>
      </c>
      <c r="G513" s="91"/>
      <c r="H513" s="91" t="e">
        <f ca="1">VLOOKUP(I513,#REF!,2,FALSE)</f>
        <v>#N/A</v>
      </c>
      <c r="I513" s="91"/>
      <c r="J513" s="91" t="e">
        <f ca="1">VLOOKUP(K513,#REF!,2,FALSE)</f>
        <v>#N/A</v>
      </c>
      <c r="K513" s="91"/>
      <c r="L513" s="91" t="e">
        <f ca="1">VLOOKUP(M513,#REF!,2,FALSE)</f>
        <v>#N/A</v>
      </c>
      <c r="M513" s="91"/>
      <c r="N513" s="91" t="e">
        <f ca="1">VLOOKUP(O513,#REF!,2,FALSE)</f>
        <v>#N/A</v>
      </c>
      <c r="O513" s="91"/>
      <c r="P513" s="92" t="str">
        <f ca="1">_xlfn.CONCAT($I513,IF(OR($O513=#REF!,$O513=#REF!,$O513=#REF!,$O513="electricité joule", $O513="electricité PAC")," d'", " de "), LOWER($O513))&amp;IF(OR(G513="agriculture","industrie")," l'",IF(OR(G513="puits technologiques",G513="soutes")," des "," du "))&amp;LOWER(G513)</f>
        <v xml:space="preserve"> de  du </v>
      </c>
      <c r="Q513" s="91" t="e">
        <f t="shared" si="27"/>
        <v>#NAME?</v>
      </c>
      <c r="R513" s="91" t="s">
        <v>95</v>
      </c>
      <c r="S513" s="91"/>
      <c r="T513" s="91" t="s">
        <v>9</v>
      </c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3"/>
      <c r="AM513" s="93"/>
      <c r="AN513" s="93"/>
      <c r="AO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3"/>
      <c r="AZ513" s="93"/>
      <c r="BA513" s="93"/>
      <c r="BB513" s="93"/>
      <c r="BC513" s="93"/>
      <c r="BD513" s="93"/>
      <c r="BE513" s="93"/>
      <c r="BF513" s="93"/>
      <c r="BG513" s="93"/>
      <c r="BH513" s="93"/>
      <c r="BI513" s="93"/>
      <c r="BJ513" s="93"/>
      <c r="BK513" s="93"/>
      <c r="BL513" s="93"/>
      <c r="BM513" s="93"/>
      <c r="BN513" s="93"/>
      <c r="BO513" s="93"/>
      <c r="BP513" s="93"/>
      <c r="BQ513" s="93"/>
      <c r="BR513" s="93"/>
      <c r="BS513" s="93"/>
      <c r="BT513" s="93"/>
      <c r="BU513" s="93"/>
    </row>
    <row r="514" spans="3:73">
      <c r="C514" s="91">
        <f t="shared" si="26"/>
        <v>513</v>
      </c>
      <c r="D514" s="91"/>
      <c r="E514" s="91" t="e">
        <f t="shared" ca="1" si="28"/>
        <v>#N/A</v>
      </c>
      <c r="F514" s="91" t="e">
        <f ca="1">VLOOKUP(G514,#REF!,2,FALSE)</f>
        <v>#N/A</v>
      </c>
      <c r="G514" s="91"/>
      <c r="H514" s="91" t="e">
        <f ca="1">VLOOKUP(I514,#REF!,2,FALSE)</f>
        <v>#N/A</v>
      </c>
      <c r="I514" s="91"/>
      <c r="J514" s="91" t="e">
        <f ca="1">VLOOKUP(K514,#REF!,2,FALSE)</f>
        <v>#N/A</v>
      </c>
      <c r="K514" s="91"/>
      <c r="L514" s="91" t="e">
        <f ca="1">VLOOKUP(M514,#REF!,2,FALSE)</f>
        <v>#N/A</v>
      </c>
      <c r="M514" s="91"/>
      <c r="N514" s="91" t="e">
        <f ca="1">VLOOKUP(O514,#REF!,2,FALSE)</f>
        <v>#N/A</v>
      </c>
      <c r="O514" s="91"/>
      <c r="P514" s="92" t="str">
        <f ca="1">_xlfn.CONCAT($I514,IF(OR($O514=#REF!,$O514=#REF!,$O514=#REF!,$O514="electricité joule", $O514="electricité PAC")," d'", " de "), LOWER($O514))&amp;IF(OR(G514="agriculture","industrie")," l'",IF(OR(G514="puits technologiques",G514="soutes")," des "," du "))&amp;LOWER(G514)</f>
        <v xml:space="preserve"> de  du </v>
      </c>
      <c r="Q514" s="91" t="e">
        <f t="shared" si="27"/>
        <v>#NAME?</v>
      </c>
      <c r="R514" s="91" t="s">
        <v>95</v>
      </c>
      <c r="S514" s="91"/>
      <c r="T514" s="91" t="s">
        <v>9</v>
      </c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3"/>
      <c r="AM514" s="93"/>
      <c r="AN514" s="93"/>
      <c r="AO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3"/>
      <c r="AZ514" s="93"/>
      <c r="BA514" s="93"/>
      <c r="BB514" s="93"/>
      <c r="BC514" s="93"/>
      <c r="BD514" s="93"/>
      <c r="BE514" s="93"/>
      <c r="BF514" s="93"/>
      <c r="BG514" s="93"/>
      <c r="BH514" s="93"/>
      <c r="BI514" s="93"/>
      <c r="BJ514" s="93"/>
      <c r="BK514" s="93"/>
      <c r="BL514" s="93"/>
      <c r="BM514" s="93"/>
      <c r="BN514" s="93"/>
      <c r="BO514" s="93"/>
      <c r="BP514" s="93"/>
      <c r="BQ514" s="93"/>
      <c r="BR514" s="93"/>
      <c r="BS514" s="93"/>
      <c r="BT514" s="93"/>
      <c r="BU514" s="93"/>
    </row>
    <row r="515" spans="3:73">
      <c r="C515" s="91">
        <f t="shared" si="26"/>
        <v>514</v>
      </c>
      <c r="D515" s="91"/>
      <c r="E515" s="91" t="e">
        <f t="shared" ca="1" si="28"/>
        <v>#N/A</v>
      </c>
      <c r="F515" s="91" t="e">
        <f ca="1">VLOOKUP(G515,#REF!,2,FALSE)</f>
        <v>#N/A</v>
      </c>
      <c r="G515" s="91"/>
      <c r="H515" s="91" t="e">
        <f ca="1">VLOOKUP(I515,#REF!,2,FALSE)</f>
        <v>#N/A</v>
      </c>
      <c r="I515" s="91"/>
      <c r="J515" s="91" t="e">
        <f ca="1">VLOOKUP(K515,#REF!,2,FALSE)</f>
        <v>#N/A</v>
      </c>
      <c r="K515" s="91"/>
      <c r="L515" s="91" t="e">
        <f ca="1">VLOOKUP(M515,#REF!,2,FALSE)</f>
        <v>#N/A</v>
      </c>
      <c r="M515" s="91"/>
      <c r="N515" s="91" t="e">
        <f ca="1">VLOOKUP(O515,#REF!,2,FALSE)</f>
        <v>#N/A</v>
      </c>
      <c r="O515" s="91"/>
      <c r="P515" s="92" t="str">
        <f ca="1">_xlfn.CONCAT($I515,IF(OR($O515=#REF!,$O515=#REF!,$O515=#REF!,$O515="electricité joule", $O515="electricité PAC")," d'", " de "), LOWER($O515))&amp;IF(OR(G515="agriculture","industrie")," l'",IF(OR(G515="puits technologiques",G515="soutes")," des "," du "))&amp;LOWER(G515)</f>
        <v xml:space="preserve"> de  du </v>
      </c>
      <c r="Q515" s="91" t="e">
        <f t="shared" si="27"/>
        <v>#NAME?</v>
      </c>
      <c r="R515" s="91" t="s">
        <v>95</v>
      </c>
      <c r="S515" s="91"/>
      <c r="T515" s="91" t="s">
        <v>9</v>
      </c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3"/>
      <c r="AM515" s="93"/>
      <c r="AN515" s="93"/>
      <c r="AO515" s="93"/>
      <c r="AP515" s="93"/>
      <c r="AQ515" s="93"/>
      <c r="AR515" s="93"/>
      <c r="AS515" s="93"/>
      <c r="AT515" s="93"/>
      <c r="AU515" s="93"/>
      <c r="AV515" s="93"/>
      <c r="AW515" s="93"/>
      <c r="AX515" s="93"/>
      <c r="AY515" s="93"/>
      <c r="AZ515" s="93"/>
      <c r="BA515" s="93"/>
      <c r="BB515" s="93"/>
      <c r="BC515" s="93"/>
      <c r="BD515" s="93"/>
      <c r="BE515" s="93"/>
      <c r="BF515" s="93"/>
      <c r="BG515" s="93"/>
      <c r="BH515" s="93"/>
      <c r="BI515" s="93"/>
      <c r="BJ515" s="93"/>
      <c r="BK515" s="93"/>
      <c r="BL515" s="93"/>
      <c r="BM515" s="93"/>
      <c r="BN515" s="93"/>
      <c r="BO515" s="93"/>
      <c r="BP515" s="93"/>
      <c r="BQ515" s="93"/>
      <c r="BR515" s="93"/>
      <c r="BS515" s="93"/>
      <c r="BT515" s="93"/>
      <c r="BU515" s="93"/>
    </row>
    <row r="516" spans="3:73">
      <c r="C516" s="91">
        <f t="shared" ref="C516:C579" si="29">C515+1</f>
        <v>515</v>
      </c>
      <c r="D516" s="91"/>
      <c r="E516" s="91" t="e">
        <f t="shared" ca="1" si="28"/>
        <v>#N/A</v>
      </c>
      <c r="F516" s="91" t="e">
        <f ca="1">VLOOKUP(G516,#REF!,2,FALSE)</f>
        <v>#N/A</v>
      </c>
      <c r="G516" s="91"/>
      <c r="H516" s="91" t="e">
        <f ca="1">VLOOKUP(I516,#REF!,2,FALSE)</f>
        <v>#N/A</v>
      </c>
      <c r="I516" s="91"/>
      <c r="J516" s="91" t="e">
        <f ca="1">VLOOKUP(K516,#REF!,2,FALSE)</f>
        <v>#N/A</v>
      </c>
      <c r="K516" s="91"/>
      <c r="L516" s="91" t="e">
        <f ca="1">VLOOKUP(M516,#REF!,2,FALSE)</f>
        <v>#N/A</v>
      </c>
      <c r="M516" s="91"/>
      <c r="N516" s="91" t="e">
        <f ca="1">VLOOKUP(O516,#REF!,2,FALSE)</f>
        <v>#N/A</v>
      </c>
      <c r="O516" s="91"/>
      <c r="P516" s="92" t="str">
        <f ca="1">_xlfn.CONCAT($I516,IF(OR($O516=#REF!,$O516=#REF!,$O516=#REF!,$O516="electricité joule", $O516="electricité PAC")," d'", " de "), LOWER($O516))&amp;IF(OR(G516="agriculture","industrie")," l'",IF(OR(G516="puits technologiques",G516="soutes")," des "," du "))&amp;LOWER(G516)</f>
        <v xml:space="preserve"> de  du </v>
      </c>
      <c r="Q516" s="91" t="e">
        <f t="shared" si="27"/>
        <v>#NAME?</v>
      </c>
      <c r="R516" s="91" t="s">
        <v>95</v>
      </c>
      <c r="S516" s="91"/>
      <c r="T516" s="91" t="s">
        <v>9</v>
      </c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3"/>
      <c r="AM516" s="93"/>
      <c r="AN516" s="93"/>
      <c r="AO516" s="93"/>
      <c r="AP516" s="93"/>
      <c r="AQ516" s="93"/>
      <c r="AR516" s="93"/>
      <c r="AS516" s="93"/>
      <c r="AT516" s="93"/>
      <c r="AU516" s="93"/>
      <c r="AV516" s="93"/>
      <c r="AW516" s="93"/>
      <c r="AX516" s="93"/>
      <c r="AY516" s="93"/>
      <c r="AZ516" s="93"/>
      <c r="BA516" s="93"/>
      <c r="BB516" s="93"/>
      <c r="BC516" s="93"/>
      <c r="BD516" s="93"/>
      <c r="BE516" s="93"/>
      <c r="BF516" s="93"/>
      <c r="BG516" s="93"/>
      <c r="BH516" s="93"/>
      <c r="BI516" s="93"/>
      <c r="BJ516" s="93"/>
      <c r="BK516" s="93"/>
      <c r="BL516" s="93"/>
      <c r="BM516" s="93"/>
      <c r="BN516" s="93"/>
      <c r="BO516" s="93"/>
      <c r="BP516" s="93"/>
      <c r="BQ516" s="93"/>
      <c r="BR516" s="93"/>
      <c r="BS516" s="93"/>
      <c r="BT516" s="93"/>
      <c r="BU516" s="93"/>
    </row>
    <row r="517" spans="3:73">
      <c r="C517" s="91">
        <f t="shared" si="29"/>
        <v>516</v>
      </c>
      <c r="D517" s="91"/>
      <c r="E517" s="91" t="e">
        <f t="shared" ca="1" si="28"/>
        <v>#N/A</v>
      </c>
      <c r="F517" s="91" t="e">
        <f ca="1">VLOOKUP(G517,#REF!,2,FALSE)</f>
        <v>#N/A</v>
      </c>
      <c r="G517" s="91"/>
      <c r="H517" s="91" t="e">
        <f ca="1">VLOOKUP(I517,#REF!,2,FALSE)</f>
        <v>#N/A</v>
      </c>
      <c r="I517" s="91"/>
      <c r="J517" s="91" t="e">
        <f ca="1">VLOOKUP(K517,#REF!,2,FALSE)</f>
        <v>#N/A</v>
      </c>
      <c r="K517" s="91"/>
      <c r="L517" s="91" t="e">
        <f ca="1">VLOOKUP(M517,#REF!,2,FALSE)</f>
        <v>#N/A</v>
      </c>
      <c r="M517" s="91"/>
      <c r="N517" s="91" t="e">
        <f ca="1">VLOOKUP(O517,#REF!,2,FALSE)</f>
        <v>#N/A</v>
      </c>
      <c r="O517" s="91"/>
      <c r="P517" s="92" t="str">
        <f ca="1">_xlfn.CONCAT($I517,IF(OR($O517=#REF!,$O517=#REF!,$O517=#REF!,$O517="electricité joule", $O517="electricité PAC")," d'", " de "), LOWER($O517))&amp;IF(OR(G517="agriculture","industrie")," l'",IF(OR(G517="puits technologiques",G517="soutes")," des "," du "))&amp;LOWER(G517)</f>
        <v xml:space="preserve"> de  du </v>
      </c>
      <c r="Q517" s="91" t="e">
        <f t="shared" si="27"/>
        <v>#NAME?</v>
      </c>
      <c r="R517" s="91" t="s">
        <v>95</v>
      </c>
      <c r="S517" s="91"/>
      <c r="T517" s="91" t="s">
        <v>9</v>
      </c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3"/>
      <c r="AM517" s="93"/>
      <c r="AN517" s="93"/>
      <c r="AO517" s="93"/>
      <c r="AP517" s="93"/>
      <c r="AQ517" s="93"/>
      <c r="AR517" s="93"/>
      <c r="AS517" s="93"/>
      <c r="AT517" s="93"/>
      <c r="AU517" s="93"/>
      <c r="AV517" s="93"/>
      <c r="AW517" s="93"/>
      <c r="AX517" s="93"/>
      <c r="AY517" s="93"/>
      <c r="AZ517" s="93"/>
      <c r="BA517" s="93"/>
      <c r="BB517" s="93"/>
      <c r="BC517" s="93"/>
      <c r="BD517" s="93"/>
      <c r="BE517" s="93"/>
      <c r="BF517" s="93"/>
      <c r="BG517" s="93"/>
      <c r="BH517" s="93"/>
      <c r="BI517" s="93"/>
      <c r="BJ517" s="93"/>
      <c r="BK517" s="93"/>
      <c r="BL517" s="93"/>
      <c r="BM517" s="93"/>
      <c r="BN517" s="93"/>
      <c r="BO517" s="93"/>
      <c r="BP517" s="93"/>
      <c r="BQ517" s="93"/>
      <c r="BR517" s="93"/>
      <c r="BS517" s="93"/>
      <c r="BT517" s="93"/>
      <c r="BU517" s="93"/>
    </row>
    <row r="518" spans="3:73">
      <c r="C518" s="91">
        <f t="shared" si="29"/>
        <v>517</v>
      </c>
      <c r="D518" s="91"/>
      <c r="E518" s="91" t="e">
        <f t="shared" ca="1" si="28"/>
        <v>#N/A</v>
      </c>
      <c r="F518" s="91" t="e">
        <f ca="1">VLOOKUP(G518,#REF!,2,FALSE)</f>
        <v>#N/A</v>
      </c>
      <c r="G518" s="91"/>
      <c r="H518" s="91" t="e">
        <f ca="1">VLOOKUP(I518,#REF!,2,FALSE)</f>
        <v>#N/A</v>
      </c>
      <c r="I518" s="91"/>
      <c r="J518" s="91" t="e">
        <f ca="1">VLOOKUP(K518,#REF!,2,FALSE)</f>
        <v>#N/A</v>
      </c>
      <c r="K518" s="91"/>
      <c r="L518" s="91" t="e">
        <f ca="1">VLOOKUP(M518,#REF!,2,FALSE)</f>
        <v>#N/A</v>
      </c>
      <c r="M518" s="91"/>
      <c r="N518" s="91" t="e">
        <f ca="1">VLOOKUP(O518,#REF!,2,FALSE)</f>
        <v>#N/A</v>
      </c>
      <c r="O518" s="91"/>
      <c r="P518" s="92" t="str">
        <f ca="1">_xlfn.CONCAT($I518,IF(OR($O518=#REF!,$O518=#REF!,$O518=#REF!,$O518="electricité joule", $O518="electricité PAC")," d'", " de "), LOWER($O518))&amp;IF(OR(G518="agriculture","industrie")," l'",IF(OR(G518="puits technologiques",G518="soutes")," des "," du "))&amp;LOWER(G518)</f>
        <v xml:space="preserve"> de  du </v>
      </c>
      <c r="Q518" s="91" t="e">
        <f t="shared" si="27"/>
        <v>#NAME?</v>
      </c>
      <c r="R518" s="91" t="s">
        <v>95</v>
      </c>
      <c r="S518" s="91"/>
      <c r="T518" s="91" t="s">
        <v>9</v>
      </c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3"/>
      <c r="BF518" s="93"/>
      <c r="BG518" s="93"/>
      <c r="BH518" s="93"/>
      <c r="BI518" s="93"/>
      <c r="BJ518" s="93"/>
      <c r="BK518" s="93"/>
      <c r="BL518" s="93"/>
      <c r="BM518" s="93"/>
      <c r="BN518" s="93"/>
      <c r="BO518" s="93"/>
      <c r="BP518" s="93"/>
      <c r="BQ518" s="93"/>
      <c r="BR518" s="93"/>
      <c r="BS518" s="93"/>
      <c r="BT518" s="93"/>
      <c r="BU518" s="93"/>
    </row>
    <row r="519" spans="3:73">
      <c r="C519" s="91">
        <f t="shared" si="29"/>
        <v>518</v>
      </c>
      <c r="D519" s="91"/>
      <c r="E519" s="91" t="e">
        <f t="shared" ca="1" si="28"/>
        <v>#N/A</v>
      </c>
      <c r="F519" s="91" t="e">
        <f ca="1">VLOOKUP(G519,#REF!,2,FALSE)</f>
        <v>#N/A</v>
      </c>
      <c r="G519" s="91"/>
      <c r="H519" s="91" t="e">
        <f ca="1">VLOOKUP(I519,#REF!,2,FALSE)</f>
        <v>#N/A</v>
      </c>
      <c r="I519" s="91"/>
      <c r="J519" s="91" t="e">
        <f ca="1">VLOOKUP(K519,#REF!,2,FALSE)</f>
        <v>#N/A</v>
      </c>
      <c r="K519" s="91"/>
      <c r="L519" s="91" t="e">
        <f ca="1">VLOOKUP(M519,#REF!,2,FALSE)</f>
        <v>#N/A</v>
      </c>
      <c r="M519" s="91"/>
      <c r="N519" s="91" t="e">
        <f ca="1">VLOOKUP(O519,#REF!,2,FALSE)</f>
        <v>#N/A</v>
      </c>
      <c r="O519" s="91"/>
      <c r="P519" s="92" t="str">
        <f ca="1">_xlfn.CONCAT($I519,IF(OR($O519=#REF!,$O519=#REF!,$O519=#REF!,$O519="electricité joule", $O519="electricité PAC")," d'", " de "), LOWER($O519))&amp;IF(OR(G519="agriculture","industrie")," l'",IF(OR(G519="puits technologiques",G519="soutes")," des "," du "))&amp;LOWER(G519)</f>
        <v xml:space="preserve"> de  du </v>
      </c>
      <c r="Q519" s="91" t="e">
        <f t="shared" si="27"/>
        <v>#NAME?</v>
      </c>
      <c r="R519" s="91" t="s">
        <v>95</v>
      </c>
      <c r="S519" s="91"/>
      <c r="T519" s="91" t="s">
        <v>9</v>
      </c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3"/>
      <c r="AM519" s="93"/>
      <c r="AN519" s="93"/>
      <c r="AO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3"/>
      <c r="AZ519" s="93"/>
      <c r="BA519" s="93"/>
      <c r="BB519" s="93"/>
      <c r="BC519" s="93"/>
      <c r="BD519" s="93"/>
      <c r="BE519" s="93"/>
      <c r="BF519" s="93"/>
      <c r="BG519" s="93"/>
      <c r="BH519" s="93"/>
      <c r="BI519" s="93"/>
      <c r="BJ519" s="93"/>
      <c r="BK519" s="93"/>
      <c r="BL519" s="93"/>
      <c r="BM519" s="93"/>
      <c r="BN519" s="93"/>
      <c r="BO519" s="93"/>
      <c r="BP519" s="93"/>
      <c r="BQ519" s="93"/>
      <c r="BR519" s="93"/>
      <c r="BS519" s="93"/>
      <c r="BT519" s="93"/>
      <c r="BU519" s="93"/>
    </row>
    <row r="520" spans="3:73">
      <c r="C520" s="91">
        <f t="shared" si="29"/>
        <v>519</v>
      </c>
      <c r="D520" s="91"/>
      <c r="E520" s="91" t="e">
        <f t="shared" ca="1" si="28"/>
        <v>#N/A</v>
      </c>
      <c r="F520" s="91" t="e">
        <f ca="1">VLOOKUP(G520,#REF!,2,FALSE)</f>
        <v>#N/A</v>
      </c>
      <c r="G520" s="91"/>
      <c r="H520" s="91" t="e">
        <f ca="1">VLOOKUP(I520,#REF!,2,FALSE)</f>
        <v>#N/A</v>
      </c>
      <c r="I520" s="91"/>
      <c r="J520" s="91" t="e">
        <f ca="1">VLOOKUP(K520,#REF!,2,FALSE)</f>
        <v>#N/A</v>
      </c>
      <c r="K520" s="91"/>
      <c r="L520" s="91" t="e">
        <f ca="1">VLOOKUP(M520,#REF!,2,FALSE)</f>
        <v>#N/A</v>
      </c>
      <c r="M520" s="91"/>
      <c r="N520" s="91" t="e">
        <f ca="1">VLOOKUP(O520,#REF!,2,FALSE)</f>
        <v>#N/A</v>
      </c>
      <c r="O520" s="91"/>
      <c r="P520" s="92" t="str">
        <f ca="1">_xlfn.CONCAT($I520,IF(OR($O520=#REF!,$O520=#REF!,$O520=#REF!,$O520="electricité joule", $O520="electricité PAC")," d'", " de "), LOWER($O520))&amp;IF(OR(G520="agriculture","industrie")," l'",IF(OR(G520="puits technologiques",G520="soutes")," des "," du "))&amp;LOWER(G520)</f>
        <v xml:space="preserve"> de  du </v>
      </c>
      <c r="Q520" s="91" t="e">
        <f t="shared" si="27"/>
        <v>#NAME?</v>
      </c>
      <c r="R520" s="91" t="s">
        <v>95</v>
      </c>
      <c r="S520" s="91"/>
      <c r="T520" s="91" t="s">
        <v>9</v>
      </c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3"/>
      <c r="AM520" s="93"/>
      <c r="AN520" s="93"/>
      <c r="AO520" s="93"/>
      <c r="AP520" s="93"/>
      <c r="AQ520" s="93"/>
      <c r="AR520" s="93"/>
      <c r="AS520" s="93"/>
      <c r="AT520" s="93"/>
      <c r="AU520" s="93"/>
      <c r="AV520" s="93"/>
      <c r="AW520" s="93"/>
      <c r="AX520" s="93"/>
      <c r="AY520" s="93"/>
      <c r="AZ520" s="93"/>
      <c r="BA520" s="93"/>
      <c r="BB520" s="93"/>
      <c r="BC520" s="93"/>
      <c r="BD520" s="93"/>
      <c r="BE520" s="93"/>
      <c r="BF520" s="93"/>
      <c r="BG520" s="93"/>
      <c r="BH520" s="93"/>
      <c r="BI520" s="93"/>
      <c r="BJ520" s="93"/>
      <c r="BK520" s="93"/>
      <c r="BL520" s="93"/>
      <c r="BM520" s="93"/>
      <c r="BN520" s="93"/>
      <c r="BO520" s="93"/>
      <c r="BP520" s="93"/>
      <c r="BQ520" s="93"/>
      <c r="BR520" s="93"/>
      <c r="BS520" s="93"/>
      <c r="BT520" s="93"/>
      <c r="BU520" s="93"/>
    </row>
    <row r="521" spans="3:73">
      <c r="C521" s="91">
        <f t="shared" si="29"/>
        <v>520</v>
      </c>
      <c r="D521" s="91"/>
      <c r="E521" s="91" t="e">
        <f t="shared" ca="1" si="28"/>
        <v>#N/A</v>
      </c>
      <c r="F521" s="91" t="e">
        <f ca="1">VLOOKUP(G521,#REF!,2,FALSE)</f>
        <v>#N/A</v>
      </c>
      <c r="G521" s="91"/>
      <c r="H521" s="91" t="e">
        <f ca="1">VLOOKUP(I521,#REF!,2,FALSE)</f>
        <v>#N/A</v>
      </c>
      <c r="I521" s="91"/>
      <c r="J521" s="91" t="e">
        <f ca="1">VLOOKUP(K521,#REF!,2,FALSE)</f>
        <v>#N/A</v>
      </c>
      <c r="K521" s="91"/>
      <c r="L521" s="91" t="e">
        <f ca="1">VLOOKUP(M521,#REF!,2,FALSE)</f>
        <v>#N/A</v>
      </c>
      <c r="M521" s="91"/>
      <c r="N521" s="91" t="e">
        <f ca="1">VLOOKUP(O521,#REF!,2,FALSE)</f>
        <v>#N/A</v>
      </c>
      <c r="O521" s="91"/>
      <c r="P521" s="92" t="str">
        <f ca="1">_xlfn.CONCAT($I521,IF(OR($O521=#REF!,$O521=#REF!,$O521=#REF!,$O521="electricité joule", $O521="electricité PAC")," d'", " de "), LOWER($O521))&amp;IF(OR(G521="agriculture","industrie")," l'",IF(OR(G521="puits technologiques",G521="soutes")," des "," du "))&amp;LOWER(G521)</f>
        <v xml:space="preserve"> de  du </v>
      </c>
      <c r="Q521" s="91" t="e">
        <f t="shared" si="27"/>
        <v>#NAME?</v>
      </c>
      <c r="R521" s="91" t="s">
        <v>95</v>
      </c>
      <c r="S521" s="91"/>
      <c r="T521" s="91" t="s">
        <v>9</v>
      </c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3"/>
      <c r="AM521" s="93"/>
      <c r="AN521" s="93"/>
      <c r="AO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3"/>
      <c r="AZ521" s="93"/>
      <c r="BA521" s="93"/>
      <c r="BB521" s="93"/>
      <c r="BC521" s="93"/>
      <c r="BD521" s="93"/>
      <c r="BE521" s="93"/>
      <c r="BF521" s="93"/>
      <c r="BG521" s="93"/>
      <c r="BH521" s="93"/>
      <c r="BI521" s="93"/>
      <c r="BJ521" s="93"/>
      <c r="BK521" s="93"/>
      <c r="BL521" s="93"/>
      <c r="BM521" s="93"/>
      <c r="BN521" s="93"/>
      <c r="BO521" s="93"/>
      <c r="BP521" s="93"/>
      <c r="BQ521" s="93"/>
      <c r="BR521" s="93"/>
      <c r="BS521" s="93"/>
      <c r="BT521" s="93"/>
      <c r="BU521" s="93"/>
    </row>
    <row r="522" spans="3:73">
      <c r="C522" s="91">
        <f t="shared" si="29"/>
        <v>521</v>
      </c>
      <c r="D522" s="91"/>
      <c r="E522" s="91" t="e">
        <f t="shared" ca="1" si="28"/>
        <v>#N/A</v>
      </c>
      <c r="F522" s="91" t="e">
        <f ca="1">VLOOKUP(G522,#REF!,2,FALSE)</f>
        <v>#N/A</v>
      </c>
      <c r="G522" s="91"/>
      <c r="H522" s="91" t="e">
        <f ca="1">VLOOKUP(I522,#REF!,2,FALSE)</f>
        <v>#N/A</v>
      </c>
      <c r="I522" s="91"/>
      <c r="J522" s="91" t="e">
        <f ca="1">VLOOKUP(K522,#REF!,2,FALSE)</f>
        <v>#N/A</v>
      </c>
      <c r="K522" s="91"/>
      <c r="L522" s="91" t="e">
        <f ca="1">VLOOKUP(M522,#REF!,2,FALSE)</f>
        <v>#N/A</v>
      </c>
      <c r="M522" s="91"/>
      <c r="N522" s="91" t="e">
        <f ca="1">VLOOKUP(O522,#REF!,2,FALSE)</f>
        <v>#N/A</v>
      </c>
      <c r="O522" s="91"/>
      <c r="P522" s="92" t="str">
        <f ca="1">_xlfn.CONCAT($I522,IF(OR($O522=#REF!,$O522=#REF!,$O522=#REF!,$O522="electricité joule", $O522="electricité PAC")," d'", " de "), LOWER($O522))&amp;IF(OR(G522="agriculture","industrie")," l'",IF(OR(G522="puits technologiques",G522="soutes")," des "," du "))&amp;LOWER(G522)</f>
        <v xml:space="preserve"> de  du </v>
      </c>
      <c r="Q522" s="91" t="e">
        <f t="shared" si="27"/>
        <v>#NAME?</v>
      </c>
      <c r="R522" s="91" t="s">
        <v>95</v>
      </c>
      <c r="S522" s="91"/>
      <c r="T522" s="91" t="s">
        <v>9</v>
      </c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3"/>
      <c r="AM522" s="93"/>
      <c r="AN522" s="93"/>
      <c r="AO522" s="93"/>
      <c r="AP522" s="93"/>
      <c r="AQ522" s="93"/>
      <c r="AR522" s="93"/>
      <c r="AS522" s="93"/>
      <c r="AT522" s="93"/>
      <c r="AU522" s="93"/>
      <c r="AV522" s="93"/>
      <c r="AW522" s="93"/>
      <c r="AX522" s="93"/>
      <c r="AY522" s="93"/>
      <c r="AZ522" s="93"/>
      <c r="BA522" s="93"/>
      <c r="BB522" s="93"/>
      <c r="BC522" s="93"/>
      <c r="BD522" s="93"/>
      <c r="BE522" s="93"/>
      <c r="BF522" s="93"/>
      <c r="BG522" s="93"/>
      <c r="BH522" s="93"/>
      <c r="BI522" s="93"/>
      <c r="BJ522" s="93"/>
      <c r="BK522" s="93"/>
      <c r="BL522" s="93"/>
      <c r="BM522" s="93"/>
      <c r="BN522" s="93"/>
      <c r="BO522" s="93"/>
      <c r="BP522" s="93"/>
      <c r="BQ522" s="93"/>
      <c r="BR522" s="93"/>
      <c r="BS522" s="93"/>
      <c r="BT522" s="93"/>
      <c r="BU522" s="93"/>
    </row>
    <row r="523" spans="3:73">
      <c r="C523" s="91">
        <f t="shared" si="29"/>
        <v>522</v>
      </c>
      <c r="D523" s="91"/>
      <c r="E523" s="91" t="e">
        <f t="shared" ca="1" si="28"/>
        <v>#N/A</v>
      </c>
      <c r="F523" s="91" t="e">
        <f ca="1">VLOOKUP(G523,#REF!,2,FALSE)</f>
        <v>#N/A</v>
      </c>
      <c r="G523" s="91"/>
      <c r="H523" s="91" t="e">
        <f ca="1">VLOOKUP(I523,#REF!,2,FALSE)</f>
        <v>#N/A</v>
      </c>
      <c r="I523" s="91"/>
      <c r="J523" s="91" t="e">
        <f ca="1">VLOOKUP(K523,#REF!,2,FALSE)</f>
        <v>#N/A</v>
      </c>
      <c r="K523" s="91"/>
      <c r="L523" s="91" t="e">
        <f ca="1">VLOOKUP(M523,#REF!,2,FALSE)</f>
        <v>#N/A</v>
      </c>
      <c r="M523" s="91"/>
      <c r="N523" s="91" t="e">
        <f ca="1">VLOOKUP(O523,#REF!,2,FALSE)</f>
        <v>#N/A</v>
      </c>
      <c r="O523" s="91"/>
      <c r="P523" s="92" t="str">
        <f ca="1">_xlfn.CONCAT($I523,IF(OR($O523=#REF!,$O523=#REF!,$O523=#REF!,$O523="electricité joule", $O523="electricité PAC")," d'", " de "), LOWER($O523))&amp;IF(OR(G523="agriculture","industrie")," l'",IF(OR(G523="puits technologiques",G523="soutes")," des "," du "))&amp;LOWER(G523)</f>
        <v xml:space="preserve"> de  du </v>
      </c>
      <c r="Q523" s="91" t="e">
        <f t="shared" si="27"/>
        <v>#NAME?</v>
      </c>
      <c r="R523" s="91" t="s">
        <v>95</v>
      </c>
      <c r="S523" s="91"/>
      <c r="T523" s="91" t="s">
        <v>9</v>
      </c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3"/>
      <c r="AM523" s="93"/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3"/>
      <c r="AZ523" s="93"/>
      <c r="BA523" s="93"/>
      <c r="BB523" s="93"/>
      <c r="BC523" s="93"/>
      <c r="BD523" s="93"/>
      <c r="BE523" s="93"/>
      <c r="BF523" s="93"/>
      <c r="BG523" s="93"/>
      <c r="BH523" s="93"/>
      <c r="BI523" s="93"/>
      <c r="BJ523" s="93"/>
      <c r="BK523" s="93"/>
      <c r="BL523" s="93"/>
      <c r="BM523" s="93"/>
      <c r="BN523" s="93"/>
      <c r="BO523" s="93"/>
      <c r="BP523" s="93"/>
      <c r="BQ523" s="93"/>
      <c r="BR523" s="93"/>
      <c r="BS523" s="93"/>
      <c r="BT523" s="93"/>
      <c r="BU523" s="93"/>
    </row>
    <row r="524" spans="3:73">
      <c r="C524" s="91">
        <f t="shared" si="29"/>
        <v>523</v>
      </c>
      <c r="D524" s="91"/>
      <c r="E524" s="91" t="e">
        <f t="shared" ca="1" si="28"/>
        <v>#N/A</v>
      </c>
      <c r="F524" s="91" t="e">
        <f ca="1">VLOOKUP(G524,#REF!,2,FALSE)</f>
        <v>#N/A</v>
      </c>
      <c r="G524" s="91"/>
      <c r="H524" s="91" t="e">
        <f ca="1">VLOOKUP(I524,#REF!,2,FALSE)</f>
        <v>#N/A</v>
      </c>
      <c r="I524" s="91"/>
      <c r="J524" s="91" t="e">
        <f ca="1">VLOOKUP(K524,#REF!,2,FALSE)</f>
        <v>#N/A</v>
      </c>
      <c r="K524" s="91"/>
      <c r="L524" s="91" t="e">
        <f ca="1">VLOOKUP(M524,#REF!,2,FALSE)</f>
        <v>#N/A</v>
      </c>
      <c r="M524" s="91"/>
      <c r="N524" s="91" t="e">
        <f ca="1">VLOOKUP(O524,#REF!,2,FALSE)</f>
        <v>#N/A</v>
      </c>
      <c r="O524" s="91"/>
      <c r="P524" s="92" t="str">
        <f ca="1">_xlfn.CONCAT($I524,IF(OR($O524=#REF!,$O524=#REF!,$O524=#REF!,$O524="electricité joule", $O524="electricité PAC")," d'", " de "), LOWER($O524))&amp;IF(OR(G524="agriculture","industrie")," l'",IF(OR(G524="puits technologiques",G524="soutes")," des "," du "))&amp;LOWER(G524)</f>
        <v xml:space="preserve"> de  du </v>
      </c>
      <c r="Q524" s="91" t="e">
        <f t="shared" si="27"/>
        <v>#NAME?</v>
      </c>
      <c r="R524" s="91" t="s">
        <v>95</v>
      </c>
      <c r="S524" s="91"/>
      <c r="T524" s="91" t="s">
        <v>9</v>
      </c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3"/>
      <c r="BF524" s="93"/>
      <c r="BG524" s="93"/>
      <c r="BH524" s="93"/>
      <c r="BI524" s="93"/>
      <c r="BJ524" s="93"/>
      <c r="BK524" s="93"/>
      <c r="BL524" s="93"/>
      <c r="BM524" s="93"/>
      <c r="BN524" s="93"/>
      <c r="BO524" s="93"/>
      <c r="BP524" s="93"/>
      <c r="BQ524" s="93"/>
      <c r="BR524" s="93"/>
      <c r="BS524" s="93"/>
      <c r="BT524" s="93"/>
      <c r="BU524" s="93"/>
    </row>
    <row r="525" spans="3:73">
      <c r="C525" s="91">
        <f t="shared" si="29"/>
        <v>524</v>
      </c>
      <c r="D525" s="91"/>
      <c r="E525" s="91" t="e">
        <f t="shared" ca="1" si="28"/>
        <v>#N/A</v>
      </c>
      <c r="F525" s="91" t="e">
        <f ca="1">VLOOKUP(G525,#REF!,2,FALSE)</f>
        <v>#N/A</v>
      </c>
      <c r="G525" s="91"/>
      <c r="H525" s="91" t="e">
        <f ca="1">VLOOKUP(I525,#REF!,2,FALSE)</f>
        <v>#N/A</v>
      </c>
      <c r="I525" s="91"/>
      <c r="J525" s="91" t="e">
        <f ca="1">VLOOKUP(K525,#REF!,2,FALSE)</f>
        <v>#N/A</v>
      </c>
      <c r="K525" s="91"/>
      <c r="L525" s="91" t="e">
        <f ca="1">VLOOKUP(M525,#REF!,2,FALSE)</f>
        <v>#N/A</v>
      </c>
      <c r="M525" s="91"/>
      <c r="N525" s="91" t="e">
        <f ca="1">VLOOKUP(O525,#REF!,2,FALSE)</f>
        <v>#N/A</v>
      </c>
      <c r="O525" s="91"/>
      <c r="P525" s="92" t="str">
        <f ca="1">_xlfn.CONCAT($I525,IF(OR($O525=#REF!,$O525=#REF!,$O525=#REF!,$O525="electricité joule", $O525="electricité PAC")," d'", " de "), LOWER($O525))&amp;IF(OR(G525="agriculture","industrie")," l'",IF(OR(G525="puits technologiques",G525="soutes")," des "," du "))&amp;LOWER(G525)</f>
        <v xml:space="preserve"> de  du </v>
      </c>
      <c r="Q525" s="91" t="e">
        <f t="shared" ref="Q525:Q588" si="30">tag_twh</f>
        <v>#NAME?</v>
      </c>
      <c r="R525" s="91" t="s">
        <v>95</v>
      </c>
      <c r="S525" s="91"/>
      <c r="T525" s="91" t="s">
        <v>9</v>
      </c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3"/>
      <c r="AM525" s="93"/>
      <c r="AN525" s="93"/>
      <c r="AO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3"/>
      <c r="AZ525" s="93"/>
      <c r="BA525" s="93"/>
      <c r="BB525" s="93"/>
      <c r="BC525" s="93"/>
      <c r="BD525" s="93"/>
      <c r="BE525" s="93"/>
      <c r="BF525" s="93"/>
      <c r="BG525" s="93"/>
      <c r="BH525" s="93"/>
      <c r="BI525" s="93"/>
      <c r="BJ525" s="93"/>
      <c r="BK525" s="93"/>
      <c r="BL525" s="93"/>
      <c r="BM525" s="93"/>
      <c r="BN525" s="93"/>
      <c r="BO525" s="93"/>
      <c r="BP525" s="93"/>
      <c r="BQ525" s="93"/>
      <c r="BR525" s="93"/>
      <c r="BS525" s="93"/>
      <c r="BT525" s="93"/>
      <c r="BU525" s="93"/>
    </row>
    <row r="526" spans="3:73">
      <c r="C526" s="91">
        <f t="shared" si="29"/>
        <v>525</v>
      </c>
      <c r="D526" s="91"/>
      <c r="E526" s="91" t="e">
        <f t="shared" ref="E526:E589" ca="1" si="31">N526&amp;H526&amp;F526&amp;J526</f>
        <v>#N/A</v>
      </c>
      <c r="F526" s="91" t="e">
        <f ca="1">VLOOKUP(G526,#REF!,2,FALSE)</f>
        <v>#N/A</v>
      </c>
      <c r="G526" s="91"/>
      <c r="H526" s="91" t="e">
        <f ca="1">VLOOKUP(I526,#REF!,2,FALSE)</f>
        <v>#N/A</v>
      </c>
      <c r="I526" s="91"/>
      <c r="J526" s="91" t="e">
        <f ca="1">VLOOKUP(K526,#REF!,2,FALSE)</f>
        <v>#N/A</v>
      </c>
      <c r="K526" s="91"/>
      <c r="L526" s="91" t="e">
        <f ca="1">VLOOKUP(M526,#REF!,2,FALSE)</f>
        <v>#N/A</v>
      </c>
      <c r="M526" s="91"/>
      <c r="N526" s="91" t="e">
        <f ca="1">VLOOKUP(O526,#REF!,2,FALSE)</f>
        <v>#N/A</v>
      </c>
      <c r="O526" s="91"/>
      <c r="P526" s="92" t="str">
        <f ca="1">_xlfn.CONCAT($I526,IF(OR($O526=#REF!,$O526=#REF!,$O526=#REF!,$O526="electricité joule", $O526="electricité PAC")," d'", " de "), LOWER($O526))&amp;IF(OR(G526="agriculture","industrie")," l'",IF(OR(G526="puits technologiques",G526="soutes")," des "," du "))&amp;LOWER(G526)</f>
        <v xml:space="preserve"> de  du </v>
      </c>
      <c r="Q526" s="91" t="e">
        <f t="shared" si="30"/>
        <v>#NAME?</v>
      </c>
      <c r="R526" s="91" t="s">
        <v>95</v>
      </c>
      <c r="S526" s="91"/>
      <c r="T526" s="91" t="s">
        <v>9</v>
      </c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3"/>
      <c r="AM526" s="93"/>
      <c r="AN526" s="93"/>
      <c r="AO526" s="93"/>
      <c r="AP526" s="93"/>
      <c r="AQ526" s="93"/>
      <c r="AR526" s="93"/>
      <c r="AS526" s="93"/>
      <c r="AT526" s="93"/>
      <c r="AU526" s="93"/>
      <c r="AV526" s="93"/>
      <c r="AW526" s="93"/>
      <c r="AX526" s="93"/>
      <c r="AY526" s="93"/>
      <c r="AZ526" s="93"/>
      <c r="BA526" s="93"/>
      <c r="BB526" s="93"/>
      <c r="BC526" s="93"/>
      <c r="BD526" s="93"/>
      <c r="BE526" s="93"/>
      <c r="BF526" s="93"/>
      <c r="BG526" s="93"/>
      <c r="BH526" s="93"/>
      <c r="BI526" s="93"/>
      <c r="BJ526" s="93"/>
      <c r="BK526" s="93"/>
      <c r="BL526" s="93"/>
      <c r="BM526" s="93"/>
      <c r="BN526" s="93"/>
      <c r="BO526" s="93"/>
      <c r="BP526" s="93"/>
      <c r="BQ526" s="93"/>
      <c r="BR526" s="93"/>
      <c r="BS526" s="93"/>
      <c r="BT526" s="93"/>
      <c r="BU526" s="93"/>
    </row>
    <row r="527" spans="3:73">
      <c r="C527" s="91">
        <f t="shared" si="29"/>
        <v>526</v>
      </c>
      <c r="D527" s="91"/>
      <c r="E527" s="91" t="e">
        <f t="shared" ca="1" si="31"/>
        <v>#N/A</v>
      </c>
      <c r="F527" s="91" t="e">
        <f ca="1">VLOOKUP(G527,#REF!,2,FALSE)</f>
        <v>#N/A</v>
      </c>
      <c r="G527" s="91"/>
      <c r="H527" s="91" t="e">
        <f ca="1">VLOOKUP(I527,#REF!,2,FALSE)</f>
        <v>#N/A</v>
      </c>
      <c r="I527" s="91"/>
      <c r="J527" s="91" t="e">
        <f ca="1">VLOOKUP(K527,#REF!,2,FALSE)</f>
        <v>#N/A</v>
      </c>
      <c r="K527" s="91"/>
      <c r="L527" s="91" t="e">
        <f ca="1">VLOOKUP(M527,#REF!,2,FALSE)</f>
        <v>#N/A</v>
      </c>
      <c r="M527" s="91"/>
      <c r="N527" s="91" t="e">
        <f ca="1">VLOOKUP(O527,#REF!,2,FALSE)</f>
        <v>#N/A</v>
      </c>
      <c r="O527" s="91"/>
      <c r="P527" s="92" t="str">
        <f ca="1">_xlfn.CONCAT($I527,IF(OR($O527=#REF!,$O527=#REF!,$O527=#REF!,$O527="electricité joule", $O527="electricité PAC")," d'", " de "), LOWER($O527))&amp;IF(OR(G527="agriculture","industrie")," l'",IF(OR(G527="puits technologiques",G527="soutes")," des "," du "))&amp;LOWER(G527)</f>
        <v xml:space="preserve"> de  du </v>
      </c>
      <c r="Q527" s="91" t="e">
        <f t="shared" si="30"/>
        <v>#NAME?</v>
      </c>
      <c r="R527" s="91" t="s">
        <v>95</v>
      </c>
      <c r="S527" s="91"/>
      <c r="T527" s="91" t="s">
        <v>9</v>
      </c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3"/>
      <c r="AM527" s="93"/>
      <c r="AN527" s="93"/>
      <c r="AO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3"/>
      <c r="AZ527" s="93"/>
      <c r="BA527" s="93"/>
      <c r="BB527" s="93"/>
      <c r="BC527" s="93"/>
      <c r="BD527" s="93"/>
      <c r="BE527" s="93"/>
      <c r="BF527" s="93"/>
      <c r="BG527" s="93"/>
      <c r="BH527" s="93"/>
      <c r="BI527" s="93"/>
      <c r="BJ527" s="93"/>
      <c r="BK527" s="93"/>
      <c r="BL527" s="93"/>
      <c r="BM527" s="93"/>
      <c r="BN527" s="93"/>
      <c r="BO527" s="93"/>
      <c r="BP527" s="93"/>
      <c r="BQ527" s="93"/>
      <c r="BR527" s="93"/>
      <c r="BS527" s="93"/>
      <c r="BT527" s="93"/>
      <c r="BU527" s="93"/>
    </row>
    <row r="528" spans="3:73">
      <c r="C528" s="91">
        <f t="shared" si="29"/>
        <v>527</v>
      </c>
      <c r="D528" s="91"/>
      <c r="E528" s="91" t="e">
        <f t="shared" ca="1" si="31"/>
        <v>#N/A</v>
      </c>
      <c r="F528" s="91" t="e">
        <f ca="1">VLOOKUP(G528,#REF!,2,FALSE)</f>
        <v>#N/A</v>
      </c>
      <c r="G528" s="91"/>
      <c r="H528" s="91" t="e">
        <f ca="1">VLOOKUP(I528,#REF!,2,FALSE)</f>
        <v>#N/A</v>
      </c>
      <c r="I528" s="91"/>
      <c r="J528" s="91" t="e">
        <f ca="1">VLOOKUP(K528,#REF!,2,FALSE)</f>
        <v>#N/A</v>
      </c>
      <c r="K528" s="91"/>
      <c r="L528" s="91" t="e">
        <f ca="1">VLOOKUP(M528,#REF!,2,FALSE)</f>
        <v>#N/A</v>
      </c>
      <c r="M528" s="91"/>
      <c r="N528" s="91" t="e">
        <f ca="1">VLOOKUP(O528,#REF!,2,FALSE)</f>
        <v>#N/A</v>
      </c>
      <c r="O528" s="91"/>
      <c r="P528" s="92" t="str">
        <f ca="1">_xlfn.CONCAT($I528,IF(OR($O528=#REF!,$O528=#REF!,$O528=#REF!,$O528="electricité joule", $O528="electricité PAC")," d'", " de "), LOWER($O528))&amp;IF(OR(G528="agriculture","industrie")," l'",IF(OR(G528="puits technologiques",G528="soutes")," des "," du "))&amp;LOWER(G528)</f>
        <v xml:space="preserve"> de  du </v>
      </c>
      <c r="Q528" s="91" t="e">
        <f t="shared" si="30"/>
        <v>#NAME?</v>
      </c>
      <c r="R528" s="91" t="s">
        <v>95</v>
      </c>
      <c r="S528" s="91"/>
      <c r="T528" s="91" t="s">
        <v>9</v>
      </c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3"/>
      <c r="AM528" s="93"/>
      <c r="AN528" s="93"/>
      <c r="AO528" s="93"/>
      <c r="AP528" s="93"/>
      <c r="AQ528" s="93"/>
      <c r="AR528" s="93"/>
      <c r="AS528" s="93"/>
      <c r="AT528" s="93"/>
      <c r="AU528" s="93"/>
      <c r="AV528" s="93"/>
      <c r="AW528" s="93"/>
      <c r="AX528" s="93"/>
      <c r="AY528" s="93"/>
      <c r="AZ528" s="93"/>
      <c r="BA528" s="93"/>
      <c r="BB528" s="93"/>
      <c r="BC528" s="93"/>
      <c r="BD528" s="93"/>
      <c r="BE528" s="93"/>
      <c r="BF528" s="93"/>
      <c r="BG528" s="93"/>
      <c r="BH528" s="93"/>
      <c r="BI528" s="93"/>
      <c r="BJ528" s="93"/>
      <c r="BK528" s="93"/>
      <c r="BL528" s="93"/>
      <c r="BM528" s="93"/>
      <c r="BN528" s="93"/>
      <c r="BO528" s="93"/>
      <c r="BP528" s="93"/>
      <c r="BQ528" s="93"/>
      <c r="BR528" s="93"/>
      <c r="BS528" s="93"/>
      <c r="BT528" s="93"/>
      <c r="BU528" s="93"/>
    </row>
    <row r="529" spans="3:73">
      <c r="C529" s="91">
        <f t="shared" si="29"/>
        <v>528</v>
      </c>
      <c r="D529" s="91"/>
      <c r="E529" s="91" t="e">
        <f t="shared" ca="1" si="31"/>
        <v>#N/A</v>
      </c>
      <c r="F529" s="91" t="e">
        <f ca="1">VLOOKUP(G529,#REF!,2,FALSE)</f>
        <v>#N/A</v>
      </c>
      <c r="G529" s="91"/>
      <c r="H529" s="91" t="e">
        <f ca="1">VLOOKUP(I529,#REF!,2,FALSE)</f>
        <v>#N/A</v>
      </c>
      <c r="I529" s="91"/>
      <c r="J529" s="91" t="e">
        <f ca="1">VLOOKUP(K529,#REF!,2,FALSE)</f>
        <v>#N/A</v>
      </c>
      <c r="K529" s="91"/>
      <c r="L529" s="91" t="e">
        <f ca="1">VLOOKUP(M529,#REF!,2,FALSE)</f>
        <v>#N/A</v>
      </c>
      <c r="M529" s="91"/>
      <c r="N529" s="91" t="e">
        <f ca="1">VLOOKUP(O529,#REF!,2,FALSE)</f>
        <v>#N/A</v>
      </c>
      <c r="O529" s="91"/>
      <c r="P529" s="92" t="str">
        <f ca="1">_xlfn.CONCAT($I529,IF(OR($O529=#REF!,$O529=#REF!,$O529=#REF!,$O529="electricité joule", $O529="electricité PAC")," d'", " de "), LOWER($O529))&amp;IF(OR(G529="agriculture","industrie")," l'",IF(OR(G529="puits technologiques",G529="soutes")," des "," du "))&amp;LOWER(G529)</f>
        <v xml:space="preserve"> de  du </v>
      </c>
      <c r="Q529" s="91" t="e">
        <f t="shared" si="30"/>
        <v>#NAME?</v>
      </c>
      <c r="R529" s="91" t="s">
        <v>95</v>
      </c>
      <c r="S529" s="91"/>
      <c r="T529" s="91" t="s">
        <v>9</v>
      </c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3"/>
      <c r="AM529" s="93"/>
      <c r="AN529" s="93"/>
      <c r="AO529" s="93"/>
      <c r="AP529" s="93"/>
      <c r="AQ529" s="93"/>
      <c r="AR529" s="93"/>
      <c r="AS529" s="93"/>
      <c r="AT529" s="93"/>
      <c r="AU529" s="93"/>
      <c r="AV529" s="93"/>
      <c r="AW529" s="93"/>
      <c r="AX529" s="93"/>
      <c r="AY529" s="93"/>
      <c r="AZ529" s="93"/>
      <c r="BA529" s="93"/>
      <c r="BB529" s="93"/>
      <c r="BC529" s="93"/>
      <c r="BD529" s="93"/>
      <c r="BE529" s="93"/>
      <c r="BF529" s="93"/>
      <c r="BG529" s="93"/>
      <c r="BH529" s="93"/>
      <c r="BI529" s="93"/>
      <c r="BJ529" s="93"/>
      <c r="BK529" s="93"/>
      <c r="BL529" s="93"/>
      <c r="BM529" s="93"/>
      <c r="BN529" s="93"/>
      <c r="BO529" s="93"/>
      <c r="BP529" s="93"/>
      <c r="BQ529" s="93"/>
      <c r="BR529" s="93"/>
      <c r="BS529" s="93"/>
      <c r="BT529" s="93"/>
      <c r="BU529" s="93"/>
    </row>
    <row r="530" spans="3:73">
      <c r="C530" s="91">
        <f t="shared" si="29"/>
        <v>529</v>
      </c>
      <c r="D530" s="91"/>
      <c r="E530" s="91" t="e">
        <f t="shared" ca="1" si="31"/>
        <v>#N/A</v>
      </c>
      <c r="F530" s="91" t="e">
        <f ca="1">VLOOKUP(G530,#REF!,2,FALSE)</f>
        <v>#N/A</v>
      </c>
      <c r="G530" s="91"/>
      <c r="H530" s="91" t="e">
        <f ca="1">VLOOKUP(I530,#REF!,2,FALSE)</f>
        <v>#N/A</v>
      </c>
      <c r="I530" s="91"/>
      <c r="J530" s="91" t="e">
        <f ca="1">VLOOKUP(K530,#REF!,2,FALSE)</f>
        <v>#N/A</v>
      </c>
      <c r="K530" s="91"/>
      <c r="L530" s="91" t="e">
        <f ca="1">VLOOKUP(M530,#REF!,2,FALSE)</f>
        <v>#N/A</v>
      </c>
      <c r="M530" s="91"/>
      <c r="N530" s="91" t="e">
        <f ca="1">VLOOKUP(O530,#REF!,2,FALSE)</f>
        <v>#N/A</v>
      </c>
      <c r="O530" s="91"/>
      <c r="P530" s="92" t="str">
        <f ca="1">_xlfn.CONCAT($I530,IF(OR($O530=#REF!,$O530=#REF!,$O530=#REF!,$O530="electricité joule", $O530="electricité PAC")," d'", " de "), LOWER($O530))&amp;IF(OR(G530="agriculture","industrie")," l'",IF(OR(G530="puits technologiques",G530="soutes")," des "," du "))&amp;LOWER(G530)</f>
        <v xml:space="preserve"> de  du </v>
      </c>
      <c r="Q530" s="91" t="e">
        <f t="shared" si="30"/>
        <v>#NAME?</v>
      </c>
      <c r="R530" s="91" t="s">
        <v>95</v>
      </c>
      <c r="S530" s="91"/>
      <c r="T530" s="91" t="s">
        <v>9</v>
      </c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3"/>
      <c r="BF530" s="93"/>
      <c r="BG530" s="93"/>
      <c r="BH530" s="93"/>
      <c r="BI530" s="93"/>
      <c r="BJ530" s="93"/>
      <c r="BK530" s="93"/>
      <c r="BL530" s="93"/>
      <c r="BM530" s="93"/>
      <c r="BN530" s="93"/>
      <c r="BO530" s="93"/>
      <c r="BP530" s="93"/>
      <c r="BQ530" s="93"/>
      <c r="BR530" s="93"/>
      <c r="BS530" s="93"/>
      <c r="BT530" s="93"/>
      <c r="BU530" s="93"/>
    </row>
    <row r="531" spans="3:73">
      <c r="C531" s="91">
        <f t="shared" si="29"/>
        <v>530</v>
      </c>
      <c r="D531" s="91"/>
      <c r="E531" s="91" t="e">
        <f t="shared" ca="1" si="31"/>
        <v>#N/A</v>
      </c>
      <c r="F531" s="91" t="e">
        <f ca="1">VLOOKUP(G531,#REF!,2,FALSE)</f>
        <v>#N/A</v>
      </c>
      <c r="G531" s="91"/>
      <c r="H531" s="91" t="e">
        <f ca="1">VLOOKUP(I531,#REF!,2,FALSE)</f>
        <v>#N/A</v>
      </c>
      <c r="I531" s="91"/>
      <c r="J531" s="91" t="e">
        <f ca="1">VLOOKUP(K531,#REF!,2,FALSE)</f>
        <v>#N/A</v>
      </c>
      <c r="K531" s="91"/>
      <c r="L531" s="91" t="e">
        <f ca="1">VLOOKUP(M531,#REF!,2,FALSE)</f>
        <v>#N/A</v>
      </c>
      <c r="M531" s="91"/>
      <c r="N531" s="91" t="e">
        <f ca="1">VLOOKUP(O531,#REF!,2,FALSE)</f>
        <v>#N/A</v>
      </c>
      <c r="O531" s="91"/>
      <c r="P531" s="92" t="str">
        <f ca="1">_xlfn.CONCAT($I531,IF(OR($O531=#REF!,$O531=#REF!,$O531=#REF!,$O531="electricité joule", $O531="electricité PAC")," d'", " de "), LOWER($O531))&amp;IF(OR(G531="agriculture","industrie")," l'",IF(OR(G531="puits technologiques",G531="soutes")," des "," du "))&amp;LOWER(G531)</f>
        <v xml:space="preserve"> de  du </v>
      </c>
      <c r="Q531" s="91" t="e">
        <f t="shared" si="30"/>
        <v>#NAME?</v>
      </c>
      <c r="R531" s="91" t="s">
        <v>95</v>
      </c>
      <c r="S531" s="91"/>
      <c r="T531" s="91" t="s">
        <v>9</v>
      </c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3"/>
      <c r="AM531" s="93"/>
      <c r="AN531" s="93"/>
      <c r="AO531" s="93"/>
      <c r="AP531" s="93"/>
      <c r="AQ531" s="93"/>
      <c r="AR531" s="93"/>
      <c r="AS531" s="93"/>
      <c r="AT531" s="93"/>
      <c r="AU531" s="93"/>
      <c r="AV531" s="93"/>
      <c r="AW531" s="93"/>
      <c r="AX531" s="93"/>
      <c r="AY531" s="93"/>
      <c r="AZ531" s="93"/>
      <c r="BA531" s="93"/>
      <c r="BB531" s="93"/>
      <c r="BC531" s="93"/>
      <c r="BD531" s="93"/>
      <c r="BE531" s="93"/>
      <c r="BF531" s="93"/>
      <c r="BG531" s="93"/>
      <c r="BH531" s="93"/>
      <c r="BI531" s="93"/>
      <c r="BJ531" s="93"/>
      <c r="BK531" s="93"/>
      <c r="BL531" s="93"/>
      <c r="BM531" s="93"/>
      <c r="BN531" s="93"/>
      <c r="BO531" s="93"/>
      <c r="BP531" s="93"/>
      <c r="BQ531" s="93"/>
      <c r="BR531" s="93"/>
      <c r="BS531" s="93"/>
      <c r="BT531" s="93"/>
      <c r="BU531" s="93"/>
    </row>
    <row r="532" spans="3:73">
      <c r="C532" s="91">
        <f t="shared" si="29"/>
        <v>531</v>
      </c>
      <c r="D532" s="91"/>
      <c r="E532" s="91" t="e">
        <f t="shared" ca="1" si="31"/>
        <v>#N/A</v>
      </c>
      <c r="F532" s="91" t="e">
        <f ca="1">VLOOKUP(G532,#REF!,2,FALSE)</f>
        <v>#N/A</v>
      </c>
      <c r="G532" s="91"/>
      <c r="H532" s="91" t="e">
        <f ca="1">VLOOKUP(I532,#REF!,2,FALSE)</f>
        <v>#N/A</v>
      </c>
      <c r="I532" s="91"/>
      <c r="J532" s="91" t="e">
        <f ca="1">VLOOKUP(K532,#REF!,2,FALSE)</f>
        <v>#N/A</v>
      </c>
      <c r="K532" s="91"/>
      <c r="L532" s="91" t="e">
        <f ca="1">VLOOKUP(M532,#REF!,2,FALSE)</f>
        <v>#N/A</v>
      </c>
      <c r="M532" s="91"/>
      <c r="N532" s="91" t="e">
        <f ca="1">VLOOKUP(O532,#REF!,2,FALSE)</f>
        <v>#N/A</v>
      </c>
      <c r="O532" s="91"/>
      <c r="P532" s="92" t="str">
        <f ca="1">_xlfn.CONCAT($I532,IF(OR($O532=#REF!,$O532=#REF!,$O532=#REF!,$O532="electricité joule", $O532="electricité PAC")," d'", " de "), LOWER($O532))&amp;IF(OR(G532="agriculture","industrie")," l'",IF(OR(G532="puits technologiques",G532="soutes")," des "," du "))&amp;LOWER(G532)</f>
        <v xml:space="preserve"> de  du </v>
      </c>
      <c r="Q532" s="91" t="e">
        <f t="shared" si="30"/>
        <v>#NAME?</v>
      </c>
      <c r="R532" s="91" t="s">
        <v>95</v>
      </c>
      <c r="S532" s="91"/>
      <c r="T532" s="91" t="s">
        <v>9</v>
      </c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3"/>
      <c r="AM532" s="93"/>
      <c r="AN532" s="93"/>
      <c r="AO532" s="93"/>
      <c r="AP532" s="93"/>
      <c r="AQ532" s="93"/>
      <c r="AR532" s="93"/>
      <c r="AS532" s="93"/>
      <c r="AT532" s="93"/>
      <c r="AU532" s="93"/>
      <c r="AV532" s="93"/>
      <c r="AW532" s="93"/>
      <c r="AX532" s="93"/>
      <c r="AY532" s="93"/>
      <c r="AZ532" s="93"/>
      <c r="BA532" s="93"/>
      <c r="BB532" s="93"/>
      <c r="BC532" s="93"/>
      <c r="BD532" s="93"/>
      <c r="BE532" s="93"/>
      <c r="BF532" s="93"/>
      <c r="BG532" s="93"/>
      <c r="BH532" s="93"/>
      <c r="BI532" s="93"/>
      <c r="BJ532" s="93"/>
      <c r="BK532" s="93"/>
      <c r="BL532" s="93"/>
      <c r="BM532" s="93"/>
      <c r="BN532" s="93"/>
      <c r="BO532" s="93"/>
      <c r="BP532" s="93"/>
      <c r="BQ532" s="93"/>
      <c r="BR532" s="93"/>
      <c r="BS532" s="93"/>
      <c r="BT532" s="93"/>
      <c r="BU532" s="93"/>
    </row>
    <row r="533" spans="3:73">
      <c r="C533" s="91">
        <f t="shared" si="29"/>
        <v>532</v>
      </c>
      <c r="D533" s="91"/>
      <c r="E533" s="91" t="e">
        <f t="shared" ca="1" si="31"/>
        <v>#N/A</v>
      </c>
      <c r="F533" s="91" t="e">
        <f ca="1">VLOOKUP(G533,#REF!,2,FALSE)</f>
        <v>#N/A</v>
      </c>
      <c r="G533" s="91"/>
      <c r="H533" s="91" t="e">
        <f ca="1">VLOOKUP(I533,#REF!,2,FALSE)</f>
        <v>#N/A</v>
      </c>
      <c r="I533" s="91"/>
      <c r="J533" s="91" t="e">
        <f ca="1">VLOOKUP(K533,#REF!,2,FALSE)</f>
        <v>#N/A</v>
      </c>
      <c r="K533" s="91"/>
      <c r="L533" s="91" t="e">
        <f ca="1">VLOOKUP(M533,#REF!,2,FALSE)</f>
        <v>#N/A</v>
      </c>
      <c r="M533" s="91"/>
      <c r="N533" s="91" t="e">
        <f ca="1">VLOOKUP(O533,#REF!,2,FALSE)</f>
        <v>#N/A</v>
      </c>
      <c r="O533" s="91"/>
      <c r="P533" s="92" t="str">
        <f ca="1">_xlfn.CONCAT($I533,IF(OR($O533=#REF!,$O533=#REF!,$O533=#REF!,$O533="electricité joule", $O533="electricité PAC")," d'", " de "), LOWER($O533))&amp;IF(OR(G533="agriculture","industrie")," l'",IF(OR(G533="puits technologiques",G533="soutes")," des "," du "))&amp;LOWER(G533)</f>
        <v xml:space="preserve"> de  du </v>
      </c>
      <c r="Q533" s="91" t="e">
        <f t="shared" si="30"/>
        <v>#NAME?</v>
      </c>
      <c r="R533" s="91" t="s">
        <v>95</v>
      </c>
      <c r="S533" s="91"/>
      <c r="T533" s="91" t="s">
        <v>9</v>
      </c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3"/>
      <c r="AM533" s="93"/>
      <c r="AN533" s="93"/>
      <c r="AO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3"/>
      <c r="AZ533" s="93"/>
      <c r="BA533" s="93"/>
      <c r="BB533" s="93"/>
      <c r="BC533" s="93"/>
      <c r="BD533" s="93"/>
      <c r="BE533" s="93"/>
      <c r="BF533" s="93"/>
      <c r="BG533" s="93"/>
      <c r="BH533" s="93"/>
      <c r="BI533" s="93"/>
      <c r="BJ533" s="93"/>
      <c r="BK533" s="93"/>
      <c r="BL533" s="93"/>
      <c r="BM533" s="93"/>
      <c r="BN533" s="93"/>
      <c r="BO533" s="93"/>
      <c r="BP533" s="93"/>
      <c r="BQ533" s="93"/>
      <c r="BR533" s="93"/>
      <c r="BS533" s="93"/>
      <c r="BT533" s="93"/>
      <c r="BU533" s="93"/>
    </row>
    <row r="534" spans="3:73">
      <c r="C534" s="91">
        <f t="shared" si="29"/>
        <v>533</v>
      </c>
      <c r="D534" s="91"/>
      <c r="E534" s="91" t="e">
        <f t="shared" ca="1" si="31"/>
        <v>#N/A</v>
      </c>
      <c r="F534" s="91" t="e">
        <f ca="1">VLOOKUP(G534,#REF!,2,FALSE)</f>
        <v>#N/A</v>
      </c>
      <c r="G534" s="91"/>
      <c r="H534" s="91" t="e">
        <f ca="1">VLOOKUP(I534,#REF!,2,FALSE)</f>
        <v>#N/A</v>
      </c>
      <c r="I534" s="91"/>
      <c r="J534" s="91" t="e">
        <f ca="1">VLOOKUP(K534,#REF!,2,FALSE)</f>
        <v>#N/A</v>
      </c>
      <c r="K534" s="91"/>
      <c r="L534" s="91" t="e">
        <f ca="1">VLOOKUP(M534,#REF!,2,FALSE)</f>
        <v>#N/A</v>
      </c>
      <c r="M534" s="91"/>
      <c r="N534" s="91" t="e">
        <f ca="1">VLOOKUP(O534,#REF!,2,FALSE)</f>
        <v>#N/A</v>
      </c>
      <c r="O534" s="91"/>
      <c r="P534" s="92" t="str">
        <f ca="1">_xlfn.CONCAT($I534,IF(OR($O534=#REF!,$O534=#REF!,$O534=#REF!,$O534="electricité joule", $O534="electricité PAC")," d'", " de "), LOWER($O534))&amp;IF(OR(G534="agriculture","industrie")," l'",IF(OR(G534="puits technologiques",G534="soutes")," des "," du "))&amp;LOWER(G534)</f>
        <v xml:space="preserve"> de  du </v>
      </c>
      <c r="Q534" s="91" t="e">
        <f t="shared" si="30"/>
        <v>#NAME?</v>
      </c>
      <c r="R534" s="91" t="s">
        <v>95</v>
      </c>
      <c r="S534" s="91"/>
      <c r="T534" s="91" t="s">
        <v>9</v>
      </c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3"/>
      <c r="AM534" s="93"/>
      <c r="AN534" s="93"/>
      <c r="AO534" s="93"/>
      <c r="AP534" s="93"/>
      <c r="AQ534" s="93"/>
      <c r="AR534" s="93"/>
      <c r="AS534" s="93"/>
      <c r="AT534" s="93"/>
      <c r="AU534" s="93"/>
      <c r="AV534" s="93"/>
      <c r="AW534" s="93"/>
      <c r="AX534" s="93"/>
      <c r="AY534" s="93"/>
      <c r="AZ534" s="93"/>
      <c r="BA534" s="93"/>
      <c r="BB534" s="93"/>
      <c r="BC534" s="93"/>
      <c r="BD534" s="93"/>
      <c r="BE534" s="93"/>
      <c r="BF534" s="93"/>
      <c r="BG534" s="93"/>
      <c r="BH534" s="93"/>
      <c r="BI534" s="93"/>
      <c r="BJ534" s="93"/>
      <c r="BK534" s="93"/>
      <c r="BL534" s="93"/>
      <c r="BM534" s="93"/>
      <c r="BN534" s="93"/>
      <c r="BO534" s="93"/>
      <c r="BP534" s="93"/>
      <c r="BQ534" s="93"/>
      <c r="BR534" s="93"/>
      <c r="BS534" s="93"/>
      <c r="BT534" s="93"/>
      <c r="BU534" s="93"/>
    </row>
    <row r="535" spans="3:73">
      <c r="C535" s="91">
        <f t="shared" si="29"/>
        <v>534</v>
      </c>
      <c r="D535" s="91"/>
      <c r="E535" s="91" t="e">
        <f t="shared" ca="1" si="31"/>
        <v>#N/A</v>
      </c>
      <c r="F535" s="91" t="e">
        <f ca="1">VLOOKUP(G535,#REF!,2,FALSE)</f>
        <v>#N/A</v>
      </c>
      <c r="G535" s="91"/>
      <c r="H535" s="91" t="e">
        <f ca="1">VLOOKUP(I535,#REF!,2,FALSE)</f>
        <v>#N/A</v>
      </c>
      <c r="I535" s="91"/>
      <c r="J535" s="91" t="e">
        <f ca="1">VLOOKUP(K535,#REF!,2,FALSE)</f>
        <v>#N/A</v>
      </c>
      <c r="K535" s="91"/>
      <c r="L535" s="91" t="e">
        <f ca="1">VLOOKUP(M535,#REF!,2,FALSE)</f>
        <v>#N/A</v>
      </c>
      <c r="M535" s="91"/>
      <c r="N535" s="91" t="e">
        <f ca="1">VLOOKUP(O535,#REF!,2,FALSE)</f>
        <v>#N/A</v>
      </c>
      <c r="O535" s="91"/>
      <c r="P535" s="92" t="str">
        <f ca="1">_xlfn.CONCAT($I535,IF(OR($O535=#REF!,$O535=#REF!,$O535=#REF!,$O535="electricité joule", $O535="electricité PAC")," d'", " de "), LOWER($O535))&amp;IF(OR(G535="agriculture","industrie")," l'",IF(OR(G535="puits technologiques",G535="soutes")," des "," du "))&amp;LOWER(G535)</f>
        <v xml:space="preserve"> de  du </v>
      </c>
      <c r="Q535" s="91" t="e">
        <f t="shared" si="30"/>
        <v>#NAME?</v>
      </c>
      <c r="R535" s="91" t="s">
        <v>95</v>
      </c>
      <c r="S535" s="91"/>
      <c r="T535" s="91" t="s">
        <v>9</v>
      </c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3"/>
      <c r="AM535" s="93"/>
      <c r="AN535" s="93"/>
      <c r="AO535" s="93"/>
      <c r="AP535" s="93"/>
      <c r="AQ535" s="93"/>
      <c r="AR535" s="93"/>
      <c r="AS535" s="93"/>
      <c r="AT535" s="93"/>
      <c r="AU535" s="93"/>
      <c r="AV535" s="93"/>
      <c r="AW535" s="93"/>
      <c r="AX535" s="93"/>
      <c r="AY535" s="93"/>
      <c r="AZ535" s="93"/>
      <c r="BA535" s="93"/>
      <c r="BB535" s="93"/>
      <c r="BC535" s="93"/>
      <c r="BD535" s="93"/>
      <c r="BE535" s="93"/>
      <c r="BF535" s="93"/>
      <c r="BG535" s="93"/>
      <c r="BH535" s="93"/>
      <c r="BI535" s="93"/>
      <c r="BJ535" s="93"/>
      <c r="BK535" s="93"/>
      <c r="BL535" s="93"/>
      <c r="BM535" s="93"/>
      <c r="BN535" s="93"/>
      <c r="BO535" s="93"/>
      <c r="BP535" s="93"/>
      <c r="BQ535" s="93"/>
      <c r="BR535" s="93"/>
      <c r="BS535" s="93"/>
      <c r="BT535" s="93"/>
      <c r="BU535" s="93"/>
    </row>
    <row r="536" spans="3:73">
      <c r="C536" s="91">
        <f t="shared" si="29"/>
        <v>535</v>
      </c>
      <c r="D536" s="91"/>
      <c r="E536" s="91" t="e">
        <f t="shared" ca="1" si="31"/>
        <v>#N/A</v>
      </c>
      <c r="F536" s="91" t="e">
        <f ca="1">VLOOKUP(G536,#REF!,2,FALSE)</f>
        <v>#N/A</v>
      </c>
      <c r="G536" s="91"/>
      <c r="H536" s="91" t="e">
        <f ca="1">VLOOKUP(I536,#REF!,2,FALSE)</f>
        <v>#N/A</v>
      </c>
      <c r="I536" s="91"/>
      <c r="J536" s="91" t="e">
        <f ca="1">VLOOKUP(K536,#REF!,2,FALSE)</f>
        <v>#N/A</v>
      </c>
      <c r="K536" s="91"/>
      <c r="L536" s="91" t="e">
        <f ca="1">VLOOKUP(M536,#REF!,2,FALSE)</f>
        <v>#N/A</v>
      </c>
      <c r="M536" s="91"/>
      <c r="N536" s="91" t="e">
        <f ca="1">VLOOKUP(O536,#REF!,2,FALSE)</f>
        <v>#N/A</v>
      </c>
      <c r="O536" s="91"/>
      <c r="P536" s="92" t="str">
        <f ca="1">_xlfn.CONCAT($I536,IF(OR($O536=#REF!,$O536=#REF!,$O536=#REF!,$O536="electricité joule", $O536="electricité PAC")," d'", " de "), LOWER($O536))&amp;IF(OR(G536="agriculture","industrie")," l'",IF(OR(G536="puits technologiques",G536="soutes")," des "," du "))&amp;LOWER(G536)</f>
        <v xml:space="preserve"> de  du </v>
      </c>
      <c r="Q536" s="91" t="e">
        <f t="shared" si="30"/>
        <v>#NAME?</v>
      </c>
      <c r="R536" s="91" t="s">
        <v>95</v>
      </c>
      <c r="S536" s="91"/>
      <c r="T536" s="91" t="s">
        <v>9</v>
      </c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3"/>
      <c r="AM536" s="93"/>
      <c r="AN536" s="93"/>
      <c r="AO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3"/>
      <c r="AZ536" s="93"/>
      <c r="BA536" s="93"/>
      <c r="BB536" s="93"/>
      <c r="BC536" s="93"/>
      <c r="BD536" s="93"/>
      <c r="BE536" s="93"/>
      <c r="BF536" s="93"/>
      <c r="BG536" s="93"/>
      <c r="BH536" s="93"/>
      <c r="BI536" s="93"/>
      <c r="BJ536" s="93"/>
      <c r="BK536" s="93"/>
      <c r="BL536" s="93"/>
      <c r="BM536" s="93"/>
      <c r="BN536" s="93"/>
      <c r="BO536" s="93"/>
      <c r="BP536" s="93"/>
      <c r="BQ536" s="93"/>
      <c r="BR536" s="93"/>
      <c r="BS536" s="93"/>
      <c r="BT536" s="93"/>
      <c r="BU536" s="93"/>
    </row>
    <row r="537" spans="3:73">
      <c r="C537" s="91">
        <f t="shared" si="29"/>
        <v>536</v>
      </c>
      <c r="D537" s="91"/>
      <c r="E537" s="91" t="e">
        <f t="shared" ca="1" si="31"/>
        <v>#N/A</v>
      </c>
      <c r="F537" s="91" t="e">
        <f ca="1">VLOOKUP(G537,#REF!,2,FALSE)</f>
        <v>#N/A</v>
      </c>
      <c r="G537" s="91"/>
      <c r="H537" s="91" t="e">
        <f ca="1">VLOOKUP(I537,#REF!,2,FALSE)</f>
        <v>#N/A</v>
      </c>
      <c r="I537" s="91"/>
      <c r="J537" s="91" t="e">
        <f ca="1">VLOOKUP(K537,#REF!,2,FALSE)</f>
        <v>#N/A</v>
      </c>
      <c r="K537" s="91"/>
      <c r="L537" s="91" t="e">
        <f ca="1">VLOOKUP(M537,#REF!,2,FALSE)</f>
        <v>#N/A</v>
      </c>
      <c r="M537" s="91"/>
      <c r="N537" s="91" t="e">
        <f ca="1">VLOOKUP(O537,#REF!,2,FALSE)</f>
        <v>#N/A</v>
      </c>
      <c r="O537" s="91"/>
      <c r="P537" s="92" t="str">
        <f ca="1">_xlfn.CONCAT($I537,IF(OR($O537=#REF!,$O537=#REF!,$O537=#REF!,$O537="electricité joule", $O537="electricité PAC")," d'", " de "), LOWER($O537))&amp;IF(OR(G537="agriculture","industrie")," l'",IF(OR(G537="puits technologiques",G537="soutes")," des "," du "))&amp;LOWER(G537)</f>
        <v xml:space="preserve"> de  du </v>
      </c>
      <c r="Q537" s="91" t="e">
        <f t="shared" si="30"/>
        <v>#NAME?</v>
      </c>
      <c r="R537" s="91" t="s">
        <v>95</v>
      </c>
      <c r="S537" s="91"/>
      <c r="T537" s="91" t="s">
        <v>9</v>
      </c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3"/>
      <c r="AM537" s="93"/>
      <c r="AN537" s="93"/>
      <c r="AO537" s="93"/>
      <c r="AP537" s="93"/>
      <c r="AQ537" s="93"/>
      <c r="AR537" s="93"/>
      <c r="AS537" s="93"/>
      <c r="AT537" s="93"/>
      <c r="AU537" s="93"/>
      <c r="AV537" s="93"/>
      <c r="AW537" s="93"/>
      <c r="AX537" s="93"/>
      <c r="AY537" s="93"/>
      <c r="AZ537" s="93"/>
      <c r="BA537" s="93"/>
      <c r="BB537" s="93"/>
      <c r="BC537" s="93"/>
      <c r="BD537" s="93"/>
      <c r="BE537" s="93"/>
      <c r="BF537" s="93"/>
      <c r="BG537" s="93"/>
      <c r="BH537" s="93"/>
      <c r="BI537" s="93"/>
      <c r="BJ537" s="93"/>
      <c r="BK537" s="93"/>
      <c r="BL537" s="93"/>
      <c r="BM537" s="93"/>
      <c r="BN537" s="93"/>
      <c r="BO537" s="93"/>
      <c r="BP537" s="93"/>
      <c r="BQ537" s="93"/>
      <c r="BR537" s="93"/>
      <c r="BS537" s="93"/>
      <c r="BT537" s="93"/>
      <c r="BU537" s="93"/>
    </row>
    <row r="538" spans="3:73">
      <c r="C538" s="91">
        <f t="shared" si="29"/>
        <v>537</v>
      </c>
      <c r="D538" s="91"/>
      <c r="E538" s="91" t="e">
        <f t="shared" ca="1" si="31"/>
        <v>#N/A</v>
      </c>
      <c r="F538" s="91" t="e">
        <f ca="1">VLOOKUP(G538,#REF!,2,FALSE)</f>
        <v>#N/A</v>
      </c>
      <c r="G538" s="91"/>
      <c r="H538" s="91" t="e">
        <f ca="1">VLOOKUP(I538,#REF!,2,FALSE)</f>
        <v>#N/A</v>
      </c>
      <c r="I538" s="91"/>
      <c r="J538" s="91" t="e">
        <f ca="1">VLOOKUP(K538,#REF!,2,FALSE)</f>
        <v>#N/A</v>
      </c>
      <c r="K538" s="91"/>
      <c r="L538" s="91" t="e">
        <f ca="1">VLOOKUP(M538,#REF!,2,FALSE)</f>
        <v>#N/A</v>
      </c>
      <c r="M538" s="91"/>
      <c r="N538" s="91" t="e">
        <f ca="1">VLOOKUP(O538,#REF!,2,FALSE)</f>
        <v>#N/A</v>
      </c>
      <c r="O538" s="91"/>
      <c r="P538" s="92" t="str">
        <f ca="1">_xlfn.CONCAT($I538,IF(OR($O538=#REF!,$O538=#REF!,$O538=#REF!,$O538="electricité joule", $O538="electricité PAC")," d'", " de "), LOWER($O538))&amp;IF(OR(G538="agriculture","industrie")," l'",IF(OR(G538="puits technologiques",G538="soutes")," des "," du "))&amp;LOWER(G538)</f>
        <v xml:space="preserve"> de  du </v>
      </c>
      <c r="Q538" s="91" t="e">
        <f t="shared" si="30"/>
        <v>#NAME?</v>
      </c>
      <c r="R538" s="91" t="s">
        <v>95</v>
      </c>
      <c r="S538" s="91"/>
      <c r="T538" s="91" t="s">
        <v>9</v>
      </c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3"/>
      <c r="AM538" s="93"/>
      <c r="AN538" s="93"/>
      <c r="AO538" s="93"/>
      <c r="AP538" s="93"/>
      <c r="AQ538" s="93"/>
      <c r="AR538" s="93"/>
      <c r="AS538" s="93"/>
      <c r="AT538" s="93"/>
      <c r="AU538" s="93"/>
      <c r="AV538" s="93"/>
      <c r="AW538" s="93"/>
      <c r="AX538" s="93"/>
      <c r="AY538" s="93"/>
      <c r="AZ538" s="93"/>
      <c r="BA538" s="93"/>
      <c r="BB538" s="93"/>
      <c r="BC538" s="93"/>
      <c r="BD538" s="93"/>
      <c r="BE538" s="93"/>
      <c r="BF538" s="93"/>
      <c r="BG538" s="93"/>
      <c r="BH538" s="93"/>
      <c r="BI538" s="93"/>
      <c r="BJ538" s="93"/>
      <c r="BK538" s="93"/>
      <c r="BL538" s="93"/>
      <c r="BM538" s="93"/>
      <c r="BN538" s="93"/>
      <c r="BO538" s="93"/>
      <c r="BP538" s="93"/>
      <c r="BQ538" s="93"/>
      <c r="BR538" s="93"/>
      <c r="BS538" s="93"/>
      <c r="BT538" s="93"/>
      <c r="BU538" s="93"/>
    </row>
    <row r="539" spans="3:73">
      <c r="C539" s="91">
        <f t="shared" si="29"/>
        <v>538</v>
      </c>
      <c r="D539" s="91"/>
      <c r="E539" s="91" t="e">
        <f t="shared" ca="1" si="31"/>
        <v>#N/A</v>
      </c>
      <c r="F539" s="91" t="e">
        <f ca="1">VLOOKUP(G539,#REF!,2,FALSE)</f>
        <v>#N/A</v>
      </c>
      <c r="G539" s="91"/>
      <c r="H539" s="91" t="e">
        <f ca="1">VLOOKUP(I539,#REF!,2,FALSE)</f>
        <v>#N/A</v>
      </c>
      <c r="I539" s="91"/>
      <c r="J539" s="91" t="e">
        <f ca="1">VLOOKUP(K539,#REF!,2,FALSE)</f>
        <v>#N/A</v>
      </c>
      <c r="K539" s="91"/>
      <c r="L539" s="91" t="e">
        <f ca="1">VLOOKUP(M539,#REF!,2,FALSE)</f>
        <v>#N/A</v>
      </c>
      <c r="M539" s="91"/>
      <c r="N539" s="91" t="e">
        <f ca="1">VLOOKUP(O539,#REF!,2,FALSE)</f>
        <v>#N/A</v>
      </c>
      <c r="O539" s="91"/>
      <c r="P539" s="92" t="str">
        <f ca="1">_xlfn.CONCAT($I539,IF(OR($O539=#REF!,$O539=#REF!,$O539=#REF!,$O539="electricité joule", $O539="electricité PAC")," d'", " de "), LOWER($O539))&amp;IF(OR(G539="agriculture","industrie")," l'",IF(OR(G539="puits technologiques",G539="soutes")," des "," du "))&amp;LOWER(G539)</f>
        <v xml:space="preserve"> de  du </v>
      </c>
      <c r="Q539" s="91" t="e">
        <f t="shared" si="30"/>
        <v>#NAME?</v>
      </c>
      <c r="R539" s="91" t="s">
        <v>95</v>
      </c>
      <c r="S539" s="91"/>
      <c r="T539" s="91" t="s">
        <v>9</v>
      </c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3"/>
      <c r="AM539" s="93"/>
      <c r="AN539" s="93"/>
      <c r="AO539" s="93"/>
      <c r="AP539" s="93"/>
      <c r="AQ539" s="93"/>
      <c r="AR539" s="93"/>
      <c r="AS539" s="93"/>
      <c r="AT539" s="93"/>
      <c r="AU539" s="93"/>
      <c r="AV539" s="93"/>
      <c r="AW539" s="93"/>
      <c r="AX539" s="93"/>
      <c r="AY539" s="93"/>
      <c r="AZ539" s="93"/>
      <c r="BA539" s="93"/>
      <c r="BB539" s="93"/>
      <c r="BC539" s="93"/>
      <c r="BD539" s="93"/>
      <c r="BE539" s="93"/>
      <c r="BF539" s="93"/>
      <c r="BG539" s="93"/>
      <c r="BH539" s="93"/>
      <c r="BI539" s="93"/>
      <c r="BJ539" s="93"/>
      <c r="BK539" s="93"/>
      <c r="BL539" s="93"/>
      <c r="BM539" s="93"/>
      <c r="BN539" s="93"/>
      <c r="BO539" s="93"/>
      <c r="BP539" s="93"/>
      <c r="BQ539" s="93"/>
      <c r="BR539" s="93"/>
      <c r="BS539" s="93"/>
      <c r="BT539" s="93"/>
      <c r="BU539" s="93"/>
    </row>
    <row r="540" spans="3:73">
      <c r="C540" s="91">
        <f t="shared" si="29"/>
        <v>539</v>
      </c>
      <c r="D540" s="91"/>
      <c r="E540" s="91" t="e">
        <f t="shared" ca="1" si="31"/>
        <v>#N/A</v>
      </c>
      <c r="F540" s="91" t="e">
        <f ca="1">VLOOKUP(G540,#REF!,2,FALSE)</f>
        <v>#N/A</v>
      </c>
      <c r="G540" s="91"/>
      <c r="H540" s="91" t="e">
        <f ca="1">VLOOKUP(I540,#REF!,2,FALSE)</f>
        <v>#N/A</v>
      </c>
      <c r="I540" s="91"/>
      <c r="J540" s="91" t="e">
        <f ca="1">VLOOKUP(K540,#REF!,2,FALSE)</f>
        <v>#N/A</v>
      </c>
      <c r="K540" s="91"/>
      <c r="L540" s="91" t="e">
        <f ca="1">VLOOKUP(M540,#REF!,2,FALSE)</f>
        <v>#N/A</v>
      </c>
      <c r="M540" s="91"/>
      <c r="N540" s="91" t="e">
        <f ca="1">VLOOKUP(O540,#REF!,2,FALSE)</f>
        <v>#N/A</v>
      </c>
      <c r="O540" s="91"/>
      <c r="P540" s="92" t="str">
        <f ca="1">_xlfn.CONCAT($I540,IF(OR($O540=#REF!,$O540=#REF!,$O540=#REF!,$O540="electricité joule", $O540="electricité PAC")," d'", " de "), LOWER($O540))&amp;IF(OR(G540="agriculture","industrie")," l'",IF(OR(G540="puits technologiques",G540="soutes")," des "," du "))&amp;LOWER(G540)</f>
        <v xml:space="preserve"> de  du </v>
      </c>
      <c r="Q540" s="91" t="e">
        <f t="shared" si="30"/>
        <v>#NAME?</v>
      </c>
      <c r="R540" s="91" t="s">
        <v>95</v>
      </c>
      <c r="S540" s="91"/>
      <c r="T540" s="91" t="s">
        <v>9</v>
      </c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3"/>
      <c r="AM540" s="93"/>
      <c r="AN540" s="93"/>
      <c r="AO540" s="93"/>
      <c r="AP540" s="93"/>
      <c r="AQ540" s="93"/>
      <c r="AR540" s="93"/>
      <c r="AS540" s="93"/>
      <c r="AT540" s="93"/>
      <c r="AU540" s="93"/>
      <c r="AV540" s="93"/>
      <c r="AW540" s="93"/>
      <c r="AX540" s="93"/>
      <c r="AY540" s="93"/>
      <c r="AZ540" s="93"/>
      <c r="BA540" s="93"/>
      <c r="BB540" s="93"/>
      <c r="BC540" s="93"/>
      <c r="BD540" s="93"/>
      <c r="BE540" s="93"/>
      <c r="BF540" s="93"/>
      <c r="BG540" s="93"/>
      <c r="BH540" s="93"/>
      <c r="BI540" s="93"/>
      <c r="BJ540" s="93"/>
      <c r="BK540" s="93"/>
      <c r="BL540" s="93"/>
      <c r="BM540" s="93"/>
      <c r="BN540" s="93"/>
      <c r="BO540" s="93"/>
      <c r="BP540" s="93"/>
      <c r="BQ540" s="93"/>
      <c r="BR540" s="93"/>
      <c r="BS540" s="93"/>
      <c r="BT540" s="93"/>
      <c r="BU540" s="93"/>
    </row>
    <row r="541" spans="3:73">
      <c r="C541" s="91">
        <f t="shared" si="29"/>
        <v>540</v>
      </c>
      <c r="D541" s="91"/>
      <c r="E541" s="91" t="e">
        <f t="shared" ca="1" si="31"/>
        <v>#N/A</v>
      </c>
      <c r="F541" s="91" t="e">
        <f ca="1">VLOOKUP(G541,#REF!,2,FALSE)</f>
        <v>#N/A</v>
      </c>
      <c r="G541" s="91"/>
      <c r="H541" s="91" t="e">
        <f ca="1">VLOOKUP(I541,#REF!,2,FALSE)</f>
        <v>#N/A</v>
      </c>
      <c r="I541" s="91"/>
      <c r="J541" s="91" t="e">
        <f ca="1">VLOOKUP(K541,#REF!,2,FALSE)</f>
        <v>#N/A</v>
      </c>
      <c r="K541" s="91"/>
      <c r="L541" s="91" t="e">
        <f ca="1">VLOOKUP(M541,#REF!,2,FALSE)</f>
        <v>#N/A</v>
      </c>
      <c r="M541" s="91"/>
      <c r="N541" s="91" t="e">
        <f ca="1">VLOOKUP(O541,#REF!,2,FALSE)</f>
        <v>#N/A</v>
      </c>
      <c r="O541" s="91"/>
      <c r="P541" s="92" t="str">
        <f ca="1">_xlfn.CONCAT($I541,IF(OR($O541=#REF!,$O541=#REF!,$O541=#REF!,$O541="electricité joule", $O541="electricité PAC")," d'", " de "), LOWER($O541))&amp;IF(OR(G541="agriculture","industrie")," l'",IF(OR(G541="puits technologiques",G541="soutes")," des "," du "))&amp;LOWER(G541)</f>
        <v xml:space="preserve"> de  du </v>
      </c>
      <c r="Q541" s="91" t="e">
        <f t="shared" si="30"/>
        <v>#NAME?</v>
      </c>
      <c r="R541" s="91" t="s">
        <v>95</v>
      </c>
      <c r="S541" s="91"/>
      <c r="T541" s="91" t="s">
        <v>9</v>
      </c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3"/>
      <c r="AM541" s="93"/>
      <c r="AN541" s="93"/>
      <c r="AO541" s="93"/>
      <c r="AP541" s="93"/>
      <c r="AQ541" s="93"/>
      <c r="AR541" s="93"/>
      <c r="AS541" s="93"/>
      <c r="AT541" s="93"/>
      <c r="AU541" s="93"/>
      <c r="AV541" s="93"/>
      <c r="AW541" s="93"/>
      <c r="AX541" s="93"/>
      <c r="AY541" s="93"/>
      <c r="AZ541" s="93"/>
      <c r="BA541" s="93"/>
      <c r="BB541" s="93"/>
      <c r="BC541" s="93"/>
      <c r="BD541" s="93"/>
      <c r="BE541" s="93"/>
      <c r="BF541" s="93"/>
      <c r="BG541" s="93"/>
      <c r="BH541" s="93"/>
      <c r="BI541" s="93"/>
      <c r="BJ541" s="93"/>
      <c r="BK541" s="93"/>
      <c r="BL541" s="93"/>
      <c r="BM541" s="93"/>
      <c r="BN541" s="93"/>
      <c r="BO541" s="93"/>
      <c r="BP541" s="93"/>
      <c r="BQ541" s="93"/>
      <c r="BR541" s="93"/>
      <c r="BS541" s="93"/>
      <c r="BT541" s="93"/>
      <c r="BU541" s="93"/>
    </row>
    <row r="542" spans="3:73">
      <c r="C542" s="91">
        <f t="shared" si="29"/>
        <v>541</v>
      </c>
      <c r="D542" s="91"/>
      <c r="E542" s="91" t="e">
        <f t="shared" ca="1" si="31"/>
        <v>#N/A</v>
      </c>
      <c r="F542" s="91" t="e">
        <f ca="1">VLOOKUP(G542,#REF!,2,FALSE)</f>
        <v>#N/A</v>
      </c>
      <c r="G542" s="91"/>
      <c r="H542" s="91" t="e">
        <f ca="1">VLOOKUP(I542,#REF!,2,FALSE)</f>
        <v>#N/A</v>
      </c>
      <c r="I542" s="91"/>
      <c r="J542" s="91" t="e">
        <f ca="1">VLOOKUP(K542,#REF!,2,FALSE)</f>
        <v>#N/A</v>
      </c>
      <c r="K542" s="91"/>
      <c r="L542" s="91" t="e">
        <f ca="1">VLOOKUP(M542,#REF!,2,FALSE)</f>
        <v>#N/A</v>
      </c>
      <c r="M542" s="91"/>
      <c r="N542" s="91" t="e">
        <f ca="1">VLOOKUP(O542,#REF!,2,FALSE)</f>
        <v>#N/A</v>
      </c>
      <c r="O542" s="91"/>
      <c r="P542" s="92" t="str">
        <f ca="1">_xlfn.CONCAT($I542,IF(OR($O542=#REF!,$O542=#REF!,$O542=#REF!,$O542="electricité joule", $O542="electricité PAC")," d'", " de "), LOWER($O542))&amp;IF(OR(G542="agriculture","industrie")," l'",IF(OR(G542="puits technologiques",G542="soutes")," des "," du "))&amp;LOWER(G542)</f>
        <v xml:space="preserve"> de  du </v>
      </c>
      <c r="Q542" s="91" t="e">
        <f t="shared" si="30"/>
        <v>#NAME?</v>
      </c>
      <c r="R542" s="91" t="s">
        <v>95</v>
      </c>
      <c r="S542" s="91"/>
      <c r="T542" s="91" t="s">
        <v>9</v>
      </c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3"/>
      <c r="AM542" s="93"/>
      <c r="AN542" s="93"/>
      <c r="AO542" s="93"/>
      <c r="AP542" s="93"/>
      <c r="AQ542" s="93"/>
      <c r="AR542" s="93"/>
      <c r="AS542" s="93"/>
      <c r="AT542" s="93"/>
      <c r="AU542" s="93"/>
      <c r="AV542" s="93"/>
      <c r="AW542" s="93"/>
      <c r="AX542" s="93"/>
      <c r="AY542" s="93"/>
      <c r="AZ542" s="93"/>
      <c r="BA542" s="93"/>
      <c r="BB542" s="93"/>
      <c r="BC542" s="93"/>
      <c r="BD542" s="93"/>
      <c r="BE542" s="93"/>
      <c r="BF542" s="93"/>
      <c r="BG542" s="93"/>
      <c r="BH542" s="93"/>
      <c r="BI542" s="93"/>
      <c r="BJ542" s="93"/>
      <c r="BK542" s="93"/>
      <c r="BL542" s="93"/>
      <c r="BM542" s="93"/>
      <c r="BN542" s="93"/>
      <c r="BO542" s="93"/>
      <c r="BP542" s="93"/>
      <c r="BQ542" s="93"/>
      <c r="BR542" s="93"/>
      <c r="BS542" s="93"/>
      <c r="BT542" s="93"/>
      <c r="BU542" s="93"/>
    </row>
    <row r="543" spans="3:73">
      <c r="C543" s="91">
        <f t="shared" si="29"/>
        <v>542</v>
      </c>
      <c r="D543" s="91"/>
      <c r="E543" s="91" t="e">
        <f t="shared" ca="1" si="31"/>
        <v>#N/A</v>
      </c>
      <c r="F543" s="91" t="e">
        <f ca="1">VLOOKUP(G543,#REF!,2,FALSE)</f>
        <v>#N/A</v>
      </c>
      <c r="G543" s="91"/>
      <c r="H543" s="91" t="e">
        <f ca="1">VLOOKUP(I543,#REF!,2,FALSE)</f>
        <v>#N/A</v>
      </c>
      <c r="I543" s="91"/>
      <c r="J543" s="91" t="e">
        <f ca="1">VLOOKUP(K543,#REF!,2,FALSE)</f>
        <v>#N/A</v>
      </c>
      <c r="K543" s="91"/>
      <c r="L543" s="91" t="e">
        <f ca="1">VLOOKUP(M543,#REF!,2,FALSE)</f>
        <v>#N/A</v>
      </c>
      <c r="M543" s="91"/>
      <c r="N543" s="91" t="e">
        <f ca="1">VLOOKUP(O543,#REF!,2,FALSE)</f>
        <v>#N/A</v>
      </c>
      <c r="O543" s="91"/>
      <c r="P543" s="92" t="str">
        <f ca="1">_xlfn.CONCAT($I543,IF(OR($O543=#REF!,$O543=#REF!,$O543=#REF!,$O543="electricité joule", $O543="electricité PAC")," d'", " de "), LOWER($O543))&amp;IF(OR(G543="agriculture","industrie")," l'",IF(OR(G543="puits technologiques",G543="soutes")," des "," du "))&amp;LOWER(G543)</f>
        <v xml:space="preserve"> de  du </v>
      </c>
      <c r="Q543" s="91" t="e">
        <f t="shared" si="30"/>
        <v>#NAME?</v>
      </c>
      <c r="R543" s="91" t="s">
        <v>95</v>
      </c>
      <c r="S543" s="91"/>
      <c r="T543" s="91" t="s">
        <v>9</v>
      </c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3"/>
      <c r="AM543" s="93"/>
      <c r="AN543" s="93"/>
      <c r="AO543" s="93"/>
      <c r="AP543" s="93"/>
      <c r="AQ543" s="93"/>
      <c r="AR543" s="93"/>
      <c r="AS543" s="93"/>
      <c r="AT543" s="93"/>
      <c r="AU543" s="93"/>
      <c r="AV543" s="93"/>
      <c r="AW543" s="93"/>
      <c r="AX543" s="93"/>
      <c r="AY543" s="93"/>
      <c r="AZ543" s="93"/>
      <c r="BA543" s="93"/>
      <c r="BB543" s="93"/>
      <c r="BC543" s="93"/>
      <c r="BD543" s="93"/>
      <c r="BE543" s="93"/>
      <c r="BF543" s="93"/>
      <c r="BG543" s="93"/>
      <c r="BH543" s="93"/>
      <c r="BI543" s="93"/>
      <c r="BJ543" s="93"/>
      <c r="BK543" s="93"/>
      <c r="BL543" s="93"/>
      <c r="BM543" s="93"/>
      <c r="BN543" s="93"/>
      <c r="BO543" s="93"/>
      <c r="BP543" s="93"/>
      <c r="BQ543" s="93"/>
      <c r="BR543" s="93"/>
      <c r="BS543" s="93"/>
      <c r="BT543" s="93"/>
      <c r="BU543" s="93"/>
    </row>
    <row r="544" spans="3:73">
      <c r="C544" s="91">
        <f t="shared" si="29"/>
        <v>543</v>
      </c>
      <c r="D544" s="91"/>
      <c r="E544" s="91" t="e">
        <f t="shared" ca="1" si="31"/>
        <v>#N/A</v>
      </c>
      <c r="F544" s="91" t="e">
        <f ca="1">VLOOKUP(G544,#REF!,2,FALSE)</f>
        <v>#N/A</v>
      </c>
      <c r="G544" s="91"/>
      <c r="H544" s="91" t="e">
        <f ca="1">VLOOKUP(I544,#REF!,2,FALSE)</f>
        <v>#N/A</v>
      </c>
      <c r="I544" s="91"/>
      <c r="J544" s="91" t="e">
        <f ca="1">VLOOKUP(K544,#REF!,2,FALSE)</f>
        <v>#N/A</v>
      </c>
      <c r="K544" s="91"/>
      <c r="L544" s="91" t="e">
        <f ca="1">VLOOKUP(M544,#REF!,2,FALSE)</f>
        <v>#N/A</v>
      </c>
      <c r="M544" s="91"/>
      <c r="N544" s="91" t="e">
        <f ca="1">VLOOKUP(O544,#REF!,2,FALSE)</f>
        <v>#N/A</v>
      </c>
      <c r="O544" s="91"/>
      <c r="P544" s="92" t="str">
        <f ca="1">_xlfn.CONCAT($I544,IF(OR($O544=#REF!,$O544=#REF!,$O544=#REF!,$O544="electricité joule", $O544="electricité PAC")," d'", " de "), LOWER($O544))&amp;IF(OR(G544="agriculture","industrie")," l'",IF(OR(G544="puits technologiques",G544="soutes")," des "," du "))&amp;LOWER(G544)</f>
        <v xml:space="preserve"> de  du </v>
      </c>
      <c r="Q544" s="91" t="e">
        <f t="shared" si="30"/>
        <v>#NAME?</v>
      </c>
      <c r="R544" s="91" t="s">
        <v>95</v>
      </c>
      <c r="S544" s="91"/>
      <c r="T544" s="91" t="s">
        <v>9</v>
      </c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3"/>
      <c r="AM544" s="93"/>
      <c r="AN544" s="93"/>
      <c r="AO544" s="93"/>
      <c r="AP544" s="93"/>
      <c r="AQ544" s="93"/>
      <c r="AR544" s="93"/>
      <c r="AS544" s="93"/>
      <c r="AT544" s="93"/>
      <c r="AU544" s="93"/>
      <c r="AV544" s="93"/>
      <c r="AW544" s="93"/>
      <c r="AX544" s="93"/>
      <c r="AY544" s="93"/>
      <c r="AZ544" s="93"/>
      <c r="BA544" s="93"/>
      <c r="BB544" s="93"/>
      <c r="BC544" s="93"/>
      <c r="BD544" s="93"/>
      <c r="BE544" s="93"/>
      <c r="BF544" s="93"/>
      <c r="BG544" s="93"/>
      <c r="BH544" s="93"/>
      <c r="BI544" s="93"/>
      <c r="BJ544" s="93"/>
      <c r="BK544" s="93"/>
      <c r="BL544" s="93"/>
      <c r="BM544" s="93"/>
      <c r="BN544" s="93"/>
      <c r="BO544" s="93"/>
      <c r="BP544" s="93"/>
      <c r="BQ544" s="93"/>
      <c r="BR544" s="93"/>
      <c r="BS544" s="93"/>
      <c r="BT544" s="93"/>
      <c r="BU544" s="93"/>
    </row>
    <row r="545" spans="3:73">
      <c r="C545" s="91">
        <f t="shared" si="29"/>
        <v>544</v>
      </c>
      <c r="D545" s="91"/>
      <c r="E545" s="91" t="e">
        <f t="shared" ca="1" si="31"/>
        <v>#N/A</v>
      </c>
      <c r="F545" s="91" t="e">
        <f ca="1">VLOOKUP(G545,#REF!,2,FALSE)</f>
        <v>#N/A</v>
      </c>
      <c r="G545" s="91"/>
      <c r="H545" s="91" t="e">
        <f ca="1">VLOOKUP(I545,#REF!,2,FALSE)</f>
        <v>#N/A</v>
      </c>
      <c r="I545" s="91"/>
      <c r="J545" s="91" t="e">
        <f ca="1">VLOOKUP(K545,#REF!,2,FALSE)</f>
        <v>#N/A</v>
      </c>
      <c r="K545" s="91"/>
      <c r="L545" s="91" t="e">
        <f ca="1">VLOOKUP(M545,#REF!,2,FALSE)</f>
        <v>#N/A</v>
      </c>
      <c r="M545" s="91"/>
      <c r="N545" s="91" t="e">
        <f ca="1">VLOOKUP(O545,#REF!,2,FALSE)</f>
        <v>#N/A</v>
      </c>
      <c r="O545" s="91"/>
      <c r="P545" s="92" t="str">
        <f ca="1">_xlfn.CONCAT($I545,IF(OR($O545=#REF!,$O545=#REF!,$O545=#REF!,$O545="electricité joule", $O545="electricité PAC")," d'", " de "), LOWER($O545))&amp;IF(OR(G545="agriculture","industrie")," l'",IF(OR(G545="puits technologiques",G545="soutes")," des "," du "))&amp;LOWER(G545)</f>
        <v xml:space="preserve"> de  du </v>
      </c>
      <c r="Q545" s="91" t="e">
        <f t="shared" si="30"/>
        <v>#NAME?</v>
      </c>
      <c r="R545" s="91" t="s">
        <v>95</v>
      </c>
      <c r="S545" s="91"/>
      <c r="T545" s="91" t="s">
        <v>9</v>
      </c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3"/>
      <c r="AM545" s="93"/>
      <c r="AN545" s="93"/>
      <c r="AO545" s="93"/>
      <c r="AP545" s="93"/>
      <c r="AQ545" s="93"/>
      <c r="AR545" s="93"/>
      <c r="AS545" s="93"/>
      <c r="AT545" s="93"/>
      <c r="AU545" s="93"/>
      <c r="AV545" s="93"/>
      <c r="AW545" s="93"/>
      <c r="AX545" s="93"/>
      <c r="AY545" s="93"/>
      <c r="AZ545" s="93"/>
      <c r="BA545" s="93"/>
      <c r="BB545" s="93"/>
      <c r="BC545" s="93"/>
      <c r="BD545" s="93"/>
      <c r="BE545" s="93"/>
      <c r="BF545" s="93"/>
      <c r="BG545" s="93"/>
      <c r="BH545" s="93"/>
      <c r="BI545" s="93"/>
      <c r="BJ545" s="93"/>
      <c r="BK545" s="93"/>
      <c r="BL545" s="93"/>
      <c r="BM545" s="93"/>
      <c r="BN545" s="93"/>
      <c r="BO545" s="93"/>
      <c r="BP545" s="93"/>
      <c r="BQ545" s="93"/>
      <c r="BR545" s="93"/>
      <c r="BS545" s="93"/>
      <c r="BT545" s="93"/>
      <c r="BU545" s="93"/>
    </row>
    <row r="546" spans="3:73">
      <c r="C546" s="91">
        <f t="shared" si="29"/>
        <v>545</v>
      </c>
      <c r="D546" s="91"/>
      <c r="E546" s="91" t="e">
        <f t="shared" ca="1" si="31"/>
        <v>#N/A</v>
      </c>
      <c r="F546" s="91" t="e">
        <f ca="1">VLOOKUP(G546,#REF!,2,FALSE)</f>
        <v>#N/A</v>
      </c>
      <c r="G546" s="91"/>
      <c r="H546" s="91" t="e">
        <f ca="1">VLOOKUP(I546,#REF!,2,FALSE)</f>
        <v>#N/A</v>
      </c>
      <c r="I546" s="91"/>
      <c r="J546" s="91" t="e">
        <f ca="1">VLOOKUP(K546,#REF!,2,FALSE)</f>
        <v>#N/A</v>
      </c>
      <c r="K546" s="91"/>
      <c r="L546" s="91" t="e">
        <f ca="1">VLOOKUP(M546,#REF!,2,FALSE)</f>
        <v>#N/A</v>
      </c>
      <c r="M546" s="91"/>
      <c r="N546" s="91" t="e">
        <f ca="1">VLOOKUP(O546,#REF!,2,FALSE)</f>
        <v>#N/A</v>
      </c>
      <c r="O546" s="91"/>
      <c r="P546" s="92" t="str">
        <f ca="1">_xlfn.CONCAT($I546,IF(OR($O546=#REF!,$O546=#REF!,$O546=#REF!,$O546="electricité joule", $O546="electricité PAC")," d'", " de "), LOWER($O546))&amp;IF(OR(G546="agriculture","industrie")," l'",IF(OR(G546="puits technologiques",G546="soutes")," des "," du "))&amp;LOWER(G546)</f>
        <v xml:space="preserve"> de  du </v>
      </c>
      <c r="Q546" s="91" t="e">
        <f t="shared" si="30"/>
        <v>#NAME?</v>
      </c>
      <c r="R546" s="91" t="s">
        <v>95</v>
      </c>
      <c r="S546" s="91"/>
      <c r="T546" s="91" t="s">
        <v>9</v>
      </c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3"/>
      <c r="AM546" s="93"/>
      <c r="AN546" s="93"/>
      <c r="AO546" s="93"/>
      <c r="AP546" s="93"/>
      <c r="AQ546" s="93"/>
      <c r="AR546" s="93"/>
      <c r="AS546" s="93"/>
      <c r="AT546" s="93"/>
      <c r="AU546" s="93"/>
      <c r="AV546" s="93"/>
      <c r="AW546" s="93"/>
      <c r="AX546" s="93"/>
      <c r="AY546" s="93"/>
      <c r="AZ546" s="93"/>
      <c r="BA546" s="93"/>
      <c r="BB546" s="93"/>
      <c r="BC546" s="93"/>
      <c r="BD546" s="93"/>
      <c r="BE546" s="93"/>
      <c r="BF546" s="93"/>
      <c r="BG546" s="93"/>
      <c r="BH546" s="93"/>
      <c r="BI546" s="93"/>
      <c r="BJ546" s="93"/>
      <c r="BK546" s="93"/>
      <c r="BL546" s="93"/>
      <c r="BM546" s="93"/>
      <c r="BN546" s="93"/>
      <c r="BO546" s="93"/>
      <c r="BP546" s="93"/>
      <c r="BQ546" s="93"/>
      <c r="BR546" s="93"/>
      <c r="BS546" s="93"/>
      <c r="BT546" s="93"/>
      <c r="BU546" s="93"/>
    </row>
    <row r="547" spans="3:73">
      <c r="C547" s="91">
        <f t="shared" si="29"/>
        <v>546</v>
      </c>
      <c r="D547" s="91"/>
      <c r="E547" s="91" t="e">
        <f t="shared" ca="1" si="31"/>
        <v>#N/A</v>
      </c>
      <c r="F547" s="91" t="e">
        <f ca="1">VLOOKUP(G547,#REF!,2,FALSE)</f>
        <v>#N/A</v>
      </c>
      <c r="G547" s="91"/>
      <c r="H547" s="91" t="e">
        <f ca="1">VLOOKUP(I547,#REF!,2,FALSE)</f>
        <v>#N/A</v>
      </c>
      <c r="I547" s="91"/>
      <c r="J547" s="91" t="e">
        <f ca="1">VLOOKUP(K547,#REF!,2,FALSE)</f>
        <v>#N/A</v>
      </c>
      <c r="K547" s="91"/>
      <c r="L547" s="91" t="e">
        <f ca="1">VLOOKUP(M547,#REF!,2,FALSE)</f>
        <v>#N/A</v>
      </c>
      <c r="M547" s="91"/>
      <c r="N547" s="91" t="e">
        <f ca="1">VLOOKUP(O547,#REF!,2,FALSE)</f>
        <v>#N/A</v>
      </c>
      <c r="O547" s="91"/>
      <c r="P547" s="92" t="str">
        <f ca="1">_xlfn.CONCAT($I547,IF(OR($O547=#REF!,$O547=#REF!,$O547=#REF!,$O547="electricité joule", $O547="electricité PAC")," d'", " de "), LOWER($O547))&amp;IF(OR(G547="agriculture","industrie")," l'",IF(OR(G547="puits technologiques",G547="soutes")," des "," du "))&amp;LOWER(G547)</f>
        <v xml:space="preserve"> de  du </v>
      </c>
      <c r="Q547" s="91" t="e">
        <f t="shared" si="30"/>
        <v>#NAME?</v>
      </c>
      <c r="R547" s="91" t="s">
        <v>95</v>
      </c>
      <c r="S547" s="91"/>
      <c r="T547" s="91" t="s">
        <v>9</v>
      </c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3"/>
      <c r="AM547" s="93"/>
      <c r="AN547" s="93"/>
      <c r="AO547" s="93"/>
      <c r="AP547" s="93"/>
      <c r="AQ547" s="93"/>
      <c r="AR547" s="93"/>
      <c r="AS547" s="93"/>
      <c r="AT547" s="93"/>
      <c r="AU547" s="93"/>
      <c r="AV547" s="93"/>
      <c r="AW547" s="93"/>
      <c r="AX547" s="93"/>
      <c r="AY547" s="93"/>
      <c r="AZ547" s="93"/>
      <c r="BA547" s="93"/>
      <c r="BB547" s="93"/>
      <c r="BC547" s="93"/>
      <c r="BD547" s="93"/>
      <c r="BE547" s="93"/>
      <c r="BF547" s="93"/>
      <c r="BG547" s="93"/>
      <c r="BH547" s="93"/>
      <c r="BI547" s="93"/>
      <c r="BJ547" s="93"/>
      <c r="BK547" s="93"/>
      <c r="BL547" s="93"/>
      <c r="BM547" s="93"/>
      <c r="BN547" s="93"/>
      <c r="BO547" s="93"/>
      <c r="BP547" s="93"/>
      <c r="BQ547" s="93"/>
      <c r="BR547" s="93"/>
      <c r="BS547" s="93"/>
      <c r="BT547" s="93"/>
      <c r="BU547" s="93"/>
    </row>
    <row r="548" spans="3:73">
      <c r="C548" s="91">
        <f t="shared" si="29"/>
        <v>547</v>
      </c>
      <c r="D548" s="91"/>
      <c r="E548" s="91" t="e">
        <f t="shared" ca="1" si="31"/>
        <v>#N/A</v>
      </c>
      <c r="F548" s="91" t="e">
        <f ca="1">VLOOKUP(G548,#REF!,2,FALSE)</f>
        <v>#N/A</v>
      </c>
      <c r="G548" s="91"/>
      <c r="H548" s="91" t="e">
        <f ca="1">VLOOKUP(I548,#REF!,2,FALSE)</f>
        <v>#N/A</v>
      </c>
      <c r="I548" s="91"/>
      <c r="J548" s="91" t="e">
        <f ca="1">VLOOKUP(K548,#REF!,2,FALSE)</f>
        <v>#N/A</v>
      </c>
      <c r="K548" s="91"/>
      <c r="L548" s="91" t="e">
        <f ca="1">VLOOKUP(M548,#REF!,2,FALSE)</f>
        <v>#N/A</v>
      </c>
      <c r="M548" s="91"/>
      <c r="N548" s="91" t="e">
        <f ca="1">VLOOKUP(O548,#REF!,2,FALSE)</f>
        <v>#N/A</v>
      </c>
      <c r="O548" s="91"/>
      <c r="P548" s="92" t="str">
        <f ca="1">_xlfn.CONCAT($I548,IF(OR($O548=#REF!,$O548=#REF!,$O548=#REF!,$O548="electricité joule", $O548="electricité PAC")," d'", " de "), LOWER($O548))&amp;IF(OR(G548="agriculture","industrie")," l'",IF(OR(G548="puits technologiques",G548="soutes")," des "," du "))&amp;LOWER(G548)</f>
        <v xml:space="preserve"> de  du </v>
      </c>
      <c r="Q548" s="91" t="e">
        <f t="shared" si="30"/>
        <v>#NAME?</v>
      </c>
      <c r="R548" s="91" t="s">
        <v>95</v>
      </c>
      <c r="S548" s="91"/>
      <c r="T548" s="91" t="s">
        <v>9</v>
      </c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93"/>
      <c r="BF548" s="93"/>
      <c r="BG548" s="93"/>
      <c r="BH548" s="93"/>
      <c r="BI548" s="93"/>
      <c r="BJ548" s="93"/>
      <c r="BK548" s="93"/>
      <c r="BL548" s="93"/>
      <c r="BM548" s="93"/>
      <c r="BN548" s="93"/>
      <c r="BO548" s="93"/>
      <c r="BP548" s="93"/>
      <c r="BQ548" s="93"/>
      <c r="BR548" s="93"/>
      <c r="BS548" s="93"/>
      <c r="BT548" s="93"/>
      <c r="BU548" s="93"/>
    </row>
    <row r="549" spans="3:73">
      <c r="C549" s="91">
        <f t="shared" si="29"/>
        <v>548</v>
      </c>
      <c r="D549" s="91"/>
      <c r="E549" s="91" t="e">
        <f t="shared" ca="1" si="31"/>
        <v>#N/A</v>
      </c>
      <c r="F549" s="91" t="e">
        <f ca="1">VLOOKUP(G549,#REF!,2,FALSE)</f>
        <v>#N/A</v>
      </c>
      <c r="G549" s="91"/>
      <c r="H549" s="91" t="e">
        <f ca="1">VLOOKUP(I549,#REF!,2,FALSE)</f>
        <v>#N/A</v>
      </c>
      <c r="I549" s="91"/>
      <c r="J549" s="91" t="e">
        <f ca="1">VLOOKUP(K549,#REF!,2,FALSE)</f>
        <v>#N/A</v>
      </c>
      <c r="K549" s="91"/>
      <c r="L549" s="91" t="e">
        <f ca="1">VLOOKUP(M549,#REF!,2,FALSE)</f>
        <v>#N/A</v>
      </c>
      <c r="M549" s="91"/>
      <c r="N549" s="91" t="e">
        <f ca="1">VLOOKUP(O549,#REF!,2,FALSE)</f>
        <v>#N/A</v>
      </c>
      <c r="O549" s="91"/>
      <c r="P549" s="92" t="str">
        <f ca="1">_xlfn.CONCAT($I549,IF(OR($O549=#REF!,$O549=#REF!,$O549=#REF!,$O549="electricité joule", $O549="electricité PAC")," d'", " de "), LOWER($O549))&amp;IF(OR(G549="agriculture","industrie")," l'",IF(OR(G549="puits technologiques",G549="soutes")," des "," du "))&amp;LOWER(G549)</f>
        <v xml:space="preserve"> de  du </v>
      </c>
      <c r="Q549" s="91" t="e">
        <f t="shared" si="30"/>
        <v>#NAME?</v>
      </c>
      <c r="R549" s="91" t="s">
        <v>95</v>
      </c>
      <c r="S549" s="91"/>
      <c r="T549" s="91" t="s">
        <v>9</v>
      </c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3"/>
      <c r="AM549" s="93"/>
      <c r="AN549" s="93"/>
      <c r="AO549" s="93"/>
      <c r="AP549" s="93"/>
      <c r="AQ549" s="93"/>
      <c r="AR549" s="93"/>
      <c r="AS549" s="93"/>
      <c r="AT549" s="93"/>
      <c r="AU549" s="93"/>
      <c r="AV549" s="93"/>
      <c r="AW549" s="93"/>
      <c r="AX549" s="93"/>
      <c r="AY549" s="93"/>
      <c r="AZ549" s="93"/>
      <c r="BA549" s="93"/>
      <c r="BB549" s="93"/>
      <c r="BC549" s="93"/>
      <c r="BD549" s="93"/>
      <c r="BE549" s="93"/>
      <c r="BF549" s="93"/>
      <c r="BG549" s="93"/>
      <c r="BH549" s="93"/>
      <c r="BI549" s="93"/>
      <c r="BJ549" s="93"/>
      <c r="BK549" s="93"/>
      <c r="BL549" s="93"/>
      <c r="BM549" s="93"/>
      <c r="BN549" s="93"/>
      <c r="BO549" s="93"/>
      <c r="BP549" s="93"/>
      <c r="BQ549" s="93"/>
      <c r="BR549" s="93"/>
      <c r="BS549" s="93"/>
      <c r="BT549" s="93"/>
      <c r="BU549" s="93"/>
    </row>
    <row r="550" spans="3:73">
      <c r="C550" s="91">
        <f t="shared" si="29"/>
        <v>549</v>
      </c>
      <c r="D550" s="91"/>
      <c r="E550" s="91" t="e">
        <f t="shared" ca="1" si="31"/>
        <v>#N/A</v>
      </c>
      <c r="F550" s="91" t="e">
        <f ca="1">VLOOKUP(G550,#REF!,2,FALSE)</f>
        <v>#N/A</v>
      </c>
      <c r="G550" s="91"/>
      <c r="H550" s="91" t="e">
        <f ca="1">VLOOKUP(I550,#REF!,2,FALSE)</f>
        <v>#N/A</v>
      </c>
      <c r="I550" s="91"/>
      <c r="J550" s="91" t="e">
        <f ca="1">VLOOKUP(K550,#REF!,2,FALSE)</f>
        <v>#N/A</v>
      </c>
      <c r="K550" s="91"/>
      <c r="L550" s="91" t="e">
        <f ca="1">VLOOKUP(M550,#REF!,2,FALSE)</f>
        <v>#N/A</v>
      </c>
      <c r="M550" s="91"/>
      <c r="N550" s="91" t="e">
        <f ca="1">VLOOKUP(O550,#REF!,2,FALSE)</f>
        <v>#N/A</v>
      </c>
      <c r="O550" s="91"/>
      <c r="P550" s="92" t="str">
        <f ca="1">_xlfn.CONCAT($I550,IF(OR($O550=#REF!,$O550=#REF!,$O550=#REF!,$O550="electricité joule", $O550="electricité PAC")," d'", " de "), LOWER($O550))&amp;IF(OR(G550="agriculture","industrie")," l'",IF(OR(G550="puits technologiques",G550="soutes")," des "," du "))&amp;LOWER(G550)</f>
        <v xml:space="preserve"> de  du </v>
      </c>
      <c r="Q550" s="91" t="e">
        <f t="shared" si="30"/>
        <v>#NAME?</v>
      </c>
      <c r="R550" s="91" t="s">
        <v>95</v>
      </c>
      <c r="S550" s="91"/>
      <c r="T550" s="91" t="s">
        <v>9</v>
      </c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3"/>
      <c r="AM550" s="93"/>
      <c r="AN550" s="93"/>
      <c r="AO550" s="93"/>
      <c r="AP550" s="93"/>
      <c r="AQ550" s="93"/>
      <c r="AR550" s="93"/>
      <c r="AS550" s="93"/>
      <c r="AT550" s="93"/>
      <c r="AU550" s="93"/>
      <c r="AV550" s="93"/>
      <c r="AW550" s="93"/>
      <c r="AX550" s="93"/>
      <c r="AY550" s="93"/>
      <c r="AZ550" s="93"/>
      <c r="BA550" s="93"/>
      <c r="BB550" s="93"/>
      <c r="BC550" s="93"/>
      <c r="BD550" s="93"/>
      <c r="BE550" s="93"/>
      <c r="BF550" s="93"/>
      <c r="BG550" s="93"/>
      <c r="BH550" s="93"/>
      <c r="BI550" s="93"/>
      <c r="BJ550" s="93"/>
      <c r="BK550" s="93"/>
      <c r="BL550" s="93"/>
      <c r="BM550" s="93"/>
      <c r="BN550" s="93"/>
      <c r="BO550" s="93"/>
      <c r="BP550" s="93"/>
      <c r="BQ550" s="93"/>
      <c r="BR550" s="93"/>
      <c r="BS550" s="93"/>
      <c r="BT550" s="93"/>
      <c r="BU550" s="93"/>
    </row>
    <row r="551" spans="3:73">
      <c r="C551" s="91">
        <f t="shared" si="29"/>
        <v>550</v>
      </c>
      <c r="D551" s="91"/>
      <c r="E551" s="91" t="e">
        <f t="shared" ca="1" si="31"/>
        <v>#N/A</v>
      </c>
      <c r="F551" s="91" t="e">
        <f ca="1">VLOOKUP(G551,#REF!,2,FALSE)</f>
        <v>#N/A</v>
      </c>
      <c r="G551" s="91"/>
      <c r="H551" s="91" t="e">
        <f ca="1">VLOOKUP(I551,#REF!,2,FALSE)</f>
        <v>#N/A</v>
      </c>
      <c r="I551" s="91"/>
      <c r="J551" s="91" t="e">
        <f ca="1">VLOOKUP(K551,#REF!,2,FALSE)</f>
        <v>#N/A</v>
      </c>
      <c r="K551" s="91"/>
      <c r="L551" s="91" t="e">
        <f ca="1">VLOOKUP(M551,#REF!,2,FALSE)</f>
        <v>#N/A</v>
      </c>
      <c r="M551" s="91"/>
      <c r="N551" s="91" t="e">
        <f ca="1">VLOOKUP(O551,#REF!,2,FALSE)</f>
        <v>#N/A</v>
      </c>
      <c r="O551" s="91"/>
      <c r="P551" s="92" t="str">
        <f ca="1">_xlfn.CONCAT($I551,IF(OR($O551=#REF!,$O551=#REF!,$O551=#REF!,$O551="electricité joule", $O551="electricité PAC")," d'", " de "), LOWER($O551))&amp;IF(OR(G551="agriculture","industrie")," l'",IF(OR(G551="puits technologiques",G551="soutes")," des "," du "))&amp;LOWER(G551)</f>
        <v xml:space="preserve"> de  du </v>
      </c>
      <c r="Q551" s="91" t="e">
        <f t="shared" si="30"/>
        <v>#NAME?</v>
      </c>
      <c r="R551" s="91" t="s">
        <v>95</v>
      </c>
      <c r="S551" s="91"/>
      <c r="T551" s="91" t="s">
        <v>9</v>
      </c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3"/>
      <c r="AM551" s="93"/>
      <c r="AN551" s="93"/>
      <c r="AO551" s="93"/>
      <c r="AP551" s="93"/>
      <c r="AQ551" s="93"/>
      <c r="AR551" s="93"/>
      <c r="AS551" s="93"/>
      <c r="AT551" s="93"/>
      <c r="AU551" s="93"/>
      <c r="AV551" s="93"/>
      <c r="AW551" s="93"/>
      <c r="AX551" s="93"/>
      <c r="AY551" s="93"/>
      <c r="AZ551" s="93"/>
      <c r="BA551" s="93"/>
      <c r="BB551" s="93"/>
      <c r="BC551" s="93"/>
      <c r="BD551" s="93"/>
      <c r="BE551" s="93"/>
      <c r="BF551" s="93"/>
      <c r="BG551" s="93"/>
      <c r="BH551" s="93"/>
      <c r="BI551" s="93"/>
      <c r="BJ551" s="93"/>
      <c r="BK551" s="93"/>
      <c r="BL551" s="93"/>
      <c r="BM551" s="93"/>
      <c r="BN551" s="93"/>
      <c r="BO551" s="93"/>
      <c r="BP551" s="93"/>
      <c r="BQ551" s="93"/>
      <c r="BR551" s="93"/>
      <c r="BS551" s="93"/>
      <c r="BT551" s="93"/>
      <c r="BU551" s="93"/>
    </row>
    <row r="552" spans="3:73">
      <c r="C552" s="91">
        <f t="shared" si="29"/>
        <v>551</v>
      </c>
      <c r="D552" s="91"/>
      <c r="E552" s="91" t="e">
        <f t="shared" ca="1" si="31"/>
        <v>#N/A</v>
      </c>
      <c r="F552" s="91" t="e">
        <f ca="1">VLOOKUP(G552,#REF!,2,FALSE)</f>
        <v>#N/A</v>
      </c>
      <c r="G552" s="91"/>
      <c r="H552" s="91" t="e">
        <f ca="1">VLOOKUP(I552,#REF!,2,FALSE)</f>
        <v>#N/A</v>
      </c>
      <c r="I552" s="91"/>
      <c r="J552" s="91" t="e">
        <f ca="1">VLOOKUP(K552,#REF!,2,FALSE)</f>
        <v>#N/A</v>
      </c>
      <c r="K552" s="91"/>
      <c r="L552" s="91" t="e">
        <f ca="1">VLOOKUP(M552,#REF!,2,FALSE)</f>
        <v>#N/A</v>
      </c>
      <c r="M552" s="91"/>
      <c r="N552" s="91" t="e">
        <f ca="1">VLOOKUP(O552,#REF!,2,FALSE)</f>
        <v>#N/A</v>
      </c>
      <c r="O552" s="91"/>
      <c r="P552" s="92" t="str">
        <f ca="1">_xlfn.CONCAT($I552,IF(OR($O552=#REF!,$O552=#REF!,$O552=#REF!,$O552="electricité joule", $O552="electricité PAC")," d'", " de "), LOWER($O552))&amp;IF(OR(G552="agriculture","industrie")," l'",IF(OR(G552="puits technologiques",G552="soutes")," des "," du "))&amp;LOWER(G552)</f>
        <v xml:space="preserve"> de  du </v>
      </c>
      <c r="Q552" s="91" t="e">
        <f t="shared" si="30"/>
        <v>#NAME?</v>
      </c>
      <c r="R552" s="91" t="s">
        <v>95</v>
      </c>
      <c r="S552" s="91"/>
      <c r="T552" s="91" t="s">
        <v>9</v>
      </c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3"/>
      <c r="AM552" s="93"/>
      <c r="AN552" s="93"/>
      <c r="AO552" s="93"/>
      <c r="AP552" s="93"/>
      <c r="AQ552" s="93"/>
      <c r="AR552" s="93"/>
      <c r="AS552" s="93"/>
      <c r="AT552" s="93"/>
      <c r="AU552" s="93"/>
      <c r="AV552" s="93"/>
      <c r="AW552" s="93"/>
      <c r="AX552" s="93"/>
      <c r="AY552" s="93"/>
      <c r="AZ552" s="93"/>
      <c r="BA552" s="93"/>
      <c r="BB552" s="93"/>
      <c r="BC552" s="93"/>
      <c r="BD552" s="93"/>
      <c r="BE552" s="93"/>
      <c r="BF552" s="93"/>
      <c r="BG552" s="93"/>
      <c r="BH552" s="93"/>
      <c r="BI552" s="93"/>
      <c r="BJ552" s="93"/>
      <c r="BK552" s="93"/>
      <c r="BL552" s="93"/>
      <c r="BM552" s="93"/>
      <c r="BN552" s="93"/>
      <c r="BO552" s="93"/>
      <c r="BP552" s="93"/>
      <c r="BQ552" s="93"/>
      <c r="BR552" s="93"/>
      <c r="BS552" s="93"/>
      <c r="BT552" s="93"/>
      <c r="BU552" s="93"/>
    </row>
    <row r="553" spans="3:73">
      <c r="C553" s="91">
        <f t="shared" si="29"/>
        <v>552</v>
      </c>
      <c r="D553" s="91"/>
      <c r="E553" s="91" t="e">
        <f t="shared" ca="1" si="31"/>
        <v>#N/A</v>
      </c>
      <c r="F553" s="91" t="e">
        <f ca="1">VLOOKUP(G553,#REF!,2,FALSE)</f>
        <v>#N/A</v>
      </c>
      <c r="G553" s="91"/>
      <c r="H553" s="91" t="e">
        <f ca="1">VLOOKUP(I553,#REF!,2,FALSE)</f>
        <v>#N/A</v>
      </c>
      <c r="I553" s="91"/>
      <c r="J553" s="91" t="e">
        <f ca="1">VLOOKUP(K553,#REF!,2,FALSE)</f>
        <v>#N/A</v>
      </c>
      <c r="K553" s="91"/>
      <c r="L553" s="91" t="e">
        <f ca="1">VLOOKUP(M553,#REF!,2,FALSE)</f>
        <v>#N/A</v>
      </c>
      <c r="M553" s="91"/>
      <c r="N553" s="91" t="e">
        <f ca="1">VLOOKUP(O553,#REF!,2,FALSE)</f>
        <v>#N/A</v>
      </c>
      <c r="O553" s="91"/>
      <c r="P553" s="92" t="str">
        <f ca="1">_xlfn.CONCAT($I553,IF(OR($O553=#REF!,$O553=#REF!,$O553=#REF!,$O553="electricité joule", $O553="electricité PAC")," d'", " de "), LOWER($O553))&amp;IF(OR(G553="agriculture","industrie")," l'",IF(OR(G553="puits technologiques",G553="soutes")," des "," du "))&amp;LOWER(G553)</f>
        <v xml:space="preserve"> de  du </v>
      </c>
      <c r="Q553" s="91" t="e">
        <f t="shared" si="30"/>
        <v>#NAME?</v>
      </c>
      <c r="R553" s="91" t="s">
        <v>95</v>
      </c>
      <c r="S553" s="91"/>
      <c r="T553" s="91" t="s">
        <v>9</v>
      </c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3"/>
      <c r="AM553" s="93"/>
      <c r="AN553" s="93"/>
      <c r="AO553" s="93"/>
      <c r="AP553" s="93"/>
      <c r="AQ553" s="93"/>
      <c r="AR553" s="93"/>
      <c r="AS553" s="93"/>
      <c r="AT553" s="93"/>
      <c r="AU553" s="93"/>
      <c r="AV553" s="93"/>
      <c r="AW553" s="93"/>
      <c r="AX553" s="93"/>
      <c r="AY553" s="93"/>
      <c r="AZ553" s="93"/>
      <c r="BA553" s="93"/>
      <c r="BB553" s="93"/>
      <c r="BC553" s="93"/>
      <c r="BD553" s="93"/>
      <c r="BE553" s="93"/>
      <c r="BF553" s="93"/>
      <c r="BG553" s="93"/>
      <c r="BH553" s="93"/>
      <c r="BI553" s="93"/>
      <c r="BJ553" s="93"/>
      <c r="BK553" s="93"/>
      <c r="BL553" s="93"/>
      <c r="BM553" s="93"/>
      <c r="BN553" s="93"/>
      <c r="BO553" s="93"/>
      <c r="BP553" s="93"/>
      <c r="BQ553" s="93"/>
      <c r="BR553" s="93"/>
      <c r="BS553" s="93"/>
      <c r="BT553" s="93"/>
      <c r="BU553" s="93"/>
    </row>
    <row r="554" spans="3:73">
      <c r="C554" s="91">
        <f t="shared" si="29"/>
        <v>553</v>
      </c>
      <c r="D554" s="91"/>
      <c r="E554" s="91" t="e">
        <f t="shared" ca="1" si="31"/>
        <v>#N/A</v>
      </c>
      <c r="F554" s="91" t="e">
        <f ca="1">VLOOKUP(G554,#REF!,2,FALSE)</f>
        <v>#N/A</v>
      </c>
      <c r="G554" s="91"/>
      <c r="H554" s="91" t="e">
        <f ca="1">VLOOKUP(I554,#REF!,2,FALSE)</f>
        <v>#N/A</v>
      </c>
      <c r="I554" s="91"/>
      <c r="J554" s="91" t="e">
        <f ca="1">VLOOKUP(K554,#REF!,2,FALSE)</f>
        <v>#N/A</v>
      </c>
      <c r="K554" s="91"/>
      <c r="L554" s="91" t="e">
        <f ca="1">VLOOKUP(M554,#REF!,2,FALSE)</f>
        <v>#N/A</v>
      </c>
      <c r="M554" s="91"/>
      <c r="N554" s="91" t="e">
        <f ca="1">VLOOKUP(O554,#REF!,2,FALSE)</f>
        <v>#N/A</v>
      </c>
      <c r="O554" s="91"/>
      <c r="P554" s="92" t="str">
        <f ca="1">_xlfn.CONCAT($I554,IF(OR($O554=#REF!,$O554=#REF!,$O554=#REF!,$O554="electricité joule", $O554="electricité PAC")," d'", " de "), LOWER($O554))&amp;IF(OR(G554="agriculture","industrie")," l'",IF(OR(G554="puits technologiques",G554="soutes")," des "," du "))&amp;LOWER(G554)</f>
        <v xml:space="preserve"> de  du </v>
      </c>
      <c r="Q554" s="91" t="e">
        <f t="shared" si="30"/>
        <v>#NAME?</v>
      </c>
      <c r="R554" s="91" t="s">
        <v>95</v>
      </c>
      <c r="S554" s="91"/>
      <c r="T554" s="91" t="s">
        <v>9</v>
      </c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3"/>
      <c r="AM554" s="93"/>
      <c r="AN554" s="93"/>
      <c r="AO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3"/>
      <c r="AZ554" s="93"/>
      <c r="BA554" s="93"/>
      <c r="BB554" s="93"/>
      <c r="BC554" s="93"/>
      <c r="BD554" s="93"/>
      <c r="BE554" s="93"/>
      <c r="BF554" s="93"/>
      <c r="BG554" s="93"/>
      <c r="BH554" s="93"/>
      <c r="BI554" s="93"/>
      <c r="BJ554" s="93"/>
      <c r="BK554" s="93"/>
      <c r="BL554" s="93"/>
      <c r="BM554" s="93"/>
      <c r="BN554" s="93"/>
      <c r="BO554" s="93"/>
      <c r="BP554" s="93"/>
      <c r="BQ554" s="93"/>
      <c r="BR554" s="93"/>
      <c r="BS554" s="93"/>
      <c r="BT554" s="93"/>
      <c r="BU554" s="93"/>
    </row>
    <row r="555" spans="3:73">
      <c r="C555" s="91">
        <f t="shared" si="29"/>
        <v>554</v>
      </c>
      <c r="D555" s="91"/>
      <c r="E555" s="91" t="e">
        <f t="shared" ca="1" si="31"/>
        <v>#N/A</v>
      </c>
      <c r="F555" s="91" t="e">
        <f ca="1">VLOOKUP(G555,#REF!,2,FALSE)</f>
        <v>#N/A</v>
      </c>
      <c r="G555" s="91"/>
      <c r="H555" s="91" t="e">
        <f ca="1">VLOOKUP(I555,#REF!,2,FALSE)</f>
        <v>#N/A</v>
      </c>
      <c r="I555" s="91"/>
      <c r="J555" s="91" t="e">
        <f ca="1">VLOOKUP(K555,#REF!,2,FALSE)</f>
        <v>#N/A</v>
      </c>
      <c r="K555" s="91"/>
      <c r="L555" s="91" t="e">
        <f ca="1">VLOOKUP(M555,#REF!,2,FALSE)</f>
        <v>#N/A</v>
      </c>
      <c r="M555" s="91"/>
      <c r="N555" s="91" t="e">
        <f ca="1">VLOOKUP(O555,#REF!,2,FALSE)</f>
        <v>#N/A</v>
      </c>
      <c r="O555" s="91"/>
      <c r="P555" s="92" t="str">
        <f ca="1">_xlfn.CONCAT($I555,IF(OR($O555=#REF!,$O555=#REF!,$O555=#REF!,$O555="electricité joule", $O555="electricité PAC")," d'", " de "), LOWER($O555))&amp;IF(OR(G555="agriculture","industrie")," l'",IF(OR(G555="puits technologiques",G555="soutes")," des "," du "))&amp;LOWER(G555)</f>
        <v xml:space="preserve"> de  du </v>
      </c>
      <c r="Q555" s="91" t="e">
        <f t="shared" si="30"/>
        <v>#NAME?</v>
      </c>
      <c r="R555" s="91" t="s">
        <v>95</v>
      </c>
      <c r="S555" s="91"/>
      <c r="T555" s="91" t="s">
        <v>9</v>
      </c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3"/>
      <c r="AM555" s="93"/>
      <c r="AN555" s="93"/>
      <c r="AO555" s="93"/>
      <c r="AP555" s="93"/>
      <c r="AQ555" s="93"/>
      <c r="AR555" s="93"/>
      <c r="AS555" s="93"/>
      <c r="AT555" s="93"/>
      <c r="AU555" s="93"/>
      <c r="AV555" s="93"/>
      <c r="AW555" s="93"/>
      <c r="AX555" s="93"/>
      <c r="AY555" s="93"/>
      <c r="AZ555" s="93"/>
      <c r="BA555" s="93"/>
      <c r="BB555" s="93"/>
      <c r="BC555" s="93"/>
      <c r="BD555" s="93"/>
      <c r="BE555" s="93"/>
      <c r="BF555" s="93"/>
      <c r="BG555" s="93"/>
      <c r="BH555" s="93"/>
      <c r="BI555" s="93"/>
      <c r="BJ555" s="93"/>
      <c r="BK555" s="93"/>
      <c r="BL555" s="93"/>
      <c r="BM555" s="93"/>
      <c r="BN555" s="93"/>
      <c r="BO555" s="93"/>
      <c r="BP555" s="93"/>
      <c r="BQ555" s="93"/>
      <c r="BR555" s="93"/>
      <c r="BS555" s="93"/>
      <c r="BT555" s="93"/>
      <c r="BU555" s="93"/>
    </row>
    <row r="556" spans="3:73">
      <c r="C556" s="91">
        <f t="shared" si="29"/>
        <v>555</v>
      </c>
      <c r="D556" s="91"/>
      <c r="E556" s="91" t="e">
        <f t="shared" ca="1" si="31"/>
        <v>#N/A</v>
      </c>
      <c r="F556" s="91" t="e">
        <f ca="1">VLOOKUP(G556,#REF!,2,FALSE)</f>
        <v>#N/A</v>
      </c>
      <c r="G556" s="91"/>
      <c r="H556" s="91" t="e">
        <f ca="1">VLOOKUP(I556,#REF!,2,FALSE)</f>
        <v>#N/A</v>
      </c>
      <c r="I556" s="91"/>
      <c r="J556" s="91" t="e">
        <f ca="1">VLOOKUP(K556,#REF!,2,FALSE)</f>
        <v>#N/A</v>
      </c>
      <c r="K556" s="91"/>
      <c r="L556" s="91" t="e">
        <f ca="1">VLOOKUP(M556,#REF!,2,FALSE)</f>
        <v>#N/A</v>
      </c>
      <c r="M556" s="91"/>
      <c r="N556" s="91" t="e">
        <f ca="1">VLOOKUP(O556,#REF!,2,FALSE)</f>
        <v>#N/A</v>
      </c>
      <c r="O556" s="91"/>
      <c r="P556" s="92" t="str">
        <f ca="1">_xlfn.CONCAT($I556,IF(OR($O556=#REF!,$O556=#REF!,$O556=#REF!,$O556="electricité joule", $O556="electricité PAC")," d'", " de "), LOWER($O556))&amp;IF(OR(G556="agriculture","industrie")," l'",IF(OR(G556="puits technologiques",G556="soutes")," des "," du "))&amp;LOWER(G556)</f>
        <v xml:space="preserve"> de  du </v>
      </c>
      <c r="Q556" s="91" t="e">
        <f t="shared" si="30"/>
        <v>#NAME?</v>
      </c>
      <c r="R556" s="91" t="s">
        <v>95</v>
      </c>
      <c r="S556" s="91"/>
      <c r="T556" s="91" t="s">
        <v>9</v>
      </c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3"/>
      <c r="AM556" s="93"/>
      <c r="AN556" s="93"/>
      <c r="AO556" s="93"/>
      <c r="AP556" s="93"/>
      <c r="AQ556" s="93"/>
      <c r="AR556" s="93"/>
      <c r="AS556" s="93"/>
      <c r="AT556" s="93"/>
      <c r="AU556" s="93"/>
      <c r="AV556" s="93"/>
      <c r="AW556" s="93"/>
      <c r="AX556" s="93"/>
      <c r="AY556" s="93"/>
      <c r="AZ556" s="93"/>
      <c r="BA556" s="93"/>
      <c r="BB556" s="93"/>
      <c r="BC556" s="93"/>
      <c r="BD556" s="93"/>
      <c r="BE556" s="93"/>
      <c r="BF556" s="93"/>
      <c r="BG556" s="93"/>
      <c r="BH556" s="93"/>
      <c r="BI556" s="93"/>
      <c r="BJ556" s="93"/>
      <c r="BK556" s="93"/>
      <c r="BL556" s="93"/>
      <c r="BM556" s="93"/>
      <c r="BN556" s="93"/>
      <c r="BO556" s="93"/>
      <c r="BP556" s="93"/>
      <c r="BQ556" s="93"/>
      <c r="BR556" s="93"/>
      <c r="BS556" s="93"/>
      <c r="BT556" s="93"/>
      <c r="BU556" s="93"/>
    </row>
    <row r="557" spans="3:73">
      <c r="C557" s="91">
        <f t="shared" si="29"/>
        <v>556</v>
      </c>
      <c r="D557" s="91"/>
      <c r="E557" s="91" t="e">
        <f t="shared" ca="1" si="31"/>
        <v>#N/A</v>
      </c>
      <c r="F557" s="91" t="e">
        <f ca="1">VLOOKUP(G557,#REF!,2,FALSE)</f>
        <v>#N/A</v>
      </c>
      <c r="G557" s="91"/>
      <c r="H557" s="91" t="e">
        <f ca="1">VLOOKUP(I557,#REF!,2,FALSE)</f>
        <v>#N/A</v>
      </c>
      <c r="I557" s="91"/>
      <c r="J557" s="91" t="e">
        <f ca="1">VLOOKUP(K557,#REF!,2,FALSE)</f>
        <v>#N/A</v>
      </c>
      <c r="K557" s="91"/>
      <c r="L557" s="91" t="e">
        <f ca="1">VLOOKUP(M557,#REF!,2,FALSE)</f>
        <v>#N/A</v>
      </c>
      <c r="M557" s="91"/>
      <c r="N557" s="91" t="e">
        <f ca="1">VLOOKUP(O557,#REF!,2,FALSE)</f>
        <v>#N/A</v>
      </c>
      <c r="O557" s="91"/>
      <c r="P557" s="92" t="str">
        <f ca="1">_xlfn.CONCAT($I557,IF(OR($O557=#REF!,$O557=#REF!,$O557=#REF!,$O557="electricité joule", $O557="electricité PAC")," d'", " de "), LOWER($O557))&amp;IF(OR(G557="agriculture","industrie")," l'",IF(OR(G557="puits technologiques",G557="soutes")," des "," du "))&amp;LOWER(G557)</f>
        <v xml:space="preserve"> de  du </v>
      </c>
      <c r="Q557" s="91" t="e">
        <f t="shared" si="30"/>
        <v>#NAME?</v>
      </c>
      <c r="R557" s="91" t="s">
        <v>95</v>
      </c>
      <c r="S557" s="91"/>
      <c r="T557" s="91" t="s">
        <v>9</v>
      </c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3"/>
      <c r="AM557" s="93"/>
      <c r="AN557" s="93"/>
      <c r="AO557" s="93"/>
      <c r="AP557" s="93"/>
      <c r="AQ557" s="93"/>
      <c r="AR557" s="93"/>
      <c r="AS557" s="93"/>
      <c r="AT557" s="93"/>
      <c r="AU557" s="93"/>
      <c r="AV557" s="93"/>
      <c r="AW557" s="93"/>
      <c r="AX557" s="93"/>
      <c r="AY557" s="93"/>
      <c r="AZ557" s="93"/>
      <c r="BA557" s="93"/>
      <c r="BB557" s="93"/>
      <c r="BC557" s="93"/>
      <c r="BD557" s="93"/>
      <c r="BE557" s="93"/>
      <c r="BF557" s="93"/>
      <c r="BG557" s="93"/>
      <c r="BH557" s="93"/>
      <c r="BI557" s="93"/>
      <c r="BJ557" s="93"/>
      <c r="BK557" s="93"/>
      <c r="BL557" s="93"/>
      <c r="BM557" s="93"/>
      <c r="BN557" s="93"/>
      <c r="BO557" s="93"/>
      <c r="BP557" s="93"/>
      <c r="BQ557" s="93"/>
      <c r="BR557" s="93"/>
      <c r="BS557" s="93"/>
      <c r="BT557" s="93"/>
      <c r="BU557" s="93"/>
    </row>
    <row r="558" spans="3:73">
      <c r="C558" s="91">
        <f t="shared" si="29"/>
        <v>557</v>
      </c>
      <c r="D558" s="91"/>
      <c r="E558" s="91" t="e">
        <f t="shared" ca="1" si="31"/>
        <v>#N/A</v>
      </c>
      <c r="F558" s="91" t="e">
        <f ca="1">VLOOKUP(G558,#REF!,2,FALSE)</f>
        <v>#N/A</v>
      </c>
      <c r="G558" s="91"/>
      <c r="H558" s="91" t="e">
        <f ca="1">VLOOKUP(I558,#REF!,2,FALSE)</f>
        <v>#N/A</v>
      </c>
      <c r="I558" s="91"/>
      <c r="J558" s="91" t="e">
        <f ca="1">VLOOKUP(K558,#REF!,2,FALSE)</f>
        <v>#N/A</v>
      </c>
      <c r="K558" s="91"/>
      <c r="L558" s="91" t="e">
        <f ca="1">VLOOKUP(M558,#REF!,2,FALSE)</f>
        <v>#N/A</v>
      </c>
      <c r="M558" s="91"/>
      <c r="N558" s="91" t="e">
        <f ca="1">VLOOKUP(O558,#REF!,2,FALSE)</f>
        <v>#N/A</v>
      </c>
      <c r="O558" s="91"/>
      <c r="P558" s="92" t="str">
        <f ca="1">_xlfn.CONCAT($I558,IF(OR($O558=#REF!,$O558=#REF!,$O558=#REF!,$O558="electricité joule", $O558="electricité PAC")," d'", " de "), LOWER($O558))&amp;IF(OR(G558="agriculture","industrie")," l'",IF(OR(G558="puits technologiques",G558="soutes")," des "," du "))&amp;LOWER(G558)</f>
        <v xml:space="preserve"> de  du </v>
      </c>
      <c r="Q558" s="91" t="e">
        <f t="shared" si="30"/>
        <v>#NAME?</v>
      </c>
      <c r="R558" s="91" t="s">
        <v>95</v>
      </c>
      <c r="S558" s="91"/>
      <c r="T558" s="91" t="s">
        <v>9</v>
      </c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3"/>
      <c r="AM558" s="93"/>
      <c r="AN558" s="93"/>
      <c r="AO558" s="93"/>
      <c r="AP558" s="93"/>
      <c r="AQ558" s="93"/>
      <c r="AR558" s="93"/>
      <c r="AS558" s="93"/>
      <c r="AT558" s="93"/>
      <c r="AU558" s="93"/>
      <c r="AV558" s="93"/>
      <c r="AW558" s="93"/>
      <c r="AX558" s="93"/>
      <c r="AY558" s="93"/>
      <c r="AZ558" s="93"/>
      <c r="BA558" s="93"/>
      <c r="BB558" s="93"/>
      <c r="BC558" s="93"/>
      <c r="BD558" s="93"/>
      <c r="BE558" s="93"/>
      <c r="BF558" s="93"/>
      <c r="BG558" s="93"/>
      <c r="BH558" s="93"/>
      <c r="BI558" s="93"/>
      <c r="BJ558" s="93"/>
      <c r="BK558" s="93"/>
      <c r="BL558" s="93"/>
      <c r="BM558" s="93"/>
      <c r="BN558" s="93"/>
      <c r="BO558" s="93"/>
      <c r="BP558" s="93"/>
      <c r="BQ558" s="93"/>
      <c r="BR558" s="93"/>
      <c r="BS558" s="93"/>
      <c r="BT558" s="93"/>
      <c r="BU558" s="93"/>
    </row>
    <row r="559" spans="3:73">
      <c r="C559" s="91">
        <f t="shared" si="29"/>
        <v>558</v>
      </c>
      <c r="D559" s="91"/>
      <c r="E559" s="91" t="e">
        <f t="shared" ca="1" si="31"/>
        <v>#N/A</v>
      </c>
      <c r="F559" s="91" t="e">
        <f ca="1">VLOOKUP(G559,#REF!,2,FALSE)</f>
        <v>#N/A</v>
      </c>
      <c r="G559" s="91"/>
      <c r="H559" s="91" t="e">
        <f ca="1">VLOOKUP(I559,#REF!,2,FALSE)</f>
        <v>#N/A</v>
      </c>
      <c r="I559" s="91"/>
      <c r="J559" s="91" t="e">
        <f ca="1">VLOOKUP(K559,#REF!,2,FALSE)</f>
        <v>#N/A</v>
      </c>
      <c r="K559" s="91"/>
      <c r="L559" s="91" t="e">
        <f ca="1">VLOOKUP(M559,#REF!,2,FALSE)</f>
        <v>#N/A</v>
      </c>
      <c r="M559" s="91"/>
      <c r="N559" s="91" t="e">
        <f ca="1">VLOOKUP(O559,#REF!,2,FALSE)</f>
        <v>#N/A</v>
      </c>
      <c r="O559" s="91"/>
      <c r="P559" s="92" t="str">
        <f ca="1">_xlfn.CONCAT($I559,IF(OR($O559=#REF!,$O559=#REF!,$O559=#REF!,$O559="electricité joule", $O559="electricité PAC")," d'", " de "), LOWER($O559))&amp;IF(OR(G559="agriculture","industrie")," l'",IF(OR(G559="puits technologiques",G559="soutes")," des "," du "))&amp;LOWER(G559)</f>
        <v xml:space="preserve"> de  du </v>
      </c>
      <c r="Q559" s="91" t="e">
        <f t="shared" si="30"/>
        <v>#NAME?</v>
      </c>
      <c r="R559" s="91" t="s">
        <v>95</v>
      </c>
      <c r="S559" s="91"/>
      <c r="T559" s="91" t="s">
        <v>9</v>
      </c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3"/>
      <c r="AM559" s="93"/>
      <c r="AN559" s="93"/>
      <c r="AO559" s="93"/>
      <c r="AP559" s="93"/>
      <c r="AQ559" s="93"/>
      <c r="AR559" s="93"/>
      <c r="AS559" s="93"/>
      <c r="AT559" s="93"/>
      <c r="AU559" s="93"/>
      <c r="AV559" s="93"/>
      <c r="AW559" s="93"/>
      <c r="AX559" s="93"/>
      <c r="AY559" s="93"/>
      <c r="AZ559" s="93"/>
      <c r="BA559" s="93"/>
      <c r="BB559" s="93"/>
      <c r="BC559" s="93"/>
      <c r="BD559" s="93"/>
      <c r="BE559" s="93"/>
      <c r="BF559" s="93"/>
      <c r="BG559" s="93"/>
      <c r="BH559" s="93"/>
      <c r="BI559" s="93"/>
      <c r="BJ559" s="93"/>
      <c r="BK559" s="93"/>
      <c r="BL559" s="93"/>
      <c r="BM559" s="93"/>
      <c r="BN559" s="93"/>
      <c r="BO559" s="93"/>
      <c r="BP559" s="93"/>
      <c r="BQ559" s="93"/>
      <c r="BR559" s="93"/>
      <c r="BS559" s="93"/>
      <c r="BT559" s="93"/>
      <c r="BU559" s="93"/>
    </row>
    <row r="560" spans="3:73">
      <c r="C560" s="91">
        <f t="shared" si="29"/>
        <v>559</v>
      </c>
      <c r="D560" s="91"/>
      <c r="E560" s="91" t="e">
        <f t="shared" ca="1" si="31"/>
        <v>#N/A</v>
      </c>
      <c r="F560" s="91" t="e">
        <f ca="1">VLOOKUP(G560,#REF!,2,FALSE)</f>
        <v>#N/A</v>
      </c>
      <c r="G560" s="91"/>
      <c r="H560" s="91" t="e">
        <f ca="1">VLOOKUP(I560,#REF!,2,FALSE)</f>
        <v>#N/A</v>
      </c>
      <c r="I560" s="91"/>
      <c r="J560" s="91" t="e">
        <f ca="1">VLOOKUP(K560,#REF!,2,FALSE)</f>
        <v>#N/A</v>
      </c>
      <c r="K560" s="91"/>
      <c r="L560" s="91" t="e">
        <f ca="1">VLOOKUP(M560,#REF!,2,FALSE)</f>
        <v>#N/A</v>
      </c>
      <c r="M560" s="91"/>
      <c r="N560" s="91" t="e">
        <f ca="1">VLOOKUP(O560,#REF!,2,FALSE)</f>
        <v>#N/A</v>
      </c>
      <c r="O560" s="91"/>
      <c r="P560" s="92" t="str">
        <f ca="1">_xlfn.CONCAT($I560,IF(OR($O560=#REF!,$O560=#REF!,$O560=#REF!,$O560="electricité joule", $O560="electricité PAC")," d'", " de "), LOWER($O560))&amp;IF(OR(G560="agriculture","industrie")," l'",IF(OR(G560="puits technologiques",G560="soutes")," des "," du "))&amp;LOWER(G560)</f>
        <v xml:space="preserve"> de  du </v>
      </c>
      <c r="Q560" s="91" t="e">
        <f t="shared" si="30"/>
        <v>#NAME?</v>
      </c>
      <c r="R560" s="91" t="s">
        <v>95</v>
      </c>
      <c r="S560" s="91"/>
      <c r="T560" s="91" t="s">
        <v>9</v>
      </c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3"/>
      <c r="AM560" s="93"/>
      <c r="AN560" s="93"/>
      <c r="AO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3"/>
      <c r="AZ560" s="93"/>
      <c r="BA560" s="93"/>
      <c r="BB560" s="93"/>
      <c r="BC560" s="93"/>
      <c r="BD560" s="93"/>
      <c r="BE560" s="93"/>
      <c r="BF560" s="93"/>
      <c r="BG560" s="93"/>
      <c r="BH560" s="93"/>
      <c r="BI560" s="93"/>
      <c r="BJ560" s="93"/>
      <c r="BK560" s="93"/>
      <c r="BL560" s="93"/>
      <c r="BM560" s="93"/>
      <c r="BN560" s="93"/>
      <c r="BO560" s="93"/>
      <c r="BP560" s="93"/>
      <c r="BQ560" s="93"/>
      <c r="BR560" s="93"/>
      <c r="BS560" s="93"/>
      <c r="BT560" s="93"/>
      <c r="BU560" s="93"/>
    </row>
    <row r="561" spans="3:73">
      <c r="C561" s="91">
        <f t="shared" si="29"/>
        <v>560</v>
      </c>
      <c r="D561" s="91"/>
      <c r="E561" s="91" t="e">
        <f t="shared" ca="1" si="31"/>
        <v>#N/A</v>
      </c>
      <c r="F561" s="91" t="e">
        <f ca="1">VLOOKUP(G561,#REF!,2,FALSE)</f>
        <v>#N/A</v>
      </c>
      <c r="G561" s="91"/>
      <c r="H561" s="91" t="e">
        <f ca="1">VLOOKUP(I561,#REF!,2,FALSE)</f>
        <v>#N/A</v>
      </c>
      <c r="I561" s="91"/>
      <c r="J561" s="91" t="e">
        <f ca="1">VLOOKUP(K561,#REF!,2,FALSE)</f>
        <v>#N/A</v>
      </c>
      <c r="K561" s="91"/>
      <c r="L561" s="91" t="e">
        <f ca="1">VLOOKUP(M561,#REF!,2,FALSE)</f>
        <v>#N/A</v>
      </c>
      <c r="M561" s="91"/>
      <c r="N561" s="91" t="e">
        <f ca="1">VLOOKUP(O561,#REF!,2,FALSE)</f>
        <v>#N/A</v>
      </c>
      <c r="O561" s="91"/>
      <c r="P561" s="92" t="str">
        <f ca="1">_xlfn.CONCAT($I561,IF(OR($O561=#REF!,$O561=#REF!,$O561=#REF!,$O561="electricité joule", $O561="electricité PAC")," d'", " de "), LOWER($O561))&amp;IF(OR(G561="agriculture","industrie")," l'",IF(OR(G561="puits technologiques",G561="soutes")," des "," du "))&amp;LOWER(G561)</f>
        <v xml:space="preserve"> de  du </v>
      </c>
      <c r="Q561" s="91" t="e">
        <f t="shared" si="30"/>
        <v>#NAME?</v>
      </c>
      <c r="R561" s="91" t="s">
        <v>95</v>
      </c>
      <c r="S561" s="91"/>
      <c r="T561" s="91" t="s">
        <v>9</v>
      </c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3"/>
      <c r="AM561" s="93"/>
      <c r="AN561" s="93"/>
      <c r="AO561" s="93"/>
      <c r="AP561" s="93"/>
      <c r="AQ561" s="93"/>
      <c r="AR561" s="93"/>
      <c r="AS561" s="93"/>
      <c r="AT561" s="93"/>
      <c r="AU561" s="93"/>
      <c r="AV561" s="93"/>
      <c r="AW561" s="93"/>
      <c r="AX561" s="93"/>
      <c r="AY561" s="93"/>
      <c r="AZ561" s="93"/>
      <c r="BA561" s="93"/>
      <c r="BB561" s="93"/>
      <c r="BC561" s="93"/>
      <c r="BD561" s="93"/>
      <c r="BE561" s="93"/>
      <c r="BF561" s="93"/>
      <c r="BG561" s="93"/>
      <c r="BH561" s="93"/>
      <c r="BI561" s="93"/>
      <c r="BJ561" s="93"/>
      <c r="BK561" s="93"/>
      <c r="BL561" s="93"/>
      <c r="BM561" s="93"/>
      <c r="BN561" s="93"/>
      <c r="BO561" s="93"/>
      <c r="BP561" s="93"/>
      <c r="BQ561" s="93"/>
      <c r="BR561" s="93"/>
      <c r="BS561" s="93"/>
      <c r="BT561" s="93"/>
      <c r="BU561" s="93"/>
    </row>
    <row r="562" spans="3:73">
      <c r="C562" s="91">
        <f t="shared" si="29"/>
        <v>561</v>
      </c>
      <c r="D562" s="91"/>
      <c r="E562" s="91" t="e">
        <f t="shared" ca="1" si="31"/>
        <v>#N/A</v>
      </c>
      <c r="F562" s="91" t="e">
        <f ca="1">VLOOKUP(G562,#REF!,2,FALSE)</f>
        <v>#N/A</v>
      </c>
      <c r="G562" s="91"/>
      <c r="H562" s="91" t="e">
        <f ca="1">VLOOKUP(I562,#REF!,2,FALSE)</f>
        <v>#N/A</v>
      </c>
      <c r="I562" s="91"/>
      <c r="J562" s="91" t="e">
        <f ca="1">VLOOKUP(K562,#REF!,2,FALSE)</f>
        <v>#N/A</v>
      </c>
      <c r="K562" s="91"/>
      <c r="L562" s="91" t="e">
        <f ca="1">VLOOKUP(M562,#REF!,2,FALSE)</f>
        <v>#N/A</v>
      </c>
      <c r="M562" s="91"/>
      <c r="N562" s="91" t="e">
        <f ca="1">VLOOKUP(O562,#REF!,2,FALSE)</f>
        <v>#N/A</v>
      </c>
      <c r="O562" s="91"/>
      <c r="P562" s="92" t="str">
        <f ca="1">_xlfn.CONCAT($I562,IF(OR($O562=#REF!,$O562=#REF!,$O562=#REF!,$O562="electricité joule", $O562="electricité PAC")," d'", " de "), LOWER($O562))&amp;IF(OR(G562="agriculture","industrie")," l'",IF(OR(G562="puits technologiques",G562="soutes")," des "," du "))&amp;LOWER(G562)</f>
        <v xml:space="preserve"> de  du </v>
      </c>
      <c r="Q562" s="91" t="e">
        <f t="shared" si="30"/>
        <v>#NAME?</v>
      </c>
      <c r="R562" s="91" t="s">
        <v>95</v>
      </c>
      <c r="S562" s="91"/>
      <c r="T562" s="91" t="s">
        <v>9</v>
      </c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3"/>
      <c r="AM562" s="93"/>
      <c r="AN562" s="93"/>
      <c r="AO562" s="93"/>
      <c r="AP562" s="93"/>
      <c r="AQ562" s="93"/>
      <c r="AR562" s="93"/>
      <c r="AS562" s="93"/>
      <c r="AT562" s="93"/>
      <c r="AU562" s="93"/>
      <c r="AV562" s="93"/>
      <c r="AW562" s="93"/>
      <c r="AX562" s="93"/>
      <c r="AY562" s="93"/>
      <c r="AZ562" s="93"/>
      <c r="BA562" s="93"/>
      <c r="BB562" s="93"/>
      <c r="BC562" s="93"/>
      <c r="BD562" s="93"/>
      <c r="BE562" s="93"/>
      <c r="BF562" s="93"/>
      <c r="BG562" s="93"/>
      <c r="BH562" s="93"/>
      <c r="BI562" s="93"/>
      <c r="BJ562" s="93"/>
      <c r="BK562" s="93"/>
      <c r="BL562" s="93"/>
      <c r="BM562" s="93"/>
      <c r="BN562" s="93"/>
      <c r="BO562" s="93"/>
      <c r="BP562" s="93"/>
      <c r="BQ562" s="93"/>
      <c r="BR562" s="93"/>
      <c r="BS562" s="93"/>
      <c r="BT562" s="93"/>
      <c r="BU562" s="93"/>
    </row>
    <row r="563" spans="3:73">
      <c r="C563" s="91">
        <f t="shared" si="29"/>
        <v>562</v>
      </c>
      <c r="D563" s="91"/>
      <c r="E563" s="91" t="e">
        <f t="shared" ca="1" si="31"/>
        <v>#N/A</v>
      </c>
      <c r="F563" s="91" t="e">
        <f ca="1">VLOOKUP(G563,#REF!,2,FALSE)</f>
        <v>#N/A</v>
      </c>
      <c r="G563" s="91"/>
      <c r="H563" s="91" t="e">
        <f ca="1">VLOOKUP(I563,#REF!,2,FALSE)</f>
        <v>#N/A</v>
      </c>
      <c r="I563" s="91"/>
      <c r="J563" s="91" t="e">
        <f ca="1">VLOOKUP(K563,#REF!,2,FALSE)</f>
        <v>#N/A</v>
      </c>
      <c r="K563" s="91"/>
      <c r="L563" s="91" t="e">
        <f ca="1">VLOOKUP(M563,#REF!,2,FALSE)</f>
        <v>#N/A</v>
      </c>
      <c r="M563" s="91"/>
      <c r="N563" s="91" t="e">
        <f ca="1">VLOOKUP(O563,#REF!,2,FALSE)</f>
        <v>#N/A</v>
      </c>
      <c r="O563" s="91"/>
      <c r="P563" s="92" t="str">
        <f ca="1">_xlfn.CONCAT($I563,IF(OR($O563=#REF!,$O563=#REF!,$O563=#REF!,$O563="electricité joule", $O563="electricité PAC")," d'", " de "), LOWER($O563))&amp;IF(OR(G563="agriculture","industrie")," l'",IF(OR(G563="puits technologiques",G563="soutes")," des "," du "))&amp;LOWER(G563)</f>
        <v xml:space="preserve"> de  du </v>
      </c>
      <c r="Q563" s="91" t="e">
        <f t="shared" si="30"/>
        <v>#NAME?</v>
      </c>
      <c r="R563" s="91" t="s">
        <v>95</v>
      </c>
      <c r="S563" s="91"/>
      <c r="T563" s="91" t="s">
        <v>9</v>
      </c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3"/>
      <c r="AM563" s="93"/>
      <c r="AN563" s="93"/>
      <c r="AO563" s="93"/>
      <c r="AP563" s="93"/>
      <c r="AQ563" s="93"/>
      <c r="AR563" s="93"/>
      <c r="AS563" s="93"/>
      <c r="AT563" s="93"/>
      <c r="AU563" s="93"/>
      <c r="AV563" s="93"/>
      <c r="AW563" s="93"/>
      <c r="AX563" s="93"/>
      <c r="AY563" s="93"/>
      <c r="AZ563" s="93"/>
      <c r="BA563" s="93"/>
      <c r="BB563" s="93"/>
      <c r="BC563" s="93"/>
      <c r="BD563" s="93"/>
      <c r="BE563" s="93"/>
      <c r="BF563" s="93"/>
      <c r="BG563" s="93"/>
      <c r="BH563" s="93"/>
      <c r="BI563" s="93"/>
      <c r="BJ563" s="93"/>
      <c r="BK563" s="93"/>
      <c r="BL563" s="93"/>
      <c r="BM563" s="93"/>
      <c r="BN563" s="93"/>
      <c r="BO563" s="93"/>
      <c r="BP563" s="93"/>
      <c r="BQ563" s="93"/>
      <c r="BR563" s="93"/>
      <c r="BS563" s="93"/>
      <c r="BT563" s="93"/>
      <c r="BU563" s="93"/>
    </row>
    <row r="564" spans="3:73">
      <c r="C564" s="91">
        <f t="shared" si="29"/>
        <v>563</v>
      </c>
      <c r="D564" s="91"/>
      <c r="E564" s="91" t="e">
        <f t="shared" ca="1" si="31"/>
        <v>#N/A</v>
      </c>
      <c r="F564" s="91" t="e">
        <f ca="1">VLOOKUP(G564,#REF!,2,FALSE)</f>
        <v>#N/A</v>
      </c>
      <c r="G564" s="91"/>
      <c r="H564" s="91" t="e">
        <f ca="1">VLOOKUP(I564,#REF!,2,FALSE)</f>
        <v>#N/A</v>
      </c>
      <c r="I564" s="91"/>
      <c r="J564" s="91" t="e">
        <f ca="1">VLOOKUP(K564,#REF!,2,FALSE)</f>
        <v>#N/A</v>
      </c>
      <c r="K564" s="91"/>
      <c r="L564" s="91" t="e">
        <f ca="1">VLOOKUP(M564,#REF!,2,FALSE)</f>
        <v>#N/A</v>
      </c>
      <c r="M564" s="91"/>
      <c r="N564" s="91" t="e">
        <f ca="1">VLOOKUP(O564,#REF!,2,FALSE)</f>
        <v>#N/A</v>
      </c>
      <c r="O564" s="91"/>
      <c r="P564" s="92" t="str">
        <f ca="1">_xlfn.CONCAT($I564,IF(OR($O564=#REF!,$O564=#REF!,$O564=#REF!,$O564="electricité joule", $O564="electricité PAC")," d'", " de "), LOWER($O564))&amp;IF(OR(G564="agriculture","industrie")," l'",IF(OR(G564="puits technologiques",G564="soutes")," des "," du "))&amp;LOWER(G564)</f>
        <v xml:space="preserve"> de  du </v>
      </c>
      <c r="Q564" s="91" t="e">
        <f t="shared" si="30"/>
        <v>#NAME?</v>
      </c>
      <c r="R564" s="91" t="s">
        <v>95</v>
      </c>
      <c r="S564" s="91"/>
      <c r="T564" s="91" t="s">
        <v>9</v>
      </c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3"/>
      <c r="AM564" s="93"/>
      <c r="AN564" s="93"/>
      <c r="AO564" s="93"/>
      <c r="AP564" s="93"/>
      <c r="AQ564" s="93"/>
      <c r="AR564" s="93"/>
      <c r="AS564" s="93"/>
      <c r="AT564" s="93"/>
      <c r="AU564" s="93"/>
      <c r="AV564" s="93"/>
      <c r="AW564" s="93"/>
      <c r="AX564" s="93"/>
      <c r="AY564" s="93"/>
      <c r="AZ564" s="93"/>
      <c r="BA564" s="93"/>
      <c r="BB564" s="93"/>
      <c r="BC564" s="93"/>
      <c r="BD564" s="93"/>
      <c r="BE564" s="93"/>
      <c r="BF564" s="93"/>
      <c r="BG564" s="93"/>
      <c r="BH564" s="93"/>
      <c r="BI564" s="93"/>
      <c r="BJ564" s="93"/>
      <c r="BK564" s="93"/>
      <c r="BL564" s="93"/>
      <c r="BM564" s="93"/>
      <c r="BN564" s="93"/>
      <c r="BO564" s="93"/>
      <c r="BP564" s="93"/>
      <c r="BQ564" s="93"/>
      <c r="BR564" s="93"/>
      <c r="BS564" s="93"/>
      <c r="BT564" s="93"/>
      <c r="BU564" s="93"/>
    </row>
    <row r="565" spans="3:73">
      <c r="C565" s="91">
        <f t="shared" si="29"/>
        <v>564</v>
      </c>
      <c r="D565" s="91"/>
      <c r="E565" s="91" t="e">
        <f t="shared" ca="1" si="31"/>
        <v>#N/A</v>
      </c>
      <c r="F565" s="91" t="e">
        <f ca="1">VLOOKUP(G565,#REF!,2,FALSE)</f>
        <v>#N/A</v>
      </c>
      <c r="G565" s="91"/>
      <c r="H565" s="91" t="e">
        <f ca="1">VLOOKUP(I565,#REF!,2,FALSE)</f>
        <v>#N/A</v>
      </c>
      <c r="I565" s="91"/>
      <c r="J565" s="91" t="e">
        <f ca="1">VLOOKUP(K565,#REF!,2,FALSE)</f>
        <v>#N/A</v>
      </c>
      <c r="K565" s="91"/>
      <c r="L565" s="91" t="e">
        <f ca="1">VLOOKUP(M565,#REF!,2,FALSE)</f>
        <v>#N/A</v>
      </c>
      <c r="M565" s="91"/>
      <c r="N565" s="91" t="e">
        <f ca="1">VLOOKUP(O565,#REF!,2,FALSE)</f>
        <v>#N/A</v>
      </c>
      <c r="O565" s="91"/>
      <c r="P565" s="92" t="str">
        <f ca="1">_xlfn.CONCAT($I565,IF(OR($O565=#REF!,$O565=#REF!,$O565=#REF!,$O565="electricité joule", $O565="electricité PAC")," d'", " de "), LOWER($O565))&amp;IF(OR(G565="agriculture","industrie")," l'",IF(OR(G565="puits technologiques",G565="soutes")," des "," du "))&amp;LOWER(G565)</f>
        <v xml:space="preserve"> de  du </v>
      </c>
      <c r="Q565" s="91" t="e">
        <f t="shared" si="30"/>
        <v>#NAME?</v>
      </c>
      <c r="R565" s="91" t="s">
        <v>95</v>
      </c>
      <c r="S565" s="91"/>
      <c r="T565" s="91" t="s">
        <v>9</v>
      </c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3"/>
      <c r="AM565" s="93"/>
      <c r="AN565" s="93"/>
      <c r="AO565" s="93"/>
      <c r="AP565" s="93"/>
      <c r="AQ565" s="93"/>
      <c r="AR565" s="93"/>
      <c r="AS565" s="93"/>
      <c r="AT565" s="93"/>
      <c r="AU565" s="93"/>
      <c r="AV565" s="93"/>
      <c r="AW565" s="93"/>
      <c r="AX565" s="93"/>
      <c r="AY565" s="93"/>
      <c r="AZ565" s="93"/>
      <c r="BA565" s="93"/>
      <c r="BB565" s="93"/>
      <c r="BC565" s="93"/>
      <c r="BD565" s="93"/>
      <c r="BE565" s="93"/>
      <c r="BF565" s="93"/>
      <c r="BG565" s="93"/>
      <c r="BH565" s="93"/>
      <c r="BI565" s="93"/>
      <c r="BJ565" s="93"/>
      <c r="BK565" s="93"/>
      <c r="BL565" s="93"/>
      <c r="BM565" s="93"/>
      <c r="BN565" s="93"/>
      <c r="BO565" s="93"/>
      <c r="BP565" s="93"/>
      <c r="BQ565" s="93"/>
      <c r="BR565" s="93"/>
      <c r="BS565" s="93"/>
      <c r="BT565" s="93"/>
      <c r="BU565" s="93"/>
    </row>
    <row r="566" spans="3:73">
      <c r="C566" s="91">
        <f t="shared" si="29"/>
        <v>565</v>
      </c>
      <c r="D566" s="91"/>
      <c r="E566" s="91" t="e">
        <f t="shared" ca="1" si="31"/>
        <v>#N/A</v>
      </c>
      <c r="F566" s="91" t="e">
        <f ca="1">VLOOKUP(G566,#REF!,2,FALSE)</f>
        <v>#N/A</v>
      </c>
      <c r="G566" s="91"/>
      <c r="H566" s="91" t="e">
        <f ca="1">VLOOKUP(I566,#REF!,2,FALSE)</f>
        <v>#N/A</v>
      </c>
      <c r="I566" s="91"/>
      <c r="J566" s="91" t="e">
        <f ca="1">VLOOKUP(K566,#REF!,2,FALSE)</f>
        <v>#N/A</v>
      </c>
      <c r="K566" s="91"/>
      <c r="L566" s="91" t="e">
        <f ca="1">VLOOKUP(M566,#REF!,2,FALSE)</f>
        <v>#N/A</v>
      </c>
      <c r="M566" s="91"/>
      <c r="N566" s="91" t="e">
        <f ca="1">VLOOKUP(O566,#REF!,2,FALSE)</f>
        <v>#N/A</v>
      </c>
      <c r="O566" s="91"/>
      <c r="P566" s="92" t="str">
        <f ca="1">_xlfn.CONCAT($I566,IF(OR($O566=#REF!,$O566=#REF!,$O566=#REF!,$O566="electricité joule", $O566="electricité PAC")," d'", " de "), LOWER($O566))&amp;IF(OR(G566="agriculture","industrie")," l'",IF(OR(G566="puits technologiques",G566="soutes")," des "," du "))&amp;LOWER(G566)</f>
        <v xml:space="preserve"> de  du </v>
      </c>
      <c r="Q566" s="91" t="e">
        <f t="shared" si="30"/>
        <v>#NAME?</v>
      </c>
      <c r="R566" s="91" t="s">
        <v>95</v>
      </c>
      <c r="S566" s="91"/>
      <c r="T566" s="91" t="s">
        <v>9</v>
      </c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3"/>
      <c r="AM566" s="93"/>
      <c r="AN566" s="93"/>
      <c r="AO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3"/>
      <c r="AZ566" s="93"/>
      <c r="BA566" s="93"/>
      <c r="BB566" s="93"/>
      <c r="BC566" s="93"/>
      <c r="BD566" s="93"/>
      <c r="BE566" s="93"/>
      <c r="BF566" s="93"/>
      <c r="BG566" s="93"/>
      <c r="BH566" s="93"/>
      <c r="BI566" s="93"/>
      <c r="BJ566" s="93"/>
      <c r="BK566" s="93"/>
      <c r="BL566" s="93"/>
      <c r="BM566" s="93"/>
      <c r="BN566" s="93"/>
      <c r="BO566" s="93"/>
      <c r="BP566" s="93"/>
      <c r="BQ566" s="93"/>
      <c r="BR566" s="93"/>
      <c r="BS566" s="93"/>
      <c r="BT566" s="93"/>
      <c r="BU566" s="93"/>
    </row>
    <row r="567" spans="3:73">
      <c r="C567" s="91">
        <f t="shared" si="29"/>
        <v>566</v>
      </c>
      <c r="D567" s="91"/>
      <c r="E567" s="91" t="e">
        <f t="shared" ca="1" si="31"/>
        <v>#N/A</v>
      </c>
      <c r="F567" s="91" t="e">
        <f ca="1">VLOOKUP(G567,#REF!,2,FALSE)</f>
        <v>#N/A</v>
      </c>
      <c r="G567" s="91"/>
      <c r="H567" s="91" t="e">
        <f ca="1">VLOOKUP(I567,#REF!,2,FALSE)</f>
        <v>#N/A</v>
      </c>
      <c r="I567" s="91"/>
      <c r="J567" s="91" t="e">
        <f ca="1">VLOOKUP(K567,#REF!,2,FALSE)</f>
        <v>#N/A</v>
      </c>
      <c r="K567" s="91"/>
      <c r="L567" s="91" t="e">
        <f ca="1">VLOOKUP(M567,#REF!,2,FALSE)</f>
        <v>#N/A</v>
      </c>
      <c r="M567" s="91"/>
      <c r="N567" s="91" t="e">
        <f ca="1">VLOOKUP(O567,#REF!,2,FALSE)</f>
        <v>#N/A</v>
      </c>
      <c r="O567" s="91"/>
      <c r="P567" s="92" t="str">
        <f ca="1">_xlfn.CONCAT($I567,IF(OR($O567=#REF!,$O567=#REF!,$O567=#REF!,$O567="electricité joule", $O567="electricité PAC")," d'", " de "), LOWER($O567))&amp;IF(OR(G567="agriculture","industrie")," l'",IF(OR(G567="puits technologiques",G567="soutes")," des "," du "))&amp;LOWER(G567)</f>
        <v xml:space="preserve"> de  du </v>
      </c>
      <c r="Q567" s="91" t="e">
        <f t="shared" si="30"/>
        <v>#NAME?</v>
      </c>
      <c r="R567" s="91" t="s">
        <v>95</v>
      </c>
      <c r="S567" s="91"/>
      <c r="T567" s="91" t="s">
        <v>9</v>
      </c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3"/>
      <c r="AM567" s="93"/>
      <c r="AN567" s="93"/>
      <c r="AO567" s="93"/>
      <c r="AP567" s="93"/>
      <c r="AQ567" s="93"/>
      <c r="AR567" s="93"/>
      <c r="AS567" s="93"/>
      <c r="AT567" s="93"/>
      <c r="AU567" s="93"/>
      <c r="AV567" s="93"/>
      <c r="AW567" s="93"/>
      <c r="AX567" s="93"/>
      <c r="AY567" s="93"/>
      <c r="AZ567" s="93"/>
      <c r="BA567" s="93"/>
      <c r="BB567" s="93"/>
      <c r="BC567" s="93"/>
      <c r="BD567" s="93"/>
      <c r="BE567" s="93"/>
      <c r="BF567" s="93"/>
      <c r="BG567" s="93"/>
      <c r="BH567" s="93"/>
      <c r="BI567" s="93"/>
      <c r="BJ567" s="93"/>
      <c r="BK567" s="93"/>
      <c r="BL567" s="93"/>
      <c r="BM567" s="93"/>
      <c r="BN567" s="93"/>
      <c r="BO567" s="93"/>
      <c r="BP567" s="93"/>
      <c r="BQ567" s="93"/>
      <c r="BR567" s="93"/>
      <c r="BS567" s="93"/>
      <c r="BT567" s="93"/>
      <c r="BU567" s="93"/>
    </row>
    <row r="568" spans="3:73">
      <c r="C568" s="91">
        <f t="shared" si="29"/>
        <v>567</v>
      </c>
      <c r="D568" s="91"/>
      <c r="E568" s="91" t="e">
        <f t="shared" ca="1" si="31"/>
        <v>#N/A</v>
      </c>
      <c r="F568" s="91" t="e">
        <f ca="1">VLOOKUP(G568,#REF!,2,FALSE)</f>
        <v>#N/A</v>
      </c>
      <c r="G568" s="91"/>
      <c r="H568" s="91" t="e">
        <f ca="1">VLOOKUP(I568,#REF!,2,FALSE)</f>
        <v>#N/A</v>
      </c>
      <c r="I568" s="91"/>
      <c r="J568" s="91" t="e">
        <f ca="1">VLOOKUP(K568,#REF!,2,FALSE)</f>
        <v>#N/A</v>
      </c>
      <c r="K568" s="91"/>
      <c r="L568" s="91" t="e">
        <f ca="1">VLOOKUP(M568,#REF!,2,FALSE)</f>
        <v>#N/A</v>
      </c>
      <c r="M568" s="91"/>
      <c r="N568" s="91" t="e">
        <f ca="1">VLOOKUP(O568,#REF!,2,FALSE)</f>
        <v>#N/A</v>
      </c>
      <c r="O568" s="91"/>
      <c r="P568" s="92" t="str">
        <f ca="1">_xlfn.CONCAT($I568,IF(OR($O568=#REF!,$O568=#REF!,$O568=#REF!,$O568="electricité joule", $O568="electricité PAC")," d'", " de "), LOWER($O568))&amp;IF(OR(G568="agriculture","industrie")," l'",IF(OR(G568="puits technologiques",G568="soutes")," des "," du "))&amp;LOWER(G568)</f>
        <v xml:space="preserve"> de  du </v>
      </c>
      <c r="Q568" s="91" t="e">
        <f t="shared" si="30"/>
        <v>#NAME?</v>
      </c>
      <c r="R568" s="91" t="s">
        <v>95</v>
      </c>
      <c r="S568" s="91"/>
      <c r="T568" s="91" t="s">
        <v>9</v>
      </c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3"/>
      <c r="AM568" s="93"/>
      <c r="AN568" s="93"/>
      <c r="AO568" s="93"/>
      <c r="AP568" s="93"/>
      <c r="AQ568" s="93"/>
      <c r="AR568" s="93"/>
      <c r="AS568" s="93"/>
      <c r="AT568" s="93"/>
      <c r="AU568" s="93"/>
      <c r="AV568" s="93"/>
      <c r="AW568" s="93"/>
      <c r="AX568" s="93"/>
      <c r="AY568" s="93"/>
      <c r="AZ568" s="93"/>
      <c r="BA568" s="93"/>
      <c r="BB568" s="93"/>
      <c r="BC568" s="93"/>
      <c r="BD568" s="93"/>
      <c r="BE568" s="93"/>
      <c r="BF568" s="93"/>
      <c r="BG568" s="93"/>
      <c r="BH568" s="93"/>
      <c r="BI568" s="93"/>
      <c r="BJ568" s="93"/>
      <c r="BK568" s="93"/>
      <c r="BL568" s="93"/>
      <c r="BM568" s="93"/>
      <c r="BN568" s="93"/>
      <c r="BO568" s="93"/>
      <c r="BP568" s="93"/>
      <c r="BQ568" s="93"/>
      <c r="BR568" s="93"/>
      <c r="BS568" s="93"/>
      <c r="BT568" s="93"/>
      <c r="BU568" s="93"/>
    </row>
    <row r="569" spans="3:73">
      <c r="C569" s="91">
        <f t="shared" si="29"/>
        <v>568</v>
      </c>
      <c r="D569" s="91"/>
      <c r="E569" s="91" t="e">
        <f t="shared" ca="1" si="31"/>
        <v>#N/A</v>
      </c>
      <c r="F569" s="91" t="e">
        <f ca="1">VLOOKUP(G569,#REF!,2,FALSE)</f>
        <v>#N/A</v>
      </c>
      <c r="G569" s="91"/>
      <c r="H569" s="91" t="e">
        <f ca="1">VLOOKUP(I569,#REF!,2,FALSE)</f>
        <v>#N/A</v>
      </c>
      <c r="I569" s="91"/>
      <c r="J569" s="91" t="e">
        <f ca="1">VLOOKUP(K569,#REF!,2,FALSE)</f>
        <v>#N/A</v>
      </c>
      <c r="K569" s="91"/>
      <c r="L569" s="91" t="e">
        <f ca="1">VLOOKUP(M569,#REF!,2,FALSE)</f>
        <v>#N/A</v>
      </c>
      <c r="M569" s="91"/>
      <c r="N569" s="91" t="e">
        <f ca="1">VLOOKUP(O569,#REF!,2,FALSE)</f>
        <v>#N/A</v>
      </c>
      <c r="O569" s="91"/>
      <c r="P569" s="92" t="str">
        <f ca="1">_xlfn.CONCAT($I569,IF(OR($O569=#REF!,$O569=#REF!,$O569=#REF!,$O569="electricité joule", $O569="electricité PAC")," d'", " de "), LOWER($O569))&amp;IF(OR(G569="agriculture","industrie")," l'",IF(OR(G569="puits technologiques",G569="soutes")," des "," du "))&amp;LOWER(G569)</f>
        <v xml:space="preserve"> de  du </v>
      </c>
      <c r="Q569" s="91" t="e">
        <f t="shared" si="30"/>
        <v>#NAME?</v>
      </c>
      <c r="R569" s="91" t="s">
        <v>95</v>
      </c>
      <c r="S569" s="91"/>
      <c r="T569" s="91" t="s">
        <v>9</v>
      </c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3"/>
      <c r="AM569" s="93"/>
      <c r="AN569" s="93"/>
      <c r="AO569" s="93"/>
      <c r="AP569" s="93"/>
      <c r="AQ569" s="93"/>
      <c r="AR569" s="93"/>
      <c r="AS569" s="93"/>
      <c r="AT569" s="93"/>
      <c r="AU569" s="93"/>
      <c r="AV569" s="93"/>
      <c r="AW569" s="93"/>
      <c r="AX569" s="93"/>
      <c r="AY569" s="93"/>
      <c r="AZ569" s="93"/>
      <c r="BA569" s="93"/>
      <c r="BB569" s="93"/>
      <c r="BC569" s="93"/>
      <c r="BD569" s="93"/>
      <c r="BE569" s="93"/>
      <c r="BF569" s="93"/>
      <c r="BG569" s="93"/>
      <c r="BH569" s="93"/>
      <c r="BI569" s="93"/>
      <c r="BJ569" s="93"/>
      <c r="BK569" s="93"/>
      <c r="BL569" s="93"/>
      <c r="BM569" s="93"/>
      <c r="BN569" s="93"/>
      <c r="BO569" s="93"/>
      <c r="BP569" s="93"/>
      <c r="BQ569" s="93"/>
      <c r="BR569" s="93"/>
      <c r="BS569" s="93"/>
      <c r="BT569" s="93"/>
      <c r="BU569" s="93"/>
    </row>
    <row r="570" spans="3:73">
      <c r="C570" s="91">
        <f t="shared" si="29"/>
        <v>569</v>
      </c>
      <c r="D570" s="91"/>
      <c r="E570" s="91" t="e">
        <f t="shared" ca="1" si="31"/>
        <v>#N/A</v>
      </c>
      <c r="F570" s="91" t="e">
        <f ca="1">VLOOKUP(G570,#REF!,2,FALSE)</f>
        <v>#N/A</v>
      </c>
      <c r="G570" s="91"/>
      <c r="H570" s="91" t="e">
        <f ca="1">VLOOKUP(I570,#REF!,2,FALSE)</f>
        <v>#N/A</v>
      </c>
      <c r="I570" s="91"/>
      <c r="J570" s="91" t="e">
        <f ca="1">VLOOKUP(K570,#REF!,2,FALSE)</f>
        <v>#N/A</v>
      </c>
      <c r="K570" s="91"/>
      <c r="L570" s="91" t="e">
        <f ca="1">VLOOKUP(M570,#REF!,2,FALSE)</f>
        <v>#N/A</v>
      </c>
      <c r="M570" s="91"/>
      <c r="N570" s="91" t="e">
        <f ca="1">VLOOKUP(O570,#REF!,2,FALSE)</f>
        <v>#N/A</v>
      </c>
      <c r="O570" s="91"/>
      <c r="P570" s="92" t="str">
        <f ca="1">_xlfn.CONCAT($I570,IF(OR($O570=#REF!,$O570=#REF!,$O570=#REF!,$O570="electricité joule", $O570="electricité PAC")," d'", " de "), LOWER($O570))&amp;IF(OR(G570="agriculture","industrie")," l'",IF(OR(G570="puits technologiques",G570="soutes")," des "," du "))&amp;LOWER(G570)</f>
        <v xml:space="preserve"> de  du </v>
      </c>
      <c r="Q570" s="91" t="e">
        <f t="shared" si="30"/>
        <v>#NAME?</v>
      </c>
      <c r="R570" s="91" t="s">
        <v>95</v>
      </c>
      <c r="S570" s="91"/>
      <c r="T570" s="91" t="s">
        <v>9</v>
      </c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3"/>
      <c r="AM570" s="93"/>
      <c r="AN570" s="93"/>
      <c r="AO570" s="93"/>
      <c r="AP570" s="93"/>
      <c r="AQ570" s="93"/>
      <c r="AR570" s="93"/>
      <c r="AS570" s="93"/>
      <c r="AT570" s="93"/>
      <c r="AU570" s="93"/>
      <c r="AV570" s="93"/>
      <c r="AW570" s="93"/>
      <c r="AX570" s="93"/>
      <c r="AY570" s="93"/>
      <c r="AZ570" s="93"/>
      <c r="BA570" s="93"/>
      <c r="BB570" s="93"/>
      <c r="BC570" s="93"/>
      <c r="BD570" s="93"/>
      <c r="BE570" s="93"/>
      <c r="BF570" s="93"/>
      <c r="BG570" s="93"/>
      <c r="BH570" s="93"/>
      <c r="BI570" s="93"/>
      <c r="BJ570" s="93"/>
      <c r="BK570" s="93"/>
      <c r="BL570" s="93"/>
      <c r="BM570" s="93"/>
      <c r="BN570" s="93"/>
      <c r="BO570" s="93"/>
      <c r="BP570" s="93"/>
      <c r="BQ570" s="93"/>
      <c r="BR570" s="93"/>
      <c r="BS570" s="93"/>
      <c r="BT570" s="93"/>
      <c r="BU570" s="93"/>
    </row>
    <row r="571" spans="3:73">
      <c r="C571" s="91">
        <f t="shared" si="29"/>
        <v>570</v>
      </c>
      <c r="D571" s="91"/>
      <c r="E571" s="91" t="e">
        <f t="shared" ca="1" si="31"/>
        <v>#N/A</v>
      </c>
      <c r="F571" s="91" t="e">
        <f ca="1">VLOOKUP(G571,#REF!,2,FALSE)</f>
        <v>#N/A</v>
      </c>
      <c r="G571" s="91"/>
      <c r="H571" s="91" t="e">
        <f ca="1">VLOOKUP(I571,#REF!,2,FALSE)</f>
        <v>#N/A</v>
      </c>
      <c r="I571" s="91"/>
      <c r="J571" s="91" t="e">
        <f ca="1">VLOOKUP(K571,#REF!,2,FALSE)</f>
        <v>#N/A</v>
      </c>
      <c r="K571" s="91"/>
      <c r="L571" s="91" t="e">
        <f ca="1">VLOOKUP(M571,#REF!,2,FALSE)</f>
        <v>#N/A</v>
      </c>
      <c r="M571" s="91"/>
      <c r="N571" s="91" t="e">
        <f ca="1">VLOOKUP(O571,#REF!,2,FALSE)</f>
        <v>#N/A</v>
      </c>
      <c r="O571" s="91"/>
      <c r="P571" s="92" t="str">
        <f ca="1">_xlfn.CONCAT($I571,IF(OR($O571=#REF!,$O571=#REF!,$O571=#REF!,$O571="electricité joule", $O571="electricité PAC")," d'", " de "), LOWER($O571))&amp;IF(OR(G571="agriculture","industrie")," l'",IF(OR(G571="puits technologiques",G571="soutes")," des "," du "))&amp;LOWER(G571)</f>
        <v xml:space="preserve"> de  du </v>
      </c>
      <c r="Q571" s="91" t="e">
        <f t="shared" si="30"/>
        <v>#NAME?</v>
      </c>
      <c r="R571" s="91" t="s">
        <v>95</v>
      </c>
      <c r="S571" s="91"/>
      <c r="T571" s="91" t="s">
        <v>9</v>
      </c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3"/>
      <c r="AM571" s="93"/>
      <c r="AN571" s="93"/>
      <c r="AO571" s="93"/>
      <c r="AP571" s="93"/>
      <c r="AQ571" s="93"/>
      <c r="AR571" s="93"/>
      <c r="AS571" s="93"/>
      <c r="AT571" s="93"/>
      <c r="AU571" s="93"/>
      <c r="AV571" s="93"/>
      <c r="AW571" s="93"/>
      <c r="AX571" s="93"/>
      <c r="AY571" s="93"/>
      <c r="AZ571" s="93"/>
      <c r="BA571" s="93"/>
      <c r="BB571" s="93"/>
      <c r="BC571" s="93"/>
      <c r="BD571" s="93"/>
      <c r="BE571" s="93"/>
      <c r="BF571" s="93"/>
      <c r="BG571" s="93"/>
      <c r="BH571" s="93"/>
      <c r="BI571" s="93"/>
      <c r="BJ571" s="93"/>
      <c r="BK571" s="93"/>
      <c r="BL571" s="93"/>
      <c r="BM571" s="93"/>
      <c r="BN571" s="93"/>
      <c r="BO571" s="93"/>
      <c r="BP571" s="93"/>
      <c r="BQ571" s="93"/>
      <c r="BR571" s="93"/>
      <c r="BS571" s="93"/>
      <c r="BT571" s="93"/>
      <c r="BU571" s="93"/>
    </row>
    <row r="572" spans="3:73">
      <c r="C572" s="91">
        <f t="shared" si="29"/>
        <v>571</v>
      </c>
      <c r="D572" s="91"/>
      <c r="E572" s="91" t="e">
        <f t="shared" ca="1" si="31"/>
        <v>#N/A</v>
      </c>
      <c r="F572" s="91" t="e">
        <f ca="1">VLOOKUP(G572,#REF!,2,FALSE)</f>
        <v>#N/A</v>
      </c>
      <c r="G572" s="91"/>
      <c r="H572" s="91" t="e">
        <f ca="1">VLOOKUP(I572,#REF!,2,FALSE)</f>
        <v>#N/A</v>
      </c>
      <c r="I572" s="91"/>
      <c r="J572" s="91" t="e">
        <f ca="1">VLOOKUP(K572,#REF!,2,FALSE)</f>
        <v>#N/A</v>
      </c>
      <c r="K572" s="91"/>
      <c r="L572" s="91" t="e">
        <f ca="1">VLOOKUP(M572,#REF!,2,FALSE)</f>
        <v>#N/A</v>
      </c>
      <c r="M572" s="91"/>
      <c r="N572" s="91" t="e">
        <f ca="1">VLOOKUP(O572,#REF!,2,FALSE)</f>
        <v>#N/A</v>
      </c>
      <c r="O572" s="91"/>
      <c r="P572" s="92" t="str">
        <f ca="1">_xlfn.CONCAT($I572,IF(OR($O572=#REF!,$O572=#REF!,$O572=#REF!,$O572="electricité joule", $O572="electricité PAC")," d'", " de "), LOWER($O572))&amp;IF(OR(G572="agriculture","industrie")," l'",IF(OR(G572="puits technologiques",G572="soutes")," des "," du "))&amp;LOWER(G572)</f>
        <v xml:space="preserve"> de  du </v>
      </c>
      <c r="Q572" s="91" t="e">
        <f t="shared" si="30"/>
        <v>#NAME?</v>
      </c>
      <c r="R572" s="91" t="s">
        <v>95</v>
      </c>
      <c r="S572" s="91"/>
      <c r="T572" s="91" t="s">
        <v>9</v>
      </c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3"/>
      <c r="AM572" s="93"/>
      <c r="AN572" s="93"/>
      <c r="AO572" s="93"/>
      <c r="AP572" s="93"/>
      <c r="AQ572" s="93"/>
      <c r="AR572" s="93"/>
      <c r="AS572" s="93"/>
      <c r="AT572" s="93"/>
      <c r="AU572" s="93"/>
      <c r="AV572" s="93"/>
      <c r="AW572" s="93"/>
      <c r="AX572" s="93"/>
      <c r="AY572" s="93"/>
      <c r="AZ572" s="93"/>
      <c r="BA572" s="93"/>
      <c r="BB572" s="93"/>
      <c r="BC572" s="93"/>
      <c r="BD572" s="93"/>
      <c r="BE572" s="93"/>
      <c r="BF572" s="93"/>
      <c r="BG572" s="93"/>
      <c r="BH572" s="93"/>
      <c r="BI572" s="93"/>
      <c r="BJ572" s="93"/>
      <c r="BK572" s="93"/>
      <c r="BL572" s="93"/>
      <c r="BM572" s="93"/>
      <c r="BN572" s="93"/>
      <c r="BO572" s="93"/>
      <c r="BP572" s="93"/>
      <c r="BQ572" s="93"/>
      <c r="BR572" s="93"/>
      <c r="BS572" s="93"/>
      <c r="BT572" s="93"/>
      <c r="BU572" s="93"/>
    </row>
    <row r="573" spans="3:73">
      <c r="C573" s="91">
        <f t="shared" si="29"/>
        <v>572</v>
      </c>
      <c r="D573" s="91"/>
      <c r="E573" s="91" t="e">
        <f t="shared" ca="1" si="31"/>
        <v>#N/A</v>
      </c>
      <c r="F573" s="91" t="e">
        <f ca="1">VLOOKUP(G573,#REF!,2,FALSE)</f>
        <v>#N/A</v>
      </c>
      <c r="G573" s="91"/>
      <c r="H573" s="91" t="e">
        <f ca="1">VLOOKUP(I573,#REF!,2,FALSE)</f>
        <v>#N/A</v>
      </c>
      <c r="I573" s="91"/>
      <c r="J573" s="91" t="e">
        <f ca="1">VLOOKUP(K573,#REF!,2,FALSE)</f>
        <v>#N/A</v>
      </c>
      <c r="K573" s="91"/>
      <c r="L573" s="91" t="e">
        <f ca="1">VLOOKUP(M573,#REF!,2,FALSE)</f>
        <v>#N/A</v>
      </c>
      <c r="M573" s="91"/>
      <c r="N573" s="91" t="e">
        <f ca="1">VLOOKUP(O573,#REF!,2,FALSE)</f>
        <v>#N/A</v>
      </c>
      <c r="O573" s="91"/>
      <c r="P573" s="92" t="str">
        <f ca="1">_xlfn.CONCAT($I573,IF(OR($O573=#REF!,$O573=#REF!,$O573=#REF!,$O573="electricité joule", $O573="electricité PAC")," d'", " de "), LOWER($O573))&amp;IF(OR(G573="agriculture","industrie")," l'",IF(OR(G573="puits technologiques",G573="soutes")," des "," du "))&amp;LOWER(G573)</f>
        <v xml:space="preserve"> de  du </v>
      </c>
      <c r="Q573" s="91" t="e">
        <f t="shared" si="30"/>
        <v>#NAME?</v>
      </c>
      <c r="R573" s="91" t="s">
        <v>95</v>
      </c>
      <c r="S573" s="91"/>
      <c r="T573" s="91" t="s">
        <v>9</v>
      </c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3"/>
      <c r="AM573" s="93"/>
      <c r="AN573" s="93"/>
      <c r="AO573" s="93"/>
      <c r="AP573" s="93"/>
      <c r="AQ573" s="93"/>
      <c r="AR573" s="93"/>
      <c r="AS573" s="93"/>
      <c r="AT573" s="93"/>
      <c r="AU573" s="93"/>
      <c r="AV573" s="93"/>
      <c r="AW573" s="93"/>
      <c r="AX573" s="93"/>
      <c r="AY573" s="93"/>
      <c r="AZ573" s="93"/>
      <c r="BA573" s="93"/>
      <c r="BB573" s="93"/>
      <c r="BC573" s="93"/>
      <c r="BD573" s="93"/>
      <c r="BE573" s="93"/>
      <c r="BF573" s="93"/>
      <c r="BG573" s="93"/>
      <c r="BH573" s="93"/>
      <c r="BI573" s="93"/>
      <c r="BJ573" s="93"/>
      <c r="BK573" s="93"/>
      <c r="BL573" s="93"/>
      <c r="BM573" s="93"/>
      <c r="BN573" s="93"/>
      <c r="BO573" s="93"/>
      <c r="BP573" s="93"/>
      <c r="BQ573" s="93"/>
      <c r="BR573" s="93"/>
      <c r="BS573" s="93"/>
      <c r="BT573" s="93"/>
      <c r="BU573" s="93"/>
    </row>
    <row r="574" spans="3:73">
      <c r="C574" s="91">
        <f t="shared" si="29"/>
        <v>573</v>
      </c>
      <c r="D574" s="91"/>
      <c r="E574" s="91" t="e">
        <f t="shared" ca="1" si="31"/>
        <v>#N/A</v>
      </c>
      <c r="F574" s="91" t="e">
        <f ca="1">VLOOKUP(G574,#REF!,2,FALSE)</f>
        <v>#N/A</v>
      </c>
      <c r="G574" s="91"/>
      <c r="H574" s="91" t="e">
        <f ca="1">VLOOKUP(I574,#REF!,2,FALSE)</f>
        <v>#N/A</v>
      </c>
      <c r="I574" s="91"/>
      <c r="J574" s="91" t="e">
        <f ca="1">VLOOKUP(K574,#REF!,2,FALSE)</f>
        <v>#N/A</v>
      </c>
      <c r="K574" s="91"/>
      <c r="L574" s="91" t="e">
        <f ca="1">VLOOKUP(M574,#REF!,2,FALSE)</f>
        <v>#N/A</v>
      </c>
      <c r="M574" s="91"/>
      <c r="N574" s="91" t="e">
        <f ca="1">VLOOKUP(O574,#REF!,2,FALSE)</f>
        <v>#N/A</v>
      </c>
      <c r="O574" s="91"/>
      <c r="P574" s="92" t="str">
        <f ca="1">_xlfn.CONCAT($I574,IF(OR($O574=#REF!,$O574=#REF!,$O574=#REF!,$O574="electricité joule", $O574="electricité PAC")," d'", " de "), LOWER($O574))&amp;IF(OR(G574="agriculture","industrie")," l'",IF(OR(G574="puits technologiques",G574="soutes")," des "," du "))&amp;LOWER(G574)</f>
        <v xml:space="preserve"> de  du </v>
      </c>
      <c r="Q574" s="91" t="e">
        <f t="shared" si="30"/>
        <v>#NAME?</v>
      </c>
      <c r="R574" s="91" t="s">
        <v>95</v>
      </c>
      <c r="S574" s="91"/>
      <c r="T574" s="91" t="s">
        <v>9</v>
      </c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3"/>
      <c r="AM574" s="93"/>
      <c r="AN574" s="93"/>
      <c r="AO574" s="93"/>
      <c r="AP574" s="93"/>
      <c r="AQ574" s="93"/>
      <c r="AR574" s="93"/>
      <c r="AS574" s="93"/>
      <c r="AT574" s="93"/>
      <c r="AU574" s="93"/>
      <c r="AV574" s="93"/>
      <c r="AW574" s="93"/>
      <c r="AX574" s="93"/>
      <c r="AY574" s="93"/>
      <c r="AZ574" s="93"/>
      <c r="BA574" s="93"/>
      <c r="BB574" s="93"/>
      <c r="BC574" s="93"/>
      <c r="BD574" s="93"/>
      <c r="BE574" s="93"/>
      <c r="BF574" s="93"/>
      <c r="BG574" s="93"/>
      <c r="BH574" s="93"/>
      <c r="BI574" s="93"/>
      <c r="BJ574" s="93"/>
      <c r="BK574" s="93"/>
      <c r="BL574" s="93"/>
      <c r="BM574" s="93"/>
      <c r="BN574" s="93"/>
      <c r="BO574" s="93"/>
      <c r="BP574" s="93"/>
      <c r="BQ574" s="93"/>
      <c r="BR574" s="93"/>
      <c r="BS574" s="93"/>
      <c r="BT574" s="93"/>
      <c r="BU574" s="93"/>
    </row>
    <row r="575" spans="3:73">
      <c r="C575" s="91">
        <f t="shared" si="29"/>
        <v>574</v>
      </c>
      <c r="D575" s="91"/>
      <c r="E575" s="91" t="e">
        <f t="shared" ca="1" si="31"/>
        <v>#N/A</v>
      </c>
      <c r="F575" s="91" t="e">
        <f ca="1">VLOOKUP(G575,#REF!,2,FALSE)</f>
        <v>#N/A</v>
      </c>
      <c r="G575" s="91"/>
      <c r="H575" s="91" t="e">
        <f ca="1">VLOOKUP(I575,#REF!,2,FALSE)</f>
        <v>#N/A</v>
      </c>
      <c r="I575" s="91"/>
      <c r="J575" s="91" t="e">
        <f ca="1">VLOOKUP(K575,#REF!,2,FALSE)</f>
        <v>#N/A</v>
      </c>
      <c r="K575" s="91"/>
      <c r="L575" s="91" t="e">
        <f ca="1">VLOOKUP(M575,#REF!,2,FALSE)</f>
        <v>#N/A</v>
      </c>
      <c r="M575" s="91"/>
      <c r="N575" s="91" t="e">
        <f ca="1">VLOOKUP(O575,#REF!,2,FALSE)</f>
        <v>#N/A</v>
      </c>
      <c r="O575" s="91"/>
      <c r="P575" s="92" t="str">
        <f ca="1">_xlfn.CONCAT($I575,IF(OR($O575=#REF!,$O575=#REF!,$O575=#REF!,$O575="electricité joule", $O575="electricité PAC")," d'", " de "), LOWER($O575))&amp;IF(OR(G575="agriculture","industrie")," l'",IF(OR(G575="puits technologiques",G575="soutes")," des "," du "))&amp;LOWER(G575)</f>
        <v xml:space="preserve"> de  du </v>
      </c>
      <c r="Q575" s="91" t="e">
        <f t="shared" si="30"/>
        <v>#NAME?</v>
      </c>
      <c r="R575" s="91" t="s">
        <v>95</v>
      </c>
      <c r="S575" s="91"/>
      <c r="T575" s="91" t="s">
        <v>9</v>
      </c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3"/>
      <c r="AM575" s="93"/>
      <c r="AN575" s="93"/>
      <c r="AO575" s="93"/>
      <c r="AP575" s="93"/>
      <c r="AQ575" s="93"/>
      <c r="AR575" s="93"/>
      <c r="AS575" s="93"/>
      <c r="AT575" s="93"/>
      <c r="AU575" s="93"/>
      <c r="AV575" s="93"/>
      <c r="AW575" s="93"/>
      <c r="AX575" s="93"/>
      <c r="AY575" s="93"/>
      <c r="AZ575" s="93"/>
      <c r="BA575" s="93"/>
      <c r="BB575" s="93"/>
      <c r="BC575" s="93"/>
      <c r="BD575" s="93"/>
      <c r="BE575" s="93"/>
      <c r="BF575" s="93"/>
      <c r="BG575" s="93"/>
      <c r="BH575" s="93"/>
      <c r="BI575" s="93"/>
      <c r="BJ575" s="93"/>
      <c r="BK575" s="93"/>
      <c r="BL575" s="93"/>
      <c r="BM575" s="93"/>
      <c r="BN575" s="93"/>
      <c r="BO575" s="93"/>
      <c r="BP575" s="93"/>
      <c r="BQ575" s="93"/>
      <c r="BR575" s="93"/>
      <c r="BS575" s="93"/>
      <c r="BT575" s="93"/>
      <c r="BU575" s="93"/>
    </row>
    <row r="576" spans="3:73">
      <c r="C576" s="91">
        <f t="shared" si="29"/>
        <v>575</v>
      </c>
      <c r="D576" s="91"/>
      <c r="E576" s="91" t="e">
        <f t="shared" ca="1" si="31"/>
        <v>#N/A</v>
      </c>
      <c r="F576" s="91" t="e">
        <f ca="1">VLOOKUP(G576,#REF!,2,FALSE)</f>
        <v>#N/A</v>
      </c>
      <c r="G576" s="91"/>
      <c r="H576" s="91" t="e">
        <f ca="1">VLOOKUP(I576,#REF!,2,FALSE)</f>
        <v>#N/A</v>
      </c>
      <c r="I576" s="91"/>
      <c r="J576" s="91" t="e">
        <f ca="1">VLOOKUP(K576,#REF!,2,FALSE)</f>
        <v>#N/A</v>
      </c>
      <c r="K576" s="91"/>
      <c r="L576" s="91" t="e">
        <f ca="1">VLOOKUP(M576,#REF!,2,FALSE)</f>
        <v>#N/A</v>
      </c>
      <c r="M576" s="91"/>
      <c r="N576" s="91" t="e">
        <f ca="1">VLOOKUP(O576,#REF!,2,FALSE)</f>
        <v>#N/A</v>
      </c>
      <c r="O576" s="91"/>
      <c r="P576" s="92" t="str">
        <f ca="1">_xlfn.CONCAT($I576,IF(OR($O576=#REF!,$O576=#REF!,$O576=#REF!,$O576="electricité joule", $O576="electricité PAC")," d'", " de "), LOWER($O576))&amp;IF(OR(G576="agriculture","industrie")," l'",IF(OR(G576="puits technologiques",G576="soutes")," des "," du "))&amp;LOWER(G576)</f>
        <v xml:space="preserve"> de  du </v>
      </c>
      <c r="Q576" s="91" t="e">
        <f t="shared" si="30"/>
        <v>#NAME?</v>
      </c>
      <c r="R576" s="91" t="s">
        <v>95</v>
      </c>
      <c r="S576" s="91"/>
      <c r="T576" s="91" t="s">
        <v>9</v>
      </c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3"/>
      <c r="AM576" s="93"/>
      <c r="AN576" s="93"/>
      <c r="AO576" s="93"/>
      <c r="AP576" s="93"/>
      <c r="AQ576" s="93"/>
      <c r="AR576" s="93"/>
      <c r="AS576" s="93"/>
      <c r="AT576" s="93"/>
      <c r="AU576" s="93"/>
      <c r="AV576" s="93"/>
      <c r="AW576" s="93"/>
      <c r="AX576" s="93"/>
      <c r="AY576" s="93"/>
      <c r="AZ576" s="93"/>
      <c r="BA576" s="93"/>
      <c r="BB576" s="93"/>
      <c r="BC576" s="93"/>
      <c r="BD576" s="93"/>
      <c r="BE576" s="93"/>
      <c r="BF576" s="93"/>
      <c r="BG576" s="93"/>
      <c r="BH576" s="93"/>
      <c r="BI576" s="93"/>
      <c r="BJ576" s="93"/>
      <c r="BK576" s="93"/>
      <c r="BL576" s="93"/>
      <c r="BM576" s="93"/>
      <c r="BN576" s="93"/>
      <c r="BO576" s="93"/>
      <c r="BP576" s="93"/>
      <c r="BQ576" s="93"/>
      <c r="BR576" s="93"/>
      <c r="BS576" s="93"/>
      <c r="BT576" s="93"/>
      <c r="BU576" s="93"/>
    </row>
    <row r="577" spans="3:73">
      <c r="C577" s="91">
        <f t="shared" si="29"/>
        <v>576</v>
      </c>
      <c r="D577" s="91"/>
      <c r="E577" s="91" t="e">
        <f t="shared" ca="1" si="31"/>
        <v>#N/A</v>
      </c>
      <c r="F577" s="91" t="e">
        <f ca="1">VLOOKUP(G577,#REF!,2,FALSE)</f>
        <v>#N/A</v>
      </c>
      <c r="G577" s="91"/>
      <c r="H577" s="91" t="e">
        <f ca="1">VLOOKUP(I577,#REF!,2,FALSE)</f>
        <v>#N/A</v>
      </c>
      <c r="I577" s="91"/>
      <c r="J577" s="91" t="e">
        <f ca="1">VLOOKUP(K577,#REF!,2,FALSE)</f>
        <v>#N/A</v>
      </c>
      <c r="K577" s="91"/>
      <c r="L577" s="91" t="e">
        <f ca="1">VLOOKUP(M577,#REF!,2,FALSE)</f>
        <v>#N/A</v>
      </c>
      <c r="M577" s="91"/>
      <c r="N577" s="91" t="e">
        <f ca="1">VLOOKUP(O577,#REF!,2,FALSE)</f>
        <v>#N/A</v>
      </c>
      <c r="O577" s="91"/>
      <c r="P577" s="92" t="str">
        <f ca="1">_xlfn.CONCAT($I577,IF(OR($O577=#REF!,$O577=#REF!,$O577=#REF!,$O577="electricité joule", $O577="electricité PAC")," d'", " de "), LOWER($O577))&amp;IF(OR(G577="agriculture","industrie")," l'",IF(OR(G577="puits technologiques",G577="soutes")," des "," du "))&amp;LOWER(G577)</f>
        <v xml:space="preserve"> de  du </v>
      </c>
      <c r="Q577" s="91" t="e">
        <f t="shared" si="30"/>
        <v>#NAME?</v>
      </c>
      <c r="R577" s="91" t="s">
        <v>95</v>
      </c>
      <c r="S577" s="91"/>
      <c r="T577" s="91" t="s">
        <v>9</v>
      </c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3"/>
      <c r="AM577" s="93"/>
      <c r="AN577" s="93"/>
      <c r="AO577" s="93"/>
      <c r="AP577" s="93"/>
      <c r="AQ577" s="93"/>
      <c r="AR577" s="93"/>
      <c r="AS577" s="93"/>
      <c r="AT577" s="93"/>
      <c r="AU577" s="93"/>
      <c r="AV577" s="93"/>
      <c r="AW577" s="93"/>
      <c r="AX577" s="93"/>
      <c r="AY577" s="93"/>
      <c r="AZ577" s="93"/>
      <c r="BA577" s="93"/>
      <c r="BB577" s="93"/>
      <c r="BC577" s="93"/>
      <c r="BD577" s="93"/>
      <c r="BE577" s="93"/>
      <c r="BF577" s="93"/>
      <c r="BG577" s="93"/>
      <c r="BH577" s="93"/>
      <c r="BI577" s="93"/>
      <c r="BJ577" s="93"/>
      <c r="BK577" s="93"/>
      <c r="BL577" s="93"/>
      <c r="BM577" s="93"/>
      <c r="BN577" s="93"/>
      <c r="BO577" s="93"/>
      <c r="BP577" s="93"/>
      <c r="BQ577" s="93"/>
      <c r="BR577" s="93"/>
      <c r="BS577" s="93"/>
      <c r="BT577" s="93"/>
      <c r="BU577" s="93"/>
    </row>
    <row r="578" spans="3:73">
      <c r="C578" s="91">
        <f t="shared" si="29"/>
        <v>577</v>
      </c>
      <c r="D578" s="91"/>
      <c r="E578" s="91" t="e">
        <f t="shared" ca="1" si="31"/>
        <v>#N/A</v>
      </c>
      <c r="F578" s="91" t="e">
        <f ca="1">VLOOKUP(G578,#REF!,2,FALSE)</f>
        <v>#N/A</v>
      </c>
      <c r="G578" s="91"/>
      <c r="H578" s="91" t="e">
        <f ca="1">VLOOKUP(I578,#REF!,2,FALSE)</f>
        <v>#N/A</v>
      </c>
      <c r="I578" s="91"/>
      <c r="J578" s="91" t="e">
        <f ca="1">VLOOKUP(K578,#REF!,2,FALSE)</f>
        <v>#N/A</v>
      </c>
      <c r="K578" s="91"/>
      <c r="L578" s="91" t="e">
        <f ca="1">VLOOKUP(M578,#REF!,2,FALSE)</f>
        <v>#N/A</v>
      </c>
      <c r="M578" s="91"/>
      <c r="N578" s="91" t="e">
        <f ca="1">VLOOKUP(O578,#REF!,2,FALSE)</f>
        <v>#N/A</v>
      </c>
      <c r="O578" s="91"/>
      <c r="P578" s="92" t="str">
        <f ca="1">_xlfn.CONCAT($I578,IF(OR($O578=#REF!,$O578=#REF!,$O578=#REF!,$O578="electricité joule", $O578="electricité PAC")," d'", " de "), LOWER($O578))&amp;IF(OR(G578="agriculture","industrie")," l'",IF(OR(G578="puits technologiques",G578="soutes")," des "," du "))&amp;LOWER(G578)</f>
        <v xml:space="preserve"> de  du </v>
      </c>
      <c r="Q578" s="91" t="e">
        <f t="shared" si="30"/>
        <v>#NAME?</v>
      </c>
      <c r="R578" s="91" t="s">
        <v>95</v>
      </c>
      <c r="S578" s="91"/>
      <c r="T578" s="91" t="s">
        <v>9</v>
      </c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3"/>
      <c r="AM578" s="93"/>
      <c r="AN578" s="93"/>
      <c r="AO578" s="93"/>
      <c r="AP578" s="93"/>
      <c r="AQ578" s="93"/>
      <c r="AR578" s="93"/>
      <c r="AS578" s="93"/>
      <c r="AT578" s="93"/>
      <c r="AU578" s="93"/>
      <c r="AV578" s="93"/>
      <c r="AW578" s="93"/>
      <c r="AX578" s="93"/>
      <c r="AY578" s="93"/>
      <c r="AZ578" s="93"/>
      <c r="BA578" s="93"/>
      <c r="BB578" s="93"/>
      <c r="BC578" s="93"/>
      <c r="BD578" s="93"/>
      <c r="BE578" s="93"/>
      <c r="BF578" s="93"/>
      <c r="BG578" s="93"/>
      <c r="BH578" s="93"/>
      <c r="BI578" s="93"/>
      <c r="BJ578" s="93"/>
      <c r="BK578" s="93"/>
      <c r="BL578" s="93"/>
      <c r="BM578" s="93"/>
      <c r="BN578" s="93"/>
      <c r="BO578" s="93"/>
      <c r="BP578" s="93"/>
      <c r="BQ578" s="93"/>
      <c r="BR578" s="93"/>
      <c r="BS578" s="93"/>
      <c r="BT578" s="93"/>
      <c r="BU578" s="93"/>
    </row>
    <row r="579" spans="3:73">
      <c r="C579" s="91">
        <f t="shared" si="29"/>
        <v>578</v>
      </c>
      <c r="D579" s="91"/>
      <c r="E579" s="91" t="e">
        <f t="shared" ca="1" si="31"/>
        <v>#N/A</v>
      </c>
      <c r="F579" s="91" t="e">
        <f ca="1">VLOOKUP(G579,#REF!,2,FALSE)</f>
        <v>#N/A</v>
      </c>
      <c r="G579" s="91"/>
      <c r="H579" s="91" t="e">
        <f ca="1">VLOOKUP(I579,#REF!,2,FALSE)</f>
        <v>#N/A</v>
      </c>
      <c r="I579" s="91"/>
      <c r="J579" s="91" t="e">
        <f ca="1">VLOOKUP(K579,#REF!,2,FALSE)</f>
        <v>#N/A</v>
      </c>
      <c r="K579" s="91"/>
      <c r="L579" s="91" t="e">
        <f ca="1">VLOOKUP(M579,#REF!,2,FALSE)</f>
        <v>#N/A</v>
      </c>
      <c r="M579" s="91"/>
      <c r="N579" s="91" t="e">
        <f ca="1">VLOOKUP(O579,#REF!,2,FALSE)</f>
        <v>#N/A</v>
      </c>
      <c r="O579" s="91"/>
      <c r="P579" s="92" t="str">
        <f ca="1">_xlfn.CONCAT($I579,IF(OR($O579=#REF!,$O579=#REF!,$O579=#REF!,$O579="electricité joule", $O579="electricité PAC")," d'", " de "), LOWER($O579))&amp;IF(OR(G579="agriculture","industrie")," l'",IF(OR(G579="puits technologiques",G579="soutes")," des "," du "))&amp;LOWER(G579)</f>
        <v xml:space="preserve"> de  du </v>
      </c>
      <c r="Q579" s="91" t="e">
        <f t="shared" si="30"/>
        <v>#NAME?</v>
      </c>
      <c r="R579" s="91" t="s">
        <v>95</v>
      </c>
      <c r="S579" s="91"/>
      <c r="T579" s="91" t="s">
        <v>9</v>
      </c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3"/>
      <c r="AM579" s="93"/>
      <c r="AN579" s="93"/>
      <c r="AO579" s="93"/>
      <c r="AP579" s="93"/>
      <c r="AQ579" s="93"/>
      <c r="AR579" s="93"/>
      <c r="AS579" s="93"/>
      <c r="AT579" s="93"/>
      <c r="AU579" s="93"/>
      <c r="AV579" s="93"/>
      <c r="AW579" s="93"/>
      <c r="AX579" s="93"/>
      <c r="AY579" s="93"/>
      <c r="AZ579" s="93"/>
      <c r="BA579" s="93"/>
      <c r="BB579" s="93"/>
      <c r="BC579" s="93"/>
      <c r="BD579" s="93"/>
      <c r="BE579" s="93"/>
      <c r="BF579" s="93"/>
      <c r="BG579" s="93"/>
      <c r="BH579" s="93"/>
      <c r="BI579" s="93"/>
      <c r="BJ579" s="93"/>
      <c r="BK579" s="93"/>
      <c r="BL579" s="93"/>
      <c r="BM579" s="93"/>
      <c r="BN579" s="93"/>
      <c r="BO579" s="93"/>
      <c r="BP579" s="93"/>
      <c r="BQ579" s="93"/>
      <c r="BR579" s="93"/>
      <c r="BS579" s="93"/>
      <c r="BT579" s="93"/>
      <c r="BU579" s="93"/>
    </row>
    <row r="580" spans="3:73">
      <c r="C580" s="91">
        <f t="shared" ref="C580:C643" si="32">C579+1</f>
        <v>579</v>
      </c>
      <c r="D580" s="91"/>
      <c r="E580" s="91" t="e">
        <f t="shared" ca="1" si="31"/>
        <v>#N/A</v>
      </c>
      <c r="F580" s="91" t="e">
        <f ca="1">VLOOKUP(G580,#REF!,2,FALSE)</f>
        <v>#N/A</v>
      </c>
      <c r="G580" s="91"/>
      <c r="H580" s="91" t="e">
        <f ca="1">VLOOKUP(I580,#REF!,2,FALSE)</f>
        <v>#N/A</v>
      </c>
      <c r="I580" s="91"/>
      <c r="J580" s="91" t="e">
        <f ca="1">VLOOKUP(K580,#REF!,2,FALSE)</f>
        <v>#N/A</v>
      </c>
      <c r="K580" s="91"/>
      <c r="L580" s="91" t="e">
        <f ca="1">VLOOKUP(M580,#REF!,2,FALSE)</f>
        <v>#N/A</v>
      </c>
      <c r="M580" s="91"/>
      <c r="N580" s="91" t="e">
        <f ca="1">VLOOKUP(O580,#REF!,2,FALSE)</f>
        <v>#N/A</v>
      </c>
      <c r="O580" s="91"/>
      <c r="P580" s="92" t="str">
        <f ca="1">_xlfn.CONCAT($I580,IF(OR($O580=#REF!,$O580=#REF!,$O580=#REF!,$O580="electricité joule", $O580="electricité PAC")," d'", " de "), LOWER($O580))&amp;IF(OR(G580="agriculture","industrie")," l'",IF(OR(G580="puits technologiques",G580="soutes")," des "," du "))&amp;LOWER(G580)</f>
        <v xml:space="preserve"> de  du </v>
      </c>
      <c r="Q580" s="91" t="e">
        <f t="shared" si="30"/>
        <v>#NAME?</v>
      </c>
      <c r="R580" s="91" t="s">
        <v>95</v>
      </c>
      <c r="S580" s="91"/>
      <c r="T580" s="91" t="s">
        <v>9</v>
      </c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3"/>
      <c r="AM580" s="93"/>
      <c r="AN580" s="93"/>
      <c r="AO580" s="93"/>
      <c r="AP580" s="93"/>
      <c r="AQ580" s="93"/>
      <c r="AR580" s="93"/>
      <c r="AS580" s="93"/>
      <c r="AT580" s="93"/>
      <c r="AU580" s="93"/>
      <c r="AV580" s="93"/>
      <c r="AW580" s="93"/>
      <c r="AX580" s="93"/>
      <c r="AY580" s="93"/>
      <c r="AZ580" s="93"/>
      <c r="BA580" s="93"/>
      <c r="BB580" s="93"/>
      <c r="BC580" s="93"/>
      <c r="BD580" s="93"/>
      <c r="BE580" s="93"/>
      <c r="BF580" s="93"/>
      <c r="BG580" s="93"/>
      <c r="BH580" s="93"/>
      <c r="BI580" s="93"/>
      <c r="BJ580" s="93"/>
      <c r="BK580" s="93"/>
      <c r="BL580" s="93"/>
      <c r="BM580" s="93"/>
      <c r="BN580" s="93"/>
      <c r="BO580" s="93"/>
      <c r="BP580" s="93"/>
      <c r="BQ580" s="93"/>
      <c r="BR580" s="93"/>
      <c r="BS580" s="93"/>
      <c r="BT580" s="93"/>
      <c r="BU580" s="93"/>
    </row>
    <row r="581" spans="3:73">
      <c r="C581" s="91">
        <f t="shared" si="32"/>
        <v>580</v>
      </c>
      <c r="D581" s="91"/>
      <c r="E581" s="91" t="e">
        <f t="shared" ca="1" si="31"/>
        <v>#N/A</v>
      </c>
      <c r="F581" s="91" t="e">
        <f ca="1">VLOOKUP(G581,#REF!,2,FALSE)</f>
        <v>#N/A</v>
      </c>
      <c r="G581" s="91"/>
      <c r="H581" s="91" t="e">
        <f ca="1">VLOOKUP(I581,#REF!,2,FALSE)</f>
        <v>#N/A</v>
      </c>
      <c r="I581" s="91"/>
      <c r="J581" s="91" t="e">
        <f ca="1">VLOOKUP(K581,#REF!,2,FALSE)</f>
        <v>#N/A</v>
      </c>
      <c r="K581" s="91"/>
      <c r="L581" s="91" t="e">
        <f ca="1">VLOOKUP(M581,#REF!,2,FALSE)</f>
        <v>#N/A</v>
      </c>
      <c r="M581" s="91"/>
      <c r="N581" s="91" t="e">
        <f ca="1">VLOOKUP(O581,#REF!,2,FALSE)</f>
        <v>#N/A</v>
      </c>
      <c r="O581" s="91"/>
      <c r="P581" s="92" t="str">
        <f ca="1">_xlfn.CONCAT($I581,IF(OR($O581=#REF!,$O581=#REF!,$O581=#REF!,$O581="electricité joule", $O581="electricité PAC")," d'", " de "), LOWER($O581))&amp;IF(OR(G581="agriculture","industrie")," l'",IF(OR(G581="puits technologiques",G581="soutes")," des "," du "))&amp;LOWER(G581)</f>
        <v xml:space="preserve"> de  du </v>
      </c>
      <c r="Q581" s="91" t="e">
        <f t="shared" si="30"/>
        <v>#NAME?</v>
      </c>
      <c r="R581" s="91" t="s">
        <v>95</v>
      </c>
      <c r="S581" s="91"/>
      <c r="T581" s="91" t="s">
        <v>9</v>
      </c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3"/>
      <c r="AM581" s="93"/>
      <c r="AN581" s="93"/>
      <c r="AO581" s="93"/>
      <c r="AP581" s="93"/>
      <c r="AQ581" s="93"/>
      <c r="AR581" s="93"/>
      <c r="AS581" s="93"/>
      <c r="AT581" s="93"/>
      <c r="AU581" s="93"/>
      <c r="AV581" s="93"/>
      <c r="AW581" s="93"/>
      <c r="AX581" s="93"/>
      <c r="AY581" s="93"/>
      <c r="AZ581" s="93"/>
      <c r="BA581" s="93"/>
      <c r="BB581" s="93"/>
      <c r="BC581" s="93"/>
      <c r="BD581" s="93"/>
      <c r="BE581" s="93"/>
      <c r="BF581" s="93"/>
      <c r="BG581" s="93"/>
      <c r="BH581" s="93"/>
      <c r="BI581" s="93"/>
      <c r="BJ581" s="93"/>
      <c r="BK581" s="93"/>
      <c r="BL581" s="93"/>
      <c r="BM581" s="93"/>
      <c r="BN581" s="93"/>
      <c r="BO581" s="93"/>
      <c r="BP581" s="93"/>
      <c r="BQ581" s="93"/>
      <c r="BR581" s="93"/>
      <c r="BS581" s="93"/>
      <c r="BT581" s="93"/>
      <c r="BU581" s="93"/>
    </row>
    <row r="582" spans="3:73">
      <c r="C582" s="91">
        <f t="shared" si="32"/>
        <v>581</v>
      </c>
      <c r="D582" s="91"/>
      <c r="E582" s="91" t="e">
        <f t="shared" ca="1" si="31"/>
        <v>#N/A</v>
      </c>
      <c r="F582" s="91" t="e">
        <f ca="1">VLOOKUP(G582,#REF!,2,FALSE)</f>
        <v>#N/A</v>
      </c>
      <c r="G582" s="91"/>
      <c r="H582" s="91" t="e">
        <f ca="1">VLOOKUP(I582,#REF!,2,FALSE)</f>
        <v>#N/A</v>
      </c>
      <c r="I582" s="91"/>
      <c r="J582" s="91" t="e">
        <f ca="1">VLOOKUP(K582,#REF!,2,FALSE)</f>
        <v>#N/A</v>
      </c>
      <c r="K582" s="91"/>
      <c r="L582" s="91" t="e">
        <f ca="1">VLOOKUP(M582,#REF!,2,FALSE)</f>
        <v>#N/A</v>
      </c>
      <c r="M582" s="91"/>
      <c r="N582" s="91" t="e">
        <f ca="1">VLOOKUP(O582,#REF!,2,FALSE)</f>
        <v>#N/A</v>
      </c>
      <c r="O582" s="91"/>
      <c r="P582" s="92" t="str">
        <f ca="1">_xlfn.CONCAT($I582,IF(OR($O582=#REF!,$O582=#REF!,$O582=#REF!,$O582="electricité joule", $O582="electricité PAC")," d'", " de "), LOWER($O582))&amp;IF(OR(G582="agriculture","industrie")," l'",IF(OR(G582="puits technologiques",G582="soutes")," des "," du "))&amp;LOWER(G582)</f>
        <v xml:space="preserve"> de  du </v>
      </c>
      <c r="Q582" s="91" t="e">
        <f t="shared" si="30"/>
        <v>#NAME?</v>
      </c>
      <c r="R582" s="91" t="s">
        <v>95</v>
      </c>
      <c r="S582" s="91"/>
      <c r="T582" s="91" t="s">
        <v>9</v>
      </c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3"/>
      <c r="AM582" s="93"/>
      <c r="AN582" s="93"/>
      <c r="AO582" s="93"/>
      <c r="AP582" s="93"/>
      <c r="AQ582" s="93"/>
      <c r="AR582" s="93"/>
      <c r="AS582" s="93"/>
      <c r="AT582" s="93"/>
      <c r="AU582" s="93"/>
      <c r="AV582" s="93"/>
      <c r="AW582" s="93"/>
      <c r="AX582" s="93"/>
      <c r="AY582" s="93"/>
      <c r="AZ582" s="93"/>
      <c r="BA582" s="93"/>
      <c r="BB582" s="93"/>
      <c r="BC582" s="93"/>
      <c r="BD582" s="93"/>
      <c r="BE582" s="93"/>
      <c r="BF582" s="93"/>
      <c r="BG582" s="93"/>
      <c r="BH582" s="93"/>
      <c r="BI582" s="93"/>
      <c r="BJ582" s="93"/>
      <c r="BK582" s="93"/>
      <c r="BL582" s="93"/>
      <c r="BM582" s="93"/>
      <c r="BN582" s="93"/>
      <c r="BO582" s="93"/>
      <c r="BP582" s="93"/>
      <c r="BQ582" s="93"/>
      <c r="BR582" s="93"/>
      <c r="BS582" s="93"/>
      <c r="BT582" s="93"/>
      <c r="BU582" s="93"/>
    </row>
    <row r="583" spans="3:73">
      <c r="C583" s="91">
        <f t="shared" si="32"/>
        <v>582</v>
      </c>
      <c r="D583" s="91"/>
      <c r="E583" s="91" t="e">
        <f t="shared" ca="1" si="31"/>
        <v>#N/A</v>
      </c>
      <c r="F583" s="91" t="e">
        <f ca="1">VLOOKUP(G583,#REF!,2,FALSE)</f>
        <v>#N/A</v>
      </c>
      <c r="G583" s="91"/>
      <c r="H583" s="91" t="e">
        <f ca="1">VLOOKUP(I583,#REF!,2,FALSE)</f>
        <v>#N/A</v>
      </c>
      <c r="I583" s="91"/>
      <c r="J583" s="91" t="e">
        <f ca="1">VLOOKUP(K583,#REF!,2,FALSE)</f>
        <v>#N/A</v>
      </c>
      <c r="K583" s="91"/>
      <c r="L583" s="91" t="e">
        <f ca="1">VLOOKUP(M583,#REF!,2,FALSE)</f>
        <v>#N/A</v>
      </c>
      <c r="M583" s="91"/>
      <c r="N583" s="91" t="e">
        <f ca="1">VLOOKUP(O583,#REF!,2,FALSE)</f>
        <v>#N/A</v>
      </c>
      <c r="O583" s="91"/>
      <c r="P583" s="92" t="str">
        <f ca="1">_xlfn.CONCAT($I583,IF(OR($O583=#REF!,$O583=#REF!,$O583=#REF!,$O583="electricité joule", $O583="electricité PAC")," d'", " de "), LOWER($O583))&amp;IF(OR(G583="agriculture","industrie")," l'",IF(OR(G583="puits technologiques",G583="soutes")," des "," du "))&amp;LOWER(G583)</f>
        <v xml:space="preserve"> de  du </v>
      </c>
      <c r="Q583" s="91" t="e">
        <f t="shared" si="30"/>
        <v>#NAME?</v>
      </c>
      <c r="R583" s="91" t="s">
        <v>95</v>
      </c>
      <c r="S583" s="91"/>
      <c r="T583" s="91" t="s">
        <v>9</v>
      </c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3"/>
      <c r="AM583" s="93"/>
      <c r="AN583" s="93"/>
      <c r="AO583" s="93"/>
      <c r="AP583" s="93"/>
      <c r="AQ583" s="93"/>
      <c r="AR583" s="93"/>
      <c r="AS583" s="93"/>
      <c r="AT583" s="93"/>
      <c r="AU583" s="93"/>
      <c r="AV583" s="93"/>
      <c r="AW583" s="93"/>
      <c r="AX583" s="93"/>
      <c r="AY583" s="93"/>
      <c r="AZ583" s="93"/>
      <c r="BA583" s="93"/>
      <c r="BB583" s="93"/>
      <c r="BC583" s="93"/>
      <c r="BD583" s="93"/>
      <c r="BE583" s="93"/>
      <c r="BF583" s="93"/>
      <c r="BG583" s="93"/>
      <c r="BH583" s="93"/>
      <c r="BI583" s="93"/>
      <c r="BJ583" s="93"/>
      <c r="BK583" s="93"/>
      <c r="BL583" s="93"/>
      <c r="BM583" s="93"/>
      <c r="BN583" s="93"/>
      <c r="BO583" s="93"/>
      <c r="BP583" s="93"/>
      <c r="BQ583" s="93"/>
      <c r="BR583" s="93"/>
      <c r="BS583" s="93"/>
      <c r="BT583" s="93"/>
      <c r="BU583" s="93"/>
    </row>
    <row r="584" spans="3:73">
      <c r="C584" s="91">
        <f t="shared" si="32"/>
        <v>583</v>
      </c>
      <c r="D584" s="91"/>
      <c r="E584" s="91" t="e">
        <f t="shared" ca="1" si="31"/>
        <v>#N/A</v>
      </c>
      <c r="F584" s="91" t="e">
        <f ca="1">VLOOKUP(G584,#REF!,2,FALSE)</f>
        <v>#N/A</v>
      </c>
      <c r="G584" s="91"/>
      <c r="H584" s="91" t="e">
        <f ca="1">VLOOKUP(I584,#REF!,2,FALSE)</f>
        <v>#N/A</v>
      </c>
      <c r="I584" s="91"/>
      <c r="J584" s="91" t="e">
        <f ca="1">VLOOKUP(K584,#REF!,2,FALSE)</f>
        <v>#N/A</v>
      </c>
      <c r="K584" s="91"/>
      <c r="L584" s="91" t="e">
        <f ca="1">VLOOKUP(M584,#REF!,2,FALSE)</f>
        <v>#N/A</v>
      </c>
      <c r="M584" s="91"/>
      <c r="N584" s="91" t="e">
        <f ca="1">VLOOKUP(O584,#REF!,2,FALSE)</f>
        <v>#N/A</v>
      </c>
      <c r="O584" s="91"/>
      <c r="P584" s="92" t="str">
        <f ca="1">_xlfn.CONCAT($I584,IF(OR($O584=#REF!,$O584=#REF!,$O584=#REF!,$O584="electricité joule", $O584="electricité PAC")," d'", " de "), LOWER($O584))&amp;IF(OR(G584="agriculture","industrie")," l'",IF(OR(G584="puits technologiques",G584="soutes")," des "," du "))&amp;LOWER(G584)</f>
        <v xml:space="preserve"> de  du </v>
      </c>
      <c r="Q584" s="91" t="e">
        <f t="shared" si="30"/>
        <v>#NAME?</v>
      </c>
      <c r="R584" s="91" t="s">
        <v>95</v>
      </c>
      <c r="S584" s="91"/>
      <c r="T584" s="91" t="s">
        <v>9</v>
      </c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3"/>
      <c r="AM584" s="93"/>
      <c r="AN584" s="93"/>
      <c r="AO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3"/>
      <c r="AZ584" s="93"/>
      <c r="BA584" s="93"/>
      <c r="BB584" s="93"/>
      <c r="BC584" s="93"/>
      <c r="BD584" s="93"/>
      <c r="BE584" s="93"/>
      <c r="BF584" s="93"/>
      <c r="BG584" s="93"/>
      <c r="BH584" s="93"/>
      <c r="BI584" s="93"/>
      <c r="BJ584" s="93"/>
      <c r="BK584" s="93"/>
      <c r="BL584" s="93"/>
      <c r="BM584" s="93"/>
      <c r="BN584" s="93"/>
      <c r="BO584" s="93"/>
      <c r="BP584" s="93"/>
      <c r="BQ584" s="93"/>
      <c r="BR584" s="93"/>
      <c r="BS584" s="93"/>
      <c r="BT584" s="93"/>
      <c r="BU584" s="93"/>
    </row>
    <row r="585" spans="3:73">
      <c r="C585" s="91">
        <f t="shared" si="32"/>
        <v>584</v>
      </c>
      <c r="D585" s="91"/>
      <c r="E585" s="91" t="e">
        <f t="shared" ca="1" si="31"/>
        <v>#N/A</v>
      </c>
      <c r="F585" s="91" t="e">
        <f ca="1">VLOOKUP(G585,#REF!,2,FALSE)</f>
        <v>#N/A</v>
      </c>
      <c r="G585" s="91"/>
      <c r="H585" s="91" t="e">
        <f ca="1">VLOOKUP(I585,#REF!,2,FALSE)</f>
        <v>#N/A</v>
      </c>
      <c r="I585" s="91"/>
      <c r="J585" s="91" t="e">
        <f ca="1">VLOOKUP(K585,#REF!,2,FALSE)</f>
        <v>#N/A</v>
      </c>
      <c r="K585" s="91"/>
      <c r="L585" s="91" t="e">
        <f ca="1">VLOOKUP(M585,#REF!,2,FALSE)</f>
        <v>#N/A</v>
      </c>
      <c r="M585" s="91"/>
      <c r="N585" s="91" t="e">
        <f ca="1">VLOOKUP(O585,#REF!,2,FALSE)</f>
        <v>#N/A</v>
      </c>
      <c r="O585" s="91"/>
      <c r="P585" s="92" t="str">
        <f ca="1">_xlfn.CONCAT($I585,IF(OR($O585=#REF!,$O585=#REF!,$O585=#REF!,$O585="electricité joule", $O585="electricité PAC")," d'", " de "), LOWER($O585))&amp;IF(OR(G585="agriculture","industrie")," l'",IF(OR(G585="puits technologiques",G585="soutes")," des "," du "))&amp;LOWER(G585)</f>
        <v xml:space="preserve"> de  du </v>
      </c>
      <c r="Q585" s="91" t="e">
        <f t="shared" si="30"/>
        <v>#NAME?</v>
      </c>
      <c r="R585" s="91" t="s">
        <v>95</v>
      </c>
      <c r="S585" s="91"/>
      <c r="T585" s="91" t="s">
        <v>9</v>
      </c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3"/>
      <c r="AM585" s="93"/>
      <c r="AN585" s="93"/>
      <c r="AO585" s="93"/>
      <c r="AP585" s="93"/>
      <c r="AQ585" s="93"/>
      <c r="AR585" s="93"/>
      <c r="AS585" s="93"/>
      <c r="AT585" s="93"/>
      <c r="AU585" s="93"/>
      <c r="AV585" s="93"/>
      <c r="AW585" s="93"/>
      <c r="AX585" s="93"/>
      <c r="AY585" s="93"/>
      <c r="AZ585" s="93"/>
      <c r="BA585" s="93"/>
      <c r="BB585" s="93"/>
      <c r="BC585" s="93"/>
      <c r="BD585" s="93"/>
      <c r="BE585" s="93"/>
      <c r="BF585" s="93"/>
      <c r="BG585" s="93"/>
      <c r="BH585" s="93"/>
      <c r="BI585" s="93"/>
      <c r="BJ585" s="93"/>
      <c r="BK585" s="93"/>
      <c r="BL585" s="93"/>
      <c r="BM585" s="93"/>
      <c r="BN585" s="93"/>
      <c r="BO585" s="93"/>
      <c r="BP585" s="93"/>
      <c r="BQ585" s="93"/>
      <c r="BR585" s="93"/>
      <c r="BS585" s="93"/>
      <c r="BT585" s="93"/>
      <c r="BU585" s="93"/>
    </row>
    <row r="586" spans="3:73">
      <c r="C586" s="91">
        <f t="shared" si="32"/>
        <v>585</v>
      </c>
      <c r="D586" s="91"/>
      <c r="E586" s="91" t="e">
        <f t="shared" ca="1" si="31"/>
        <v>#N/A</v>
      </c>
      <c r="F586" s="91" t="e">
        <f ca="1">VLOOKUP(G586,#REF!,2,FALSE)</f>
        <v>#N/A</v>
      </c>
      <c r="G586" s="91"/>
      <c r="H586" s="91" t="e">
        <f ca="1">VLOOKUP(I586,#REF!,2,FALSE)</f>
        <v>#N/A</v>
      </c>
      <c r="I586" s="91"/>
      <c r="J586" s="91" t="e">
        <f ca="1">VLOOKUP(K586,#REF!,2,FALSE)</f>
        <v>#N/A</v>
      </c>
      <c r="K586" s="91"/>
      <c r="L586" s="91" t="e">
        <f ca="1">VLOOKUP(M586,#REF!,2,FALSE)</f>
        <v>#N/A</v>
      </c>
      <c r="M586" s="91"/>
      <c r="N586" s="91" t="e">
        <f ca="1">VLOOKUP(O586,#REF!,2,FALSE)</f>
        <v>#N/A</v>
      </c>
      <c r="O586" s="91"/>
      <c r="P586" s="92" t="str">
        <f ca="1">_xlfn.CONCAT($I586,IF(OR($O586=#REF!,$O586=#REF!,$O586=#REF!,$O586="electricité joule", $O586="electricité PAC")," d'", " de "), LOWER($O586))&amp;IF(OR(G586="agriculture","industrie")," l'",IF(OR(G586="puits technologiques",G586="soutes")," des "," du "))&amp;LOWER(G586)</f>
        <v xml:space="preserve"> de  du </v>
      </c>
      <c r="Q586" s="91" t="e">
        <f t="shared" si="30"/>
        <v>#NAME?</v>
      </c>
      <c r="R586" s="91" t="s">
        <v>95</v>
      </c>
      <c r="S586" s="91"/>
      <c r="T586" s="91" t="s">
        <v>9</v>
      </c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3"/>
      <c r="AM586" s="93"/>
      <c r="AN586" s="93"/>
      <c r="AO586" s="93"/>
      <c r="AP586" s="93"/>
      <c r="AQ586" s="93"/>
      <c r="AR586" s="93"/>
      <c r="AS586" s="93"/>
      <c r="AT586" s="93"/>
      <c r="AU586" s="93"/>
      <c r="AV586" s="93"/>
      <c r="AW586" s="93"/>
      <c r="AX586" s="93"/>
      <c r="AY586" s="93"/>
      <c r="AZ586" s="93"/>
      <c r="BA586" s="93"/>
      <c r="BB586" s="93"/>
      <c r="BC586" s="93"/>
      <c r="BD586" s="93"/>
      <c r="BE586" s="93"/>
      <c r="BF586" s="93"/>
      <c r="BG586" s="93"/>
      <c r="BH586" s="93"/>
      <c r="BI586" s="93"/>
      <c r="BJ586" s="93"/>
      <c r="BK586" s="93"/>
      <c r="BL586" s="93"/>
      <c r="BM586" s="93"/>
      <c r="BN586" s="93"/>
      <c r="BO586" s="93"/>
      <c r="BP586" s="93"/>
      <c r="BQ586" s="93"/>
      <c r="BR586" s="93"/>
      <c r="BS586" s="93"/>
      <c r="BT586" s="93"/>
      <c r="BU586" s="93"/>
    </row>
    <row r="587" spans="3:73">
      <c r="C587" s="91">
        <f t="shared" si="32"/>
        <v>586</v>
      </c>
      <c r="D587" s="91"/>
      <c r="E587" s="91" t="e">
        <f t="shared" ca="1" si="31"/>
        <v>#N/A</v>
      </c>
      <c r="F587" s="91" t="e">
        <f ca="1">VLOOKUP(G587,#REF!,2,FALSE)</f>
        <v>#N/A</v>
      </c>
      <c r="G587" s="91"/>
      <c r="H587" s="91" t="e">
        <f ca="1">VLOOKUP(I587,#REF!,2,FALSE)</f>
        <v>#N/A</v>
      </c>
      <c r="I587" s="91"/>
      <c r="J587" s="91" t="e">
        <f ca="1">VLOOKUP(K587,#REF!,2,FALSE)</f>
        <v>#N/A</v>
      </c>
      <c r="K587" s="91"/>
      <c r="L587" s="91" t="e">
        <f ca="1">VLOOKUP(M587,#REF!,2,FALSE)</f>
        <v>#N/A</v>
      </c>
      <c r="M587" s="91"/>
      <c r="N587" s="91" t="e">
        <f ca="1">VLOOKUP(O587,#REF!,2,FALSE)</f>
        <v>#N/A</v>
      </c>
      <c r="O587" s="91"/>
      <c r="P587" s="92" t="str">
        <f ca="1">_xlfn.CONCAT($I587,IF(OR($O587=#REF!,$O587=#REF!,$O587=#REF!,$O587="electricité joule", $O587="electricité PAC")," d'", " de "), LOWER($O587))&amp;IF(OR(G587="agriculture","industrie")," l'",IF(OR(G587="puits technologiques",G587="soutes")," des "," du "))&amp;LOWER(G587)</f>
        <v xml:space="preserve"> de  du </v>
      </c>
      <c r="Q587" s="91" t="e">
        <f t="shared" si="30"/>
        <v>#NAME?</v>
      </c>
      <c r="R587" s="91" t="s">
        <v>95</v>
      </c>
      <c r="S587" s="91"/>
      <c r="T587" s="91" t="s">
        <v>9</v>
      </c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3"/>
      <c r="AM587" s="93"/>
      <c r="AN587" s="93"/>
      <c r="AO587" s="93"/>
      <c r="AP587" s="93"/>
      <c r="AQ587" s="93"/>
      <c r="AR587" s="93"/>
      <c r="AS587" s="93"/>
      <c r="AT587" s="93"/>
      <c r="AU587" s="93"/>
      <c r="AV587" s="93"/>
      <c r="AW587" s="93"/>
      <c r="AX587" s="93"/>
      <c r="AY587" s="93"/>
      <c r="AZ587" s="93"/>
      <c r="BA587" s="93"/>
      <c r="BB587" s="93"/>
      <c r="BC587" s="93"/>
      <c r="BD587" s="93"/>
      <c r="BE587" s="93"/>
      <c r="BF587" s="93"/>
      <c r="BG587" s="93"/>
      <c r="BH587" s="93"/>
      <c r="BI587" s="93"/>
      <c r="BJ587" s="93"/>
      <c r="BK587" s="93"/>
      <c r="BL587" s="93"/>
      <c r="BM587" s="93"/>
      <c r="BN587" s="93"/>
      <c r="BO587" s="93"/>
      <c r="BP587" s="93"/>
      <c r="BQ587" s="93"/>
      <c r="BR587" s="93"/>
      <c r="BS587" s="93"/>
      <c r="BT587" s="93"/>
      <c r="BU587" s="93"/>
    </row>
    <row r="588" spans="3:73">
      <c r="C588" s="91">
        <f t="shared" si="32"/>
        <v>587</v>
      </c>
      <c r="D588" s="91"/>
      <c r="E588" s="91" t="e">
        <f t="shared" ca="1" si="31"/>
        <v>#N/A</v>
      </c>
      <c r="F588" s="91" t="e">
        <f ca="1">VLOOKUP(G588,#REF!,2,FALSE)</f>
        <v>#N/A</v>
      </c>
      <c r="G588" s="91"/>
      <c r="H588" s="91" t="e">
        <f ca="1">VLOOKUP(I588,#REF!,2,FALSE)</f>
        <v>#N/A</v>
      </c>
      <c r="I588" s="91"/>
      <c r="J588" s="91" t="e">
        <f ca="1">VLOOKUP(K588,#REF!,2,FALSE)</f>
        <v>#N/A</v>
      </c>
      <c r="K588" s="91"/>
      <c r="L588" s="91" t="e">
        <f ca="1">VLOOKUP(M588,#REF!,2,FALSE)</f>
        <v>#N/A</v>
      </c>
      <c r="M588" s="91"/>
      <c r="N588" s="91" t="e">
        <f ca="1">VLOOKUP(O588,#REF!,2,FALSE)</f>
        <v>#N/A</v>
      </c>
      <c r="O588" s="91"/>
      <c r="P588" s="92" t="str">
        <f ca="1">_xlfn.CONCAT($I588,IF(OR($O588=#REF!,$O588=#REF!,$O588=#REF!,$O588="electricité joule", $O588="electricité PAC")," d'", " de "), LOWER($O588))&amp;IF(OR(G588="agriculture","industrie")," l'",IF(OR(G588="puits technologiques",G588="soutes")," des "," du "))&amp;LOWER(G588)</f>
        <v xml:space="preserve"> de  du </v>
      </c>
      <c r="Q588" s="91" t="e">
        <f t="shared" si="30"/>
        <v>#NAME?</v>
      </c>
      <c r="R588" s="91" t="s">
        <v>95</v>
      </c>
      <c r="S588" s="91"/>
      <c r="T588" s="91" t="s">
        <v>9</v>
      </c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3"/>
      <c r="AM588" s="93"/>
      <c r="AN588" s="93"/>
      <c r="AO588" s="93"/>
      <c r="AP588" s="93"/>
      <c r="AQ588" s="93"/>
      <c r="AR588" s="93"/>
      <c r="AS588" s="93"/>
      <c r="AT588" s="93"/>
      <c r="AU588" s="93"/>
      <c r="AV588" s="93"/>
      <c r="AW588" s="93"/>
      <c r="AX588" s="93"/>
      <c r="AY588" s="93"/>
      <c r="AZ588" s="93"/>
      <c r="BA588" s="93"/>
      <c r="BB588" s="93"/>
      <c r="BC588" s="93"/>
      <c r="BD588" s="93"/>
      <c r="BE588" s="93"/>
      <c r="BF588" s="93"/>
      <c r="BG588" s="93"/>
      <c r="BH588" s="93"/>
      <c r="BI588" s="93"/>
      <c r="BJ588" s="93"/>
      <c r="BK588" s="93"/>
      <c r="BL588" s="93"/>
      <c r="BM588" s="93"/>
      <c r="BN588" s="93"/>
      <c r="BO588" s="93"/>
      <c r="BP588" s="93"/>
      <c r="BQ588" s="93"/>
      <c r="BR588" s="93"/>
      <c r="BS588" s="93"/>
      <c r="BT588" s="93"/>
      <c r="BU588" s="93"/>
    </row>
    <row r="589" spans="3:73">
      <c r="C589" s="91">
        <f t="shared" si="32"/>
        <v>588</v>
      </c>
      <c r="D589" s="91"/>
      <c r="E589" s="91" t="e">
        <f t="shared" ca="1" si="31"/>
        <v>#N/A</v>
      </c>
      <c r="F589" s="91" t="e">
        <f ca="1">VLOOKUP(G589,#REF!,2,FALSE)</f>
        <v>#N/A</v>
      </c>
      <c r="G589" s="91"/>
      <c r="H589" s="91" t="e">
        <f ca="1">VLOOKUP(I589,#REF!,2,FALSE)</f>
        <v>#N/A</v>
      </c>
      <c r="I589" s="91"/>
      <c r="J589" s="91" t="e">
        <f ca="1">VLOOKUP(K589,#REF!,2,FALSE)</f>
        <v>#N/A</v>
      </c>
      <c r="K589" s="91"/>
      <c r="L589" s="91" t="e">
        <f ca="1">VLOOKUP(M589,#REF!,2,FALSE)</f>
        <v>#N/A</v>
      </c>
      <c r="M589" s="91"/>
      <c r="N589" s="91" t="e">
        <f ca="1">VLOOKUP(O589,#REF!,2,FALSE)</f>
        <v>#N/A</v>
      </c>
      <c r="O589" s="91"/>
      <c r="P589" s="92" t="str">
        <f ca="1">_xlfn.CONCAT($I589,IF(OR($O589=#REF!,$O589=#REF!,$O589=#REF!,$O589="electricité joule", $O589="electricité PAC")," d'", " de "), LOWER($O589))&amp;IF(OR(G589="agriculture","industrie")," l'",IF(OR(G589="puits technologiques",G589="soutes")," des "," du "))&amp;LOWER(G589)</f>
        <v xml:space="preserve"> de  du </v>
      </c>
      <c r="Q589" s="91" t="e">
        <f t="shared" ref="Q589:Q652" si="33">tag_twh</f>
        <v>#NAME?</v>
      </c>
      <c r="R589" s="91" t="s">
        <v>95</v>
      </c>
      <c r="S589" s="91"/>
      <c r="T589" s="91" t="s">
        <v>9</v>
      </c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3"/>
      <c r="AM589" s="93"/>
      <c r="AN589" s="93"/>
      <c r="AO589" s="93"/>
      <c r="AP589" s="93"/>
      <c r="AQ589" s="93"/>
      <c r="AR589" s="93"/>
      <c r="AS589" s="93"/>
      <c r="AT589" s="93"/>
      <c r="AU589" s="93"/>
      <c r="AV589" s="93"/>
      <c r="AW589" s="93"/>
      <c r="AX589" s="93"/>
      <c r="AY589" s="93"/>
      <c r="AZ589" s="93"/>
      <c r="BA589" s="93"/>
      <c r="BB589" s="93"/>
      <c r="BC589" s="93"/>
      <c r="BD589" s="93"/>
      <c r="BE589" s="93"/>
      <c r="BF589" s="93"/>
      <c r="BG589" s="93"/>
      <c r="BH589" s="93"/>
      <c r="BI589" s="93"/>
      <c r="BJ589" s="93"/>
      <c r="BK589" s="93"/>
      <c r="BL589" s="93"/>
      <c r="BM589" s="93"/>
      <c r="BN589" s="93"/>
      <c r="BO589" s="93"/>
      <c r="BP589" s="93"/>
      <c r="BQ589" s="93"/>
      <c r="BR589" s="93"/>
      <c r="BS589" s="93"/>
      <c r="BT589" s="93"/>
      <c r="BU589" s="93"/>
    </row>
    <row r="590" spans="3:73">
      <c r="C590" s="91">
        <f t="shared" si="32"/>
        <v>589</v>
      </c>
      <c r="D590" s="91"/>
      <c r="E590" s="91" t="e">
        <f t="shared" ref="E590:E653" ca="1" si="34">N590&amp;H590&amp;F590&amp;J590</f>
        <v>#N/A</v>
      </c>
      <c r="F590" s="91" t="e">
        <f ca="1">VLOOKUP(G590,#REF!,2,FALSE)</f>
        <v>#N/A</v>
      </c>
      <c r="G590" s="91"/>
      <c r="H590" s="91" t="e">
        <f ca="1">VLOOKUP(I590,#REF!,2,FALSE)</f>
        <v>#N/A</v>
      </c>
      <c r="I590" s="91"/>
      <c r="J590" s="91" t="e">
        <f ca="1">VLOOKUP(K590,#REF!,2,FALSE)</f>
        <v>#N/A</v>
      </c>
      <c r="K590" s="91"/>
      <c r="L590" s="91" t="e">
        <f ca="1">VLOOKUP(M590,#REF!,2,FALSE)</f>
        <v>#N/A</v>
      </c>
      <c r="M590" s="91"/>
      <c r="N590" s="91" t="e">
        <f ca="1">VLOOKUP(O590,#REF!,2,FALSE)</f>
        <v>#N/A</v>
      </c>
      <c r="O590" s="91"/>
      <c r="P590" s="92" t="str">
        <f ca="1">_xlfn.CONCAT($I590,IF(OR($O590=#REF!,$O590=#REF!,$O590=#REF!,$O590="electricité joule", $O590="electricité PAC")," d'", " de "), LOWER($O590))&amp;IF(OR(G590="agriculture","industrie")," l'",IF(OR(G590="puits technologiques",G590="soutes")," des "," du "))&amp;LOWER(G590)</f>
        <v xml:space="preserve"> de  du </v>
      </c>
      <c r="Q590" s="91" t="e">
        <f t="shared" si="33"/>
        <v>#NAME?</v>
      </c>
      <c r="R590" s="91" t="s">
        <v>95</v>
      </c>
      <c r="S590" s="91"/>
      <c r="T590" s="91" t="s">
        <v>9</v>
      </c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3"/>
      <c r="AM590" s="93"/>
      <c r="AN590" s="93"/>
      <c r="AO590" s="93"/>
      <c r="AP590" s="93"/>
      <c r="AQ590" s="93"/>
      <c r="AR590" s="93"/>
      <c r="AS590" s="93"/>
      <c r="AT590" s="93"/>
      <c r="AU590" s="93"/>
      <c r="AV590" s="93"/>
      <c r="AW590" s="93"/>
      <c r="AX590" s="93"/>
      <c r="AY590" s="93"/>
      <c r="AZ590" s="93"/>
      <c r="BA590" s="93"/>
      <c r="BB590" s="93"/>
      <c r="BC590" s="93"/>
      <c r="BD590" s="93"/>
      <c r="BE590" s="93"/>
      <c r="BF590" s="93"/>
      <c r="BG590" s="93"/>
      <c r="BH590" s="93"/>
      <c r="BI590" s="93"/>
      <c r="BJ590" s="93"/>
      <c r="BK590" s="93"/>
      <c r="BL590" s="93"/>
      <c r="BM590" s="93"/>
      <c r="BN590" s="93"/>
      <c r="BO590" s="93"/>
      <c r="BP590" s="93"/>
      <c r="BQ590" s="93"/>
      <c r="BR590" s="93"/>
      <c r="BS590" s="93"/>
      <c r="BT590" s="93"/>
      <c r="BU590" s="93"/>
    </row>
    <row r="591" spans="3:73">
      <c r="C591" s="91">
        <f t="shared" si="32"/>
        <v>590</v>
      </c>
      <c r="D591" s="91"/>
      <c r="E591" s="91" t="e">
        <f t="shared" ca="1" si="34"/>
        <v>#N/A</v>
      </c>
      <c r="F591" s="91" t="e">
        <f ca="1">VLOOKUP(G591,#REF!,2,FALSE)</f>
        <v>#N/A</v>
      </c>
      <c r="G591" s="91"/>
      <c r="H591" s="91" t="e">
        <f ca="1">VLOOKUP(I591,#REF!,2,FALSE)</f>
        <v>#N/A</v>
      </c>
      <c r="I591" s="91"/>
      <c r="J591" s="91" t="e">
        <f ca="1">VLOOKUP(K591,#REF!,2,FALSE)</f>
        <v>#N/A</v>
      </c>
      <c r="K591" s="91"/>
      <c r="L591" s="91" t="e">
        <f ca="1">VLOOKUP(M591,#REF!,2,FALSE)</f>
        <v>#N/A</v>
      </c>
      <c r="M591" s="91"/>
      <c r="N591" s="91" t="e">
        <f ca="1">VLOOKUP(O591,#REF!,2,FALSE)</f>
        <v>#N/A</v>
      </c>
      <c r="O591" s="91"/>
      <c r="P591" s="92" t="str">
        <f ca="1">_xlfn.CONCAT($I591,IF(OR($O591=#REF!,$O591=#REF!,$O591=#REF!,$O591="electricité joule", $O591="electricité PAC")," d'", " de "), LOWER($O591))&amp;IF(OR(G591="agriculture","industrie")," l'",IF(OR(G591="puits technologiques",G591="soutes")," des "," du "))&amp;LOWER(G591)</f>
        <v xml:space="preserve"> de  du </v>
      </c>
      <c r="Q591" s="91" t="e">
        <f t="shared" si="33"/>
        <v>#NAME?</v>
      </c>
      <c r="R591" s="91" t="s">
        <v>95</v>
      </c>
      <c r="S591" s="91"/>
      <c r="T591" s="91" t="s">
        <v>9</v>
      </c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3"/>
      <c r="AM591" s="93"/>
      <c r="AN591" s="93"/>
      <c r="AO591" s="93"/>
      <c r="AP591" s="93"/>
      <c r="AQ591" s="93"/>
      <c r="AR591" s="93"/>
      <c r="AS591" s="93"/>
      <c r="AT591" s="93"/>
      <c r="AU591" s="93"/>
      <c r="AV591" s="93"/>
      <c r="AW591" s="93"/>
      <c r="AX591" s="93"/>
      <c r="AY591" s="93"/>
      <c r="AZ591" s="93"/>
      <c r="BA591" s="93"/>
      <c r="BB591" s="93"/>
      <c r="BC591" s="93"/>
      <c r="BD591" s="93"/>
      <c r="BE591" s="93"/>
      <c r="BF591" s="93"/>
      <c r="BG591" s="93"/>
      <c r="BH591" s="93"/>
      <c r="BI591" s="93"/>
      <c r="BJ591" s="93"/>
      <c r="BK591" s="93"/>
      <c r="BL591" s="93"/>
      <c r="BM591" s="93"/>
      <c r="BN591" s="93"/>
      <c r="BO591" s="93"/>
      <c r="BP591" s="93"/>
      <c r="BQ591" s="93"/>
      <c r="BR591" s="93"/>
      <c r="BS591" s="93"/>
      <c r="BT591" s="93"/>
      <c r="BU591" s="93"/>
    </row>
    <row r="592" spans="3:73">
      <c r="C592" s="91">
        <f t="shared" si="32"/>
        <v>591</v>
      </c>
      <c r="D592" s="91"/>
      <c r="E592" s="91" t="e">
        <f t="shared" ca="1" si="34"/>
        <v>#N/A</v>
      </c>
      <c r="F592" s="91" t="e">
        <f ca="1">VLOOKUP(G592,#REF!,2,FALSE)</f>
        <v>#N/A</v>
      </c>
      <c r="G592" s="91"/>
      <c r="H592" s="91" t="e">
        <f ca="1">VLOOKUP(I592,#REF!,2,FALSE)</f>
        <v>#N/A</v>
      </c>
      <c r="I592" s="91"/>
      <c r="J592" s="91" t="e">
        <f ca="1">VLOOKUP(K592,#REF!,2,FALSE)</f>
        <v>#N/A</v>
      </c>
      <c r="K592" s="91"/>
      <c r="L592" s="91" t="e">
        <f ca="1">VLOOKUP(M592,#REF!,2,FALSE)</f>
        <v>#N/A</v>
      </c>
      <c r="M592" s="91"/>
      <c r="N592" s="91" t="e">
        <f ca="1">VLOOKUP(O592,#REF!,2,FALSE)</f>
        <v>#N/A</v>
      </c>
      <c r="O592" s="91"/>
      <c r="P592" s="92" t="str">
        <f ca="1">_xlfn.CONCAT($I592,IF(OR($O592=#REF!,$O592=#REF!,$O592=#REF!,$O592="electricité joule", $O592="electricité PAC")," d'", " de "), LOWER($O592))&amp;IF(OR(G592="agriculture","industrie")," l'",IF(OR(G592="puits technologiques",G592="soutes")," des "," du "))&amp;LOWER(G592)</f>
        <v xml:space="preserve"> de  du </v>
      </c>
      <c r="Q592" s="91" t="e">
        <f t="shared" si="33"/>
        <v>#NAME?</v>
      </c>
      <c r="R592" s="91" t="s">
        <v>95</v>
      </c>
      <c r="S592" s="91"/>
      <c r="T592" s="91" t="s">
        <v>9</v>
      </c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3"/>
      <c r="AM592" s="93"/>
      <c r="AN592" s="93"/>
      <c r="AO592" s="93"/>
      <c r="AP592" s="93"/>
      <c r="AQ592" s="93"/>
      <c r="AR592" s="93"/>
      <c r="AS592" s="93"/>
      <c r="AT592" s="93"/>
      <c r="AU592" s="93"/>
      <c r="AV592" s="93"/>
      <c r="AW592" s="93"/>
      <c r="AX592" s="93"/>
      <c r="AY592" s="93"/>
      <c r="AZ592" s="93"/>
      <c r="BA592" s="93"/>
      <c r="BB592" s="93"/>
      <c r="BC592" s="93"/>
      <c r="BD592" s="93"/>
      <c r="BE592" s="93"/>
      <c r="BF592" s="93"/>
      <c r="BG592" s="93"/>
      <c r="BH592" s="93"/>
      <c r="BI592" s="93"/>
      <c r="BJ592" s="93"/>
      <c r="BK592" s="93"/>
      <c r="BL592" s="93"/>
      <c r="BM592" s="93"/>
      <c r="BN592" s="93"/>
      <c r="BO592" s="93"/>
      <c r="BP592" s="93"/>
      <c r="BQ592" s="93"/>
      <c r="BR592" s="93"/>
      <c r="BS592" s="93"/>
      <c r="BT592" s="93"/>
      <c r="BU592" s="93"/>
    </row>
    <row r="593" spans="3:73">
      <c r="C593" s="91">
        <f t="shared" si="32"/>
        <v>592</v>
      </c>
      <c r="D593" s="91"/>
      <c r="E593" s="91" t="e">
        <f t="shared" ca="1" si="34"/>
        <v>#N/A</v>
      </c>
      <c r="F593" s="91" t="e">
        <f ca="1">VLOOKUP(G593,#REF!,2,FALSE)</f>
        <v>#N/A</v>
      </c>
      <c r="G593" s="91"/>
      <c r="H593" s="91" t="e">
        <f ca="1">VLOOKUP(I593,#REF!,2,FALSE)</f>
        <v>#N/A</v>
      </c>
      <c r="I593" s="91"/>
      <c r="J593" s="91" t="e">
        <f ca="1">VLOOKUP(K593,#REF!,2,FALSE)</f>
        <v>#N/A</v>
      </c>
      <c r="K593" s="91"/>
      <c r="L593" s="91" t="e">
        <f ca="1">VLOOKUP(M593,#REF!,2,FALSE)</f>
        <v>#N/A</v>
      </c>
      <c r="M593" s="91"/>
      <c r="N593" s="91" t="e">
        <f ca="1">VLOOKUP(O593,#REF!,2,FALSE)</f>
        <v>#N/A</v>
      </c>
      <c r="O593" s="91"/>
      <c r="P593" s="92" t="str">
        <f ca="1">_xlfn.CONCAT($I593,IF(OR($O593=#REF!,$O593=#REF!,$O593=#REF!,$O593="electricité joule", $O593="electricité PAC")," d'", " de "), LOWER($O593))&amp;IF(OR(G593="agriculture","industrie")," l'",IF(OR(G593="puits technologiques",G593="soutes")," des "," du "))&amp;LOWER(G593)</f>
        <v xml:space="preserve"> de  du </v>
      </c>
      <c r="Q593" s="91" t="e">
        <f t="shared" si="33"/>
        <v>#NAME?</v>
      </c>
      <c r="R593" s="91" t="s">
        <v>95</v>
      </c>
      <c r="S593" s="91"/>
      <c r="T593" s="91" t="s">
        <v>9</v>
      </c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3"/>
      <c r="AM593" s="93"/>
      <c r="AN593" s="93"/>
      <c r="AO593" s="93"/>
      <c r="AP593" s="93"/>
      <c r="AQ593" s="93"/>
      <c r="AR593" s="93"/>
      <c r="AS593" s="93"/>
      <c r="AT593" s="93"/>
      <c r="AU593" s="93"/>
      <c r="AV593" s="93"/>
      <c r="AW593" s="93"/>
      <c r="AX593" s="93"/>
      <c r="AY593" s="93"/>
      <c r="AZ593" s="93"/>
      <c r="BA593" s="93"/>
      <c r="BB593" s="93"/>
      <c r="BC593" s="93"/>
      <c r="BD593" s="93"/>
      <c r="BE593" s="93"/>
      <c r="BF593" s="93"/>
      <c r="BG593" s="93"/>
      <c r="BH593" s="93"/>
      <c r="BI593" s="93"/>
      <c r="BJ593" s="93"/>
      <c r="BK593" s="93"/>
      <c r="BL593" s="93"/>
      <c r="BM593" s="93"/>
      <c r="BN593" s="93"/>
      <c r="BO593" s="93"/>
      <c r="BP593" s="93"/>
      <c r="BQ593" s="93"/>
      <c r="BR593" s="93"/>
      <c r="BS593" s="93"/>
      <c r="BT593" s="93"/>
      <c r="BU593" s="93"/>
    </row>
    <row r="594" spans="3:73">
      <c r="C594" s="91">
        <f t="shared" si="32"/>
        <v>593</v>
      </c>
      <c r="D594" s="91"/>
      <c r="E594" s="91" t="e">
        <f t="shared" ca="1" si="34"/>
        <v>#N/A</v>
      </c>
      <c r="F594" s="91" t="e">
        <f ca="1">VLOOKUP(G594,#REF!,2,FALSE)</f>
        <v>#N/A</v>
      </c>
      <c r="G594" s="91"/>
      <c r="H594" s="91" t="e">
        <f ca="1">VLOOKUP(I594,#REF!,2,FALSE)</f>
        <v>#N/A</v>
      </c>
      <c r="I594" s="91"/>
      <c r="J594" s="91" t="e">
        <f ca="1">VLOOKUP(K594,#REF!,2,FALSE)</f>
        <v>#N/A</v>
      </c>
      <c r="K594" s="91"/>
      <c r="L594" s="91" t="e">
        <f ca="1">VLOOKUP(M594,#REF!,2,FALSE)</f>
        <v>#N/A</v>
      </c>
      <c r="M594" s="91"/>
      <c r="N594" s="91" t="e">
        <f ca="1">VLOOKUP(O594,#REF!,2,FALSE)</f>
        <v>#N/A</v>
      </c>
      <c r="O594" s="91"/>
      <c r="P594" s="92" t="str">
        <f ca="1">_xlfn.CONCAT($I594,IF(OR($O594=#REF!,$O594=#REF!,$O594=#REF!,$O594="electricité joule", $O594="electricité PAC")," d'", " de "), LOWER($O594))&amp;IF(OR(G594="agriculture","industrie")," l'",IF(OR(G594="puits technologiques",G594="soutes")," des "," du "))&amp;LOWER(G594)</f>
        <v xml:space="preserve"> de  du </v>
      </c>
      <c r="Q594" s="91" t="e">
        <f t="shared" si="33"/>
        <v>#NAME?</v>
      </c>
      <c r="R594" s="91" t="s">
        <v>95</v>
      </c>
      <c r="S594" s="91"/>
      <c r="T594" s="91" t="s">
        <v>9</v>
      </c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3"/>
      <c r="AM594" s="93"/>
      <c r="AN594" s="93"/>
      <c r="AO594" s="93"/>
      <c r="AP594" s="93"/>
      <c r="AQ594" s="93"/>
      <c r="AR594" s="93"/>
      <c r="AS594" s="93"/>
      <c r="AT594" s="93"/>
      <c r="AU594" s="93"/>
      <c r="AV594" s="93"/>
      <c r="AW594" s="93"/>
      <c r="AX594" s="93"/>
      <c r="AY594" s="93"/>
      <c r="AZ594" s="93"/>
      <c r="BA594" s="93"/>
      <c r="BB594" s="93"/>
      <c r="BC594" s="93"/>
      <c r="BD594" s="93"/>
      <c r="BE594" s="93"/>
      <c r="BF594" s="93"/>
      <c r="BG594" s="93"/>
      <c r="BH594" s="93"/>
      <c r="BI594" s="93"/>
      <c r="BJ594" s="93"/>
      <c r="BK594" s="93"/>
      <c r="BL594" s="93"/>
      <c r="BM594" s="93"/>
      <c r="BN594" s="93"/>
      <c r="BO594" s="93"/>
      <c r="BP594" s="93"/>
      <c r="BQ594" s="93"/>
      <c r="BR594" s="93"/>
      <c r="BS594" s="93"/>
      <c r="BT594" s="93"/>
      <c r="BU594" s="93"/>
    </row>
    <row r="595" spans="3:73">
      <c r="C595" s="91">
        <f t="shared" si="32"/>
        <v>594</v>
      </c>
      <c r="D595" s="91"/>
      <c r="E595" s="91" t="e">
        <f t="shared" ca="1" si="34"/>
        <v>#N/A</v>
      </c>
      <c r="F595" s="91" t="e">
        <f ca="1">VLOOKUP(G595,#REF!,2,FALSE)</f>
        <v>#N/A</v>
      </c>
      <c r="G595" s="91"/>
      <c r="H595" s="91" t="e">
        <f ca="1">VLOOKUP(I595,#REF!,2,FALSE)</f>
        <v>#N/A</v>
      </c>
      <c r="I595" s="91"/>
      <c r="J595" s="91" t="e">
        <f ca="1">VLOOKUP(K595,#REF!,2,FALSE)</f>
        <v>#N/A</v>
      </c>
      <c r="K595" s="91"/>
      <c r="L595" s="91" t="e">
        <f ca="1">VLOOKUP(M595,#REF!,2,FALSE)</f>
        <v>#N/A</v>
      </c>
      <c r="M595" s="91"/>
      <c r="N595" s="91" t="e">
        <f ca="1">VLOOKUP(O595,#REF!,2,FALSE)</f>
        <v>#N/A</v>
      </c>
      <c r="O595" s="91"/>
      <c r="P595" s="92" t="str">
        <f ca="1">_xlfn.CONCAT($I595,IF(OR($O595=#REF!,$O595=#REF!,$O595=#REF!,$O595="electricité joule", $O595="electricité PAC")," d'", " de "), LOWER($O595))&amp;IF(OR(G595="agriculture","industrie")," l'",IF(OR(G595="puits technologiques",G595="soutes")," des "," du "))&amp;LOWER(G595)</f>
        <v xml:space="preserve"> de  du </v>
      </c>
      <c r="Q595" s="91" t="e">
        <f t="shared" si="33"/>
        <v>#NAME?</v>
      </c>
      <c r="R595" s="91" t="s">
        <v>95</v>
      </c>
      <c r="S595" s="91"/>
      <c r="T595" s="91" t="s">
        <v>9</v>
      </c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3"/>
      <c r="AM595" s="93"/>
      <c r="AN595" s="93"/>
      <c r="AO595" s="93"/>
      <c r="AP595" s="93"/>
      <c r="AQ595" s="93"/>
      <c r="AR595" s="93"/>
      <c r="AS595" s="93"/>
      <c r="AT595" s="93"/>
      <c r="AU595" s="93"/>
      <c r="AV595" s="93"/>
      <c r="AW595" s="93"/>
      <c r="AX595" s="93"/>
      <c r="AY595" s="93"/>
      <c r="AZ595" s="93"/>
      <c r="BA595" s="93"/>
      <c r="BB595" s="93"/>
      <c r="BC595" s="93"/>
      <c r="BD595" s="93"/>
      <c r="BE595" s="93"/>
      <c r="BF595" s="93"/>
      <c r="BG595" s="93"/>
      <c r="BH595" s="93"/>
      <c r="BI595" s="93"/>
      <c r="BJ595" s="93"/>
      <c r="BK595" s="93"/>
      <c r="BL595" s="93"/>
      <c r="BM595" s="93"/>
      <c r="BN595" s="93"/>
      <c r="BO595" s="93"/>
      <c r="BP595" s="93"/>
      <c r="BQ595" s="93"/>
      <c r="BR595" s="93"/>
      <c r="BS595" s="93"/>
      <c r="BT595" s="93"/>
      <c r="BU595" s="93"/>
    </row>
    <row r="596" spans="3:73">
      <c r="C596" s="91">
        <f t="shared" si="32"/>
        <v>595</v>
      </c>
      <c r="D596" s="91"/>
      <c r="E596" s="91" t="e">
        <f t="shared" ca="1" si="34"/>
        <v>#N/A</v>
      </c>
      <c r="F596" s="91" t="e">
        <f ca="1">VLOOKUP(G596,#REF!,2,FALSE)</f>
        <v>#N/A</v>
      </c>
      <c r="G596" s="91"/>
      <c r="H596" s="91" t="e">
        <f ca="1">VLOOKUP(I596,#REF!,2,FALSE)</f>
        <v>#N/A</v>
      </c>
      <c r="I596" s="91"/>
      <c r="J596" s="91" t="e">
        <f ca="1">VLOOKUP(K596,#REF!,2,FALSE)</f>
        <v>#N/A</v>
      </c>
      <c r="K596" s="91"/>
      <c r="L596" s="91" t="e">
        <f ca="1">VLOOKUP(M596,#REF!,2,FALSE)</f>
        <v>#N/A</v>
      </c>
      <c r="M596" s="91"/>
      <c r="N596" s="91" t="e">
        <f ca="1">VLOOKUP(O596,#REF!,2,FALSE)</f>
        <v>#N/A</v>
      </c>
      <c r="O596" s="91"/>
      <c r="P596" s="92" t="str">
        <f ca="1">_xlfn.CONCAT($I596,IF(OR($O596=#REF!,$O596=#REF!,$O596=#REF!,$O596="electricité joule", $O596="electricité PAC")," d'", " de "), LOWER($O596))&amp;IF(OR(G596="agriculture","industrie")," l'",IF(OR(G596="puits technologiques",G596="soutes")," des "," du "))&amp;LOWER(G596)</f>
        <v xml:space="preserve"> de  du </v>
      </c>
      <c r="Q596" s="91" t="e">
        <f t="shared" si="33"/>
        <v>#NAME?</v>
      </c>
      <c r="R596" s="91" t="s">
        <v>95</v>
      </c>
      <c r="S596" s="91"/>
      <c r="T596" s="91" t="s">
        <v>9</v>
      </c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3"/>
      <c r="AM596" s="93"/>
      <c r="AN596" s="93"/>
      <c r="AO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3"/>
      <c r="AZ596" s="93"/>
      <c r="BA596" s="93"/>
      <c r="BB596" s="93"/>
      <c r="BC596" s="93"/>
      <c r="BD596" s="93"/>
      <c r="BE596" s="93"/>
      <c r="BF596" s="93"/>
      <c r="BG596" s="93"/>
      <c r="BH596" s="93"/>
      <c r="BI596" s="93"/>
      <c r="BJ596" s="93"/>
      <c r="BK596" s="93"/>
      <c r="BL596" s="93"/>
      <c r="BM596" s="93"/>
      <c r="BN596" s="93"/>
      <c r="BO596" s="93"/>
      <c r="BP596" s="93"/>
      <c r="BQ596" s="93"/>
      <c r="BR596" s="93"/>
      <c r="BS596" s="93"/>
      <c r="BT596" s="93"/>
      <c r="BU596" s="93"/>
    </row>
    <row r="597" spans="3:73">
      <c r="C597" s="91">
        <f t="shared" si="32"/>
        <v>596</v>
      </c>
      <c r="D597" s="91"/>
      <c r="E597" s="91" t="e">
        <f t="shared" ca="1" si="34"/>
        <v>#N/A</v>
      </c>
      <c r="F597" s="91" t="e">
        <f ca="1">VLOOKUP(G597,#REF!,2,FALSE)</f>
        <v>#N/A</v>
      </c>
      <c r="G597" s="91"/>
      <c r="H597" s="91" t="e">
        <f ca="1">VLOOKUP(I597,#REF!,2,FALSE)</f>
        <v>#N/A</v>
      </c>
      <c r="I597" s="91"/>
      <c r="J597" s="91" t="e">
        <f ca="1">VLOOKUP(K597,#REF!,2,FALSE)</f>
        <v>#N/A</v>
      </c>
      <c r="K597" s="91"/>
      <c r="L597" s="91" t="e">
        <f ca="1">VLOOKUP(M597,#REF!,2,FALSE)</f>
        <v>#N/A</v>
      </c>
      <c r="M597" s="91"/>
      <c r="N597" s="91" t="e">
        <f ca="1">VLOOKUP(O597,#REF!,2,FALSE)</f>
        <v>#N/A</v>
      </c>
      <c r="O597" s="91"/>
      <c r="P597" s="92" t="str">
        <f ca="1">_xlfn.CONCAT($I597,IF(OR($O597=#REF!,$O597=#REF!,$O597=#REF!,$O597="electricité joule", $O597="electricité PAC")," d'", " de "), LOWER($O597))&amp;IF(OR(G597="agriculture","industrie")," l'",IF(OR(G597="puits technologiques",G597="soutes")," des "," du "))&amp;LOWER(G597)</f>
        <v xml:space="preserve"> de  du </v>
      </c>
      <c r="Q597" s="91" t="e">
        <f t="shared" si="33"/>
        <v>#NAME?</v>
      </c>
      <c r="R597" s="91" t="s">
        <v>95</v>
      </c>
      <c r="S597" s="91"/>
      <c r="T597" s="91" t="s">
        <v>9</v>
      </c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3"/>
      <c r="AM597" s="93"/>
      <c r="AN597" s="93"/>
      <c r="AO597" s="93"/>
      <c r="AP597" s="93"/>
      <c r="AQ597" s="93"/>
      <c r="AR597" s="93"/>
      <c r="AS597" s="93"/>
      <c r="AT597" s="93"/>
      <c r="AU597" s="93"/>
      <c r="AV597" s="93"/>
      <c r="AW597" s="93"/>
      <c r="AX597" s="93"/>
      <c r="AY597" s="93"/>
      <c r="AZ597" s="93"/>
      <c r="BA597" s="93"/>
      <c r="BB597" s="93"/>
      <c r="BC597" s="93"/>
      <c r="BD597" s="93"/>
      <c r="BE597" s="93"/>
      <c r="BF597" s="93"/>
      <c r="BG597" s="93"/>
      <c r="BH597" s="93"/>
      <c r="BI597" s="93"/>
      <c r="BJ597" s="93"/>
      <c r="BK597" s="93"/>
      <c r="BL597" s="93"/>
      <c r="BM597" s="93"/>
      <c r="BN597" s="93"/>
      <c r="BO597" s="93"/>
      <c r="BP597" s="93"/>
      <c r="BQ597" s="93"/>
      <c r="BR597" s="93"/>
      <c r="BS597" s="93"/>
      <c r="BT597" s="93"/>
      <c r="BU597" s="93"/>
    </row>
    <row r="598" spans="3:73">
      <c r="C598" s="91">
        <f t="shared" si="32"/>
        <v>597</v>
      </c>
      <c r="D598" s="91"/>
      <c r="E598" s="91" t="e">
        <f t="shared" ca="1" si="34"/>
        <v>#N/A</v>
      </c>
      <c r="F598" s="91" t="e">
        <f ca="1">VLOOKUP(G598,#REF!,2,FALSE)</f>
        <v>#N/A</v>
      </c>
      <c r="G598" s="91"/>
      <c r="H598" s="91" t="e">
        <f ca="1">VLOOKUP(I598,#REF!,2,FALSE)</f>
        <v>#N/A</v>
      </c>
      <c r="I598" s="91"/>
      <c r="J598" s="91" t="e">
        <f ca="1">VLOOKUP(K598,#REF!,2,FALSE)</f>
        <v>#N/A</v>
      </c>
      <c r="K598" s="91"/>
      <c r="L598" s="91" t="e">
        <f ca="1">VLOOKUP(M598,#REF!,2,FALSE)</f>
        <v>#N/A</v>
      </c>
      <c r="M598" s="91"/>
      <c r="N598" s="91" t="e">
        <f ca="1">VLOOKUP(O598,#REF!,2,FALSE)</f>
        <v>#N/A</v>
      </c>
      <c r="O598" s="91"/>
      <c r="P598" s="92" t="str">
        <f ca="1">_xlfn.CONCAT($I598,IF(OR($O598=#REF!,$O598=#REF!,$O598=#REF!,$O598="electricité joule", $O598="electricité PAC")," d'", " de "), LOWER($O598))&amp;IF(OR(G598="agriculture","industrie")," l'",IF(OR(G598="puits technologiques",G598="soutes")," des "," du "))&amp;LOWER(G598)</f>
        <v xml:space="preserve"> de  du </v>
      </c>
      <c r="Q598" s="91" t="e">
        <f t="shared" si="33"/>
        <v>#NAME?</v>
      </c>
      <c r="R598" s="91" t="s">
        <v>95</v>
      </c>
      <c r="S598" s="91"/>
      <c r="T598" s="91" t="s">
        <v>9</v>
      </c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3"/>
      <c r="AM598" s="93"/>
      <c r="AN598" s="93"/>
      <c r="AO598" s="93"/>
      <c r="AP598" s="93"/>
      <c r="AQ598" s="93"/>
      <c r="AR598" s="93"/>
      <c r="AS598" s="93"/>
      <c r="AT598" s="93"/>
      <c r="AU598" s="93"/>
      <c r="AV598" s="93"/>
      <c r="AW598" s="93"/>
      <c r="AX598" s="93"/>
      <c r="AY598" s="93"/>
      <c r="AZ598" s="93"/>
      <c r="BA598" s="93"/>
      <c r="BB598" s="93"/>
      <c r="BC598" s="93"/>
      <c r="BD598" s="93"/>
      <c r="BE598" s="93"/>
      <c r="BF598" s="93"/>
      <c r="BG598" s="93"/>
      <c r="BH598" s="93"/>
      <c r="BI598" s="93"/>
      <c r="BJ598" s="93"/>
      <c r="BK598" s="93"/>
      <c r="BL598" s="93"/>
      <c r="BM598" s="93"/>
      <c r="BN598" s="93"/>
      <c r="BO598" s="93"/>
      <c r="BP598" s="93"/>
      <c r="BQ598" s="93"/>
      <c r="BR598" s="93"/>
      <c r="BS598" s="93"/>
      <c r="BT598" s="93"/>
      <c r="BU598" s="93"/>
    </row>
    <row r="599" spans="3:73">
      <c r="C599" s="91">
        <f t="shared" si="32"/>
        <v>598</v>
      </c>
      <c r="D599" s="91"/>
      <c r="E599" s="91" t="e">
        <f t="shared" ca="1" si="34"/>
        <v>#N/A</v>
      </c>
      <c r="F599" s="91" t="e">
        <f ca="1">VLOOKUP(G599,#REF!,2,FALSE)</f>
        <v>#N/A</v>
      </c>
      <c r="G599" s="91"/>
      <c r="H599" s="91" t="e">
        <f ca="1">VLOOKUP(I599,#REF!,2,FALSE)</f>
        <v>#N/A</v>
      </c>
      <c r="I599" s="91"/>
      <c r="J599" s="91" t="e">
        <f ca="1">VLOOKUP(K599,#REF!,2,FALSE)</f>
        <v>#N/A</v>
      </c>
      <c r="K599" s="91"/>
      <c r="L599" s="91" t="e">
        <f ca="1">VLOOKUP(M599,#REF!,2,FALSE)</f>
        <v>#N/A</v>
      </c>
      <c r="M599" s="91"/>
      <c r="N599" s="91" t="e">
        <f ca="1">VLOOKUP(O599,#REF!,2,FALSE)</f>
        <v>#N/A</v>
      </c>
      <c r="O599" s="91"/>
      <c r="P599" s="92" t="str">
        <f ca="1">_xlfn.CONCAT($I599,IF(OR($O599=#REF!,$O599=#REF!,$O599=#REF!,$O599="electricité joule", $O599="electricité PAC")," d'", " de "), LOWER($O599))&amp;IF(OR(G599="agriculture","industrie")," l'",IF(OR(G599="puits technologiques",G599="soutes")," des "," du "))&amp;LOWER(G599)</f>
        <v xml:space="preserve"> de  du </v>
      </c>
      <c r="Q599" s="91" t="e">
        <f t="shared" si="33"/>
        <v>#NAME?</v>
      </c>
      <c r="R599" s="91" t="s">
        <v>95</v>
      </c>
      <c r="S599" s="91"/>
      <c r="T599" s="91" t="s">
        <v>9</v>
      </c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3"/>
      <c r="AM599" s="93"/>
      <c r="AN599" s="93"/>
      <c r="AO599" s="93"/>
      <c r="AP599" s="93"/>
      <c r="AQ599" s="93"/>
      <c r="AR599" s="93"/>
      <c r="AS599" s="93"/>
      <c r="AT599" s="93"/>
      <c r="AU599" s="93"/>
      <c r="AV599" s="93"/>
      <c r="AW599" s="93"/>
      <c r="AX599" s="93"/>
      <c r="AY599" s="93"/>
      <c r="AZ599" s="93"/>
      <c r="BA599" s="93"/>
      <c r="BB599" s="93"/>
      <c r="BC599" s="93"/>
      <c r="BD599" s="93"/>
      <c r="BE599" s="93"/>
      <c r="BF599" s="93"/>
      <c r="BG599" s="93"/>
      <c r="BH599" s="93"/>
      <c r="BI599" s="93"/>
      <c r="BJ599" s="93"/>
      <c r="BK599" s="93"/>
      <c r="BL599" s="93"/>
      <c r="BM599" s="93"/>
      <c r="BN599" s="93"/>
      <c r="BO599" s="93"/>
      <c r="BP599" s="93"/>
      <c r="BQ599" s="93"/>
      <c r="BR599" s="93"/>
      <c r="BS599" s="93"/>
      <c r="BT599" s="93"/>
      <c r="BU599" s="93"/>
    </row>
    <row r="600" spans="3:73">
      <c r="C600" s="91">
        <f t="shared" si="32"/>
        <v>599</v>
      </c>
      <c r="D600" s="91"/>
      <c r="E600" s="91" t="e">
        <f t="shared" ca="1" si="34"/>
        <v>#N/A</v>
      </c>
      <c r="F600" s="91" t="e">
        <f ca="1">VLOOKUP(G600,#REF!,2,FALSE)</f>
        <v>#N/A</v>
      </c>
      <c r="G600" s="91"/>
      <c r="H600" s="91" t="e">
        <f ca="1">VLOOKUP(I600,#REF!,2,FALSE)</f>
        <v>#N/A</v>
      </c>
      <c r="I600" s="91"/>
      <c r="J600" s="91" t="e">
        <f ca="1">VLOOKUP(K600,#REF!,2,FALSE)</f>
        <v>#N/A</v>
      </c>
      <c r="K600" s="91"/>
      <c r="L600" s="91" t="e">
        <f ca="1">VLOOKUP(M600,#REF!,2,FALSE)</f>
        <v>#N/A</v>
      </c>
      <c r="M600" s="91"/>
      <c r="N600" s="91" t="e">
        <f ca="1">VLOOKUP(O600,#REF!,2,FALSE)</f>
        <v>#N/A</v>
      </c>
      <c r="O600" s="91"/>
      <c r="P600" s="92" t="str">
        <f ca="1">_xlfn.CONCAT($I600,IF(OR($O600=#REF!,$O600=#REF!,$O600=#REF!,$O600="electricité joule", $O600="electricité PAC")," d'", " de "), LOWER($O600))&amp;IF(OR(G600="agriculture","industrie")," l'",IF(OR(G600="puits technologiques",G600="soutes")," des "," du "))&amp;LOWER(G600)</f>
        <v xml:space="preserve"> de  du </v>
      </c>
      <c r="Q600" s="91" t="e">
        <f t="shared" si="33"/>
        <v>#NAME?</v>
      </c>
      <c r="R600" s="91" t="s">
        <v>95</v>
      </c>
      <c r="S600" s="91"/>
      <c r="T600" s="91" t="s">
        <v>9</v>
      </c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3"/>
      <c r="AM600" s="93"/>
      <c r="AN600" s="93"/>
      <c r="AO600" s="93"/>
      <c r="AP600" s="93"/>
      <c r="AQ600" s="93"/>
      <c r="AR600" s="93"/>
      <c r="AS600" s="93"/>
      <c r="AT600" s="93"/>
      <c r="AU600" s="93"/>
      <c r="AV600" s="93"/>
      <c r="AW600" s="93"/>
      <c r="AX600" s="93"/>
      <c r="AY600" s="93"/>
      <c r="AZ600" s="93"/>
      <c r="BA600" s="93"/>
      <c r="BB600" s="93"/>
      <c r="BC600" s="93"/>
      <c r="BD600" s="93"/>
      <c r="BE600" s="93"/>
      <c r="BF600" s="93"/>
      <c r="BG600" s="93"/>
      <c r="BH600" s="93"/>
      <c r="BI600" s="93"/>
      <c r="BJ600" s="93"/>
      <c r="BK600" s="93"/>
      <c r="BL600" s="93"/>
      <c r="BM600" s="93"/>
      <c r="BN600" s="93"/>
      <c r="BO600" s="93"/>
      <c r="BP600" s="93"/>
      <c r="BQ600" s="93"/>
      <c r="BR600" s="93"/>
      <c r="BS600" s="93"/>
      <c r="BT600" s="93"/>
      <c r="BU600" s="93"/>
    </row>
    <row r="601" spans="3:73">
      <c r="C601" s="91">
        <f t="shared" si="32"/>
        <v>600</v>
      </c>
      <c r="D601" s="91"/>
      <c r="E601" s="91" t="e">
        <f t="shared" ca="1" si="34"/>
        <v>#N/A</v>
      </c>
      <c r="F601" s="91" t="e">
        <f ca="1">VLOOKUP(G601,#REF!,2,FALSE)</f>
        <v>#N/A</v>
      </c>
      <c r="G601" s="91"/>
      <c r="H601" s="91" t="e">
        <f ca="1">VLOOKUP(I601,#REF!,2,FALSE)</f>
        <v>#N/A</v>
      </c>
      <c r="I601" s="91"/>
      <c r="J601" s="91" t="e">
        <f ca="1">VLOOKUP(K601,#REF!,2,FALSE)</f>
        <v>#N/A</v>
      </c>
      <c r="K601" s="91"/>
      <c r="L601" s="91" t="e">
        <f ca="1">VLOOKUP(M601,#REF!,2,FALSE)</f>
        <v>#N/A</v>
      </c>
      <c r="M601" s="91"/>
      <c r="N601" s="91" t="e">
        <f ca="1">VLOOKUP(O601,#REF!,2,FALSE)</f>
        <v>#N/A</v>
      </c>
      <c r="O601" s="91"/>
      <c r="P601" s="92" t="str">
        <f ca="1">_xlfn.CONCAT($I601,IF(OR($O601=#REF!,$O601=#REF!,$O601=#REF!,$O601="electricité joule", $O601="electricité PAC")," d'", " de "), LOWER($O601))&amp;IF(OR(G601="agriculture","industrie")," l'",IF(OR(G601="puits technologiques",G601="soutes")," des "," du "))&amp;LOWER(G601)</f>
        <v xml:space="preserve"> de  du </v>
      </c>
      <c r="Q601" s="91" t="e">
        <f t="shared" si="33"/>
        <v>#NAME?</v>
      </c>
      <c r="R601" s="91" t="s">
        <v>95</v>
      </c>
      <c r="S601" s="91"/>
      <c r="T601" s="91" t="s">
        <v>9</v>
      </c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3"/>
      <c r="AM601" s="93"/>
      <c r="AN601" s="93"/>
      <c r="AO601" s="93"/>
      <c r="AP601" s="93"/>
      <c r="AQ601" s="93"/>
      <c r="AR601" s="93"/>
      <c r="AS601" s="93"/>
      <c r="AT601" s="93"/>
      <c r="AU601" s="93"/>
      <c r="AV601" s="93"/>
      <c r="AW601" s="93"/>
      <c r="AX601" s="93"/>
      <c r="AY601" s="93"/>
      <c r="AZ601" s="93"/>
      <c r="BA601" s="93"/>
      <c r="BB601" s="93"/>
      <c r="BC601" s="93"/>
      <c r="BD601" s="93"/>
      <c r="BE601" s="93"/>
      <c r="BF601" s="93"/>
      <c r="BG601" s="93"/>
      <c r="BH601" s="93"/>
      <c r="BI601" s="93"/>
      <c r="BJ601" s="93"/>
      <c r="BK601" s="93"/>
      <c r="BL601" s="93"/>
      <c r="BM601" s="93"/>
      <c r="BN601" s="93"/>
      <c r="BO601" s="93"/>
      <c r="BP601" s="93"/>
      <c r="BQ601" s="93"/>
      <c r="BR601" s="93"/>
      <c r="BS601" s="93"/>
      <c r="BT601" s="93"/>
      <c r="BU601" s="93"/>
    </row>
    <row r="602" spans="3:73">
      <c r="C602" s="91">
        <f t="shared" si="32"/>
        <v>601</v>
      </c>
      <c r="D602" s="91"/>
      <c r="E602" s="91" t="e">
        <f t="shared" ca="1" si="34"/>
        <v>#N/A</v>
      </c>
      <c r="F602" s="91" t="e">
        <f ca="1">VLOOKUP(G602,#REF!,2,FALSE)</f>
        <v>#N/A</v>
      </c>
      <c r="G602" s="91"/>
      <c r="H602" s="91" t="e">
        <f ca="1">VLOOKUP(I602,#REF!,2,FALSE)</f>
        <v>#N/A</v>
      </c>
      <c r="I602" s="91"/>
      <c r="J602" s="91" t="e">
        <f ca="1">VLOOKUP(K602,#REF!,2,FALSE)</f>
        <v>#N/A</v>
      </c>
      <c r="K602" s="91"/>
      <c r="L602" s="91" t="e">
        <f ca="1">VLOOKUP(M602,#REF!,2,FALSE)</f>
        <v>#N/A</v>
      </c>
      <c r="M602" s="91"/>
      <c r="N602" s="91" t="e">
        <f ca="1">VLOOKUP(O602,#REF!,2,FALSE)</f>
        <v>#N/A</v>
      </c>
      <c r="O602" s="91"/>
      <c r="P602" s="92" t="str">
        <f ca="1">_xlfn.CONCAT($I602,IF(OR($O602=#REF!,$O602=#REF!,$O602=#REF!,$O602="electricité joule", $O602="electricité PAC")," d'", " de "), LOWER($O602))&amp;IF(OR(G602="agriculture","industrie")," l'",IF(OR(G602="puits technologiques",G602="soutes")," des "," du "))&amp;LOWER(G602)</f>
        <v xml:space="preserve"> de  du </v>
      </c>
      <c r="Q602" s="91" t="e">
        <f t="shared" si="33"/>
        <v>#NAME?</v>
      </c>
      <c r="R602" s="91" t="s">
        <v>95</v>
      </c>
      <c r="S602" s="91"/>
      <c r="T602" s="91" t="s">
        <v>9</v>
      </c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3"/>
      <c r="AM602" s="93"/>
      <c r="AN602" s="93"/>
      <c r="AO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3"/>
      <c r="AZ602" s="93"/>
      <c r="BA602" s="93"/>
      <c r="BB602" s="93"/>
      <c r="BC602" s="93"/>
      <c r="BD602" s="93"/>
      <c r="BE602" s="93"/>
      <c r="BF602" s="93"/>
      <c r="BG602" s="93"/>
      <c r="BH602" s="93"/>
      <c r="BI602" s="93"/>
      <c r="BJ602" s="93"/>
      <c r="BK602" s="93"/>
      <c r="BL602" s="93"/>
      <c r="BM602" s="93"/>
      <c r="BN602" s="93"/>
      <c r="BO602" s="93"/>
      <c r="BP602" s="93"/>
      <c r="BQ602" s="93"/>
      <c r="BR602" s="93"/>
      <c r="BS602" s="93"/>
      <c r="BT602" s="93"/>
      <c r="BU602" s="93"/>
    </row>
    <row r="603" spans="3:73">
      <c r="C603" s="91">
        <f t="shared" si="32"/>
        <v>602</v>
      </c>
      <c r="D603" s="91"/>
      <c r="E603" s="91" t="e">
        <f t="shared" ca="1" si="34"/>
        <v>#N/A</v>
      </c>
      <c r="F603" s="91" t="e">
        <f ca="1">VLOOKUP(G603,#REF!,2,FALSE)</f>
        <v>#N/A</v>
      </c>
      <c r="G603" s="91"/>
      <c r="H603" s="91" t="e">
        <f ca="1">VLOOKUP(I603,#REF!,2,FALSE)</f>
        <v>#N/A</v>
      </c>
      <c r="I603" s="91"/>
      <c r="J603" s="91" t="e">
        <f ca="1">VLOOKUP(K603,#REF!,2,FALSE)</f>
        <v>#N/A</v>
      </c>
      <c r="K603" s="91"/>
      <c r="L603" s="91" t="e">
        <f ca="1">VLOOKUP(M603,#REF!,2,FALSE)</f>
        <v>#N/A</v>
      </c>
      <c r="M603" s="91"/>
      <c r="N603" s="91" t="e">
        <f ca="1">VLOOKUP(O603,#REF!,2,FALSE)</f>
        <v>#N/A</v>
      </c>
      <c r="O603" s="91"/>
      <c r="P603" s="92" t="str">
        <f ca="1">_xlfn.CONCAT($I603,IF(OR($O603=#REF!,$O603=#REF!,$O603=#REF!,$O603="electricité joule", $O603="electricité PAC")," d'", " de "), LOWER($O603))&amp;IF(OR(G603="agriculture","industrie")," l'",IF(OR(G603="puits technologiques",G603="soutes")," des "," du "))&amp;LOWER(G603)</f>
        <v xml:space="preserve"> de  du </v>
      </c>
      <c r="Q603" s="91" t="e">
        <f t="shared" si="33"/>
        <v>#NAME?</v>
      </c>
      <c r="R603" s="91" t="s">
        <v>95</v>
      </c>
      <c r="S603" s="91"/>
      <c r="T603" s="91" t="s">
        <v>9</v>
      </c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3"/>
      <c r="AM603" s="93"/>
      <c r="AN603" s="93"/>
      <c r="AO603" s="93"/>
      <c r="AP603" s="93"/>
      <c r="AQ603" s="93"/>
      <c r="AR603" s="93"/>
      <c r="AS603" s="93"/>
      <c r="AT603" s="93"/>
      <c r="AU603" s="93"/>
      <c r="AV603" s="93"/>
      <c r="AW603" s="93"/>
      <c r="AX603" s="93"/>
      <c r="AY603" s="93"/>
      <c r="AZ603" s="93"/>
      <c r="BA603" s="93"/>
      <c r="BB603" s="93"/>
      <c r="BC603" s="93"/>
      <c r="BD603" s="93"/>
      <c r="BE603" s="93"/>
      <c r="BF603" s="93"/>
      <c r="BG603" s="93"/>
      <c r="BH603" s="93"/>
      <c r="BI603" s="93"/>
      <c r="BJ603" s="93"/>
      <c r="BK603" s="93"/>
      <c r="BL603" s="93"/>
      <c r="BM603" s="93"/>
      <c r="BN603" s="93"/>
      <c r="BO603" s="93"/>
      <c r="BP603" s="93"/>
      <c r="BQ603" s="93"/>
      <c r="BR603" s="93"/>
      <c r="BS603" s="93"/>
      <c r="BT603" s="93"/>
      <c r="BU603" s="93"/>
    </row>
    <row r="604" spans="3:73">
      <c r="C604" s="91">
        <f t="shared" si="32"/>
        <v>603</v>
      </c>
      <c r="D604" s="91"/>
      <c r="E604" s="91" t="e">
        <f t="shared" ca="1" si="34"/>
        <v>#N/A</v>
      </c>
      <c r="F604" s="91" t="e">
        <f ca="1">VLOOKUP(G604,#REF!,2,FALSE)</f>
        <v>#N/A</v>
      </c>
      <c r="G604" s="91"/>
      <c r="H604" s="91" t="e">
        <f ca="1">VLOOKUP(I604,#REF!,2,FALSE)</f>
        <v>#N/A</v>
      </c>
      <c r="I604" s="91"/>
      <c r="J604" s="91" t="e">
        <f ca="1">VLOOKUP(K604,#REF!,2,FALSE)</f>
        <v>#N/A</v>
      </c>
      <c r="K604" s="91"/>
      <c r="L604" s="91" t="e">
        <f ca="1">VLOOKUP(M604,#REF!,2,FALSE)</f>
        <v>#N/A</v>
      </c>
      <c r="M604" s="91"/>
      <c r="N604" s="91" t="e">
        <f ca="1">VLOOKUP(O604,#REF!,2,FALSE)</f>
        <v>#N/A</v>
      </c>
      <c r="O604" s="91"/>
      <c r="P604" s="92" t="str">
        <f ca="1">_xlfn.CONCAT($I604,IF(OR($O604=#REF!,$O604=#REF!,$O604=#REF!,$O604="electricité joule", $O604="electricité PAC")," d'", " de "), LOWER($O604))&amp;IF(OR(G604="agriculture","industrie")," l'",IF(OR(G604="puits technologiques",G604="soutes")," des "," du "))&amp;LOWER(G604)</f>
        <v xml:space="preserve"> de  du </v>
      </c>
      <c r="Q604" s="91" t="e">
        <f t="shared" si="33"/>
        <v>#NAME?</v>
      </c>
      <c r="R604" s="91" t="s">
        <v>95</v>
      </c>
      <c r="S604" s="91"/>
      <c r="T604" s="91" t="s">
        <v>9</v>
      </c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3"/>
      <c r="AM604" s="93"/>
      <c r="AN604" s="93"/>
      <c r="AO604" s="93"/>
      <c r="AP604" s="93"/>
      <c r="AQ604" s="93"/>
      <c r="AR604" s="93"/>
      <c r="AS604" s="93"/>
      <c r="AT604" s="93"/>
      <c r="AU604" s="93"/>
      <c r="AV604" s="93"/>
      <c r="AW604" s="93"/>
      <c r="AX604" s="93"/>
      <c r="AY604" s="93"/>
      <c r="AZ604" s="93"/>
      <c r="BA604" s="93"/>
      <c r="BB604" s="93"/>
      <c r="BC604" s="93"/>
      <c r="BD604" s="93"/>
      <c r="BE604" s="93"/>
      <c r="BF604" s="93"/>
      <c r="BG604" s="93"/>
      <c r="BH604" s="93"/>
      <c r="BI604" s="93"/>
      <c r="BJ604" s="93"/>
      <c r="BK604" s="93"/>
      <c r="BL604" s="93"/>
      <c r="BM604" s="93"/>
      <c r="BN604" s="93"/>
      <c r="BO604" s="93"/>
      <c r="BP604" s="93"/>
      <c r="BQ604" s="93"/>
      <c r="BR604" s="93"/>
      <c r="BS604" s="93"/>
      <c r="BT604" s="93"/>
      <c r="BU604" s="93"/>
    </row>
    <row r="605" spans="3:73">
      <c r="C605" s="91">
        <f t="shared" si="32"/>
        <v>604</v>
      </c>
      <c r="D605" s="91"/>
      <c r="E605" s="91" t="e">
        <f t="shared" ca="1" si="34"/>
        <v>#N/A</v>
      </c>
      <c r="F605" s="91" t="e">
        <f ca="1">VLOOKUP(G605,#REF!,2,FALSE)</f>
        <v>#N/A</v>
      </c>
      <c r="G605" s="91"/>
      <c r="H605" s="91" t="e">
        <f ca="1">VLOOKUP(I605,#REF!,2,FALSE)</f>
        <v>#N/A</v>
      </c>
      <c r="I605" s="91"/>
      <c r="J605" s="91" t="e">
        <f ca="1">VLOOKUP(K605,#REF!,2,FALSE)</f>
        <v>#N/A</v>
      </c>
      <c r="K605" s="91"/>
      <c r="L605" s="91" t="e">
        <f ca="1">VLOOKUP(M605,#REF!,2,FALSE)</f>
        <v>#N/A</v>
      </c>
      <c r="M605" s="91"/>
      <c r="N605" s="91" t="e">
        <f ca="1">VLOOKUP(O605,#REF!,2,FALSE)</f>
        <v>#N/A</v>
      </c>
      <c r="O605" s="91"/>
      <c r="P605" s="92" t="str">
        <f ca="1">_xlfn.CONCAT($I605,IF(OR($O605=#REF!,$O605=#REF!,$O605=#REF!,$O605="electricité joule", $O605="electricité PAC")," d'", " de "), LOWER($O605))&amp;IF(OR(G605="agriculture","industrie")," l'",IF(OR(G605="puits technologiques",G605="soutes")," des "," du "))&amp;LOWER(G605)</f>
        <v xml:space="preserve"> de  du </v>
      </c>
      <c r="Q605" s="91" t="e">
        <f t="shared" si="33"/>
        <v>#NAME?</v>
      </c>
      <c r="R605" s="91" t="s">
        <v>95</v>
      </c>
      <c r="S605" s="91"/>
      <c r="T605" s="91" t="s">
        <v>9</v>
      </c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3"/>
      <c r="AM605" s="93"/>
      <c r="AN605" s="93"/>
      <c r="AO605" s="93"/>
      <c r="AP605" s="93"/>
      <c r="AQ605" s="93"/>
      <c r="AR605" s="93"/>
      <c r="AS605" s="93"/>
      <c r="AT605" s="93"/>
      <c r="AU605" s="93"/>
      <c r="AV605" s="93"/>
      <c r="AW605" s="93"/>
      <c r="AX605" s="93"/>
      <c r="AY605" s="93"/>
      <c r="AZ605" s="93"/>
      <c r="BA605" s="93"/>
      <c r="BB605" s="93"/>
      <c r="BC605" s="93"/>
      <c r="BD605" s="93"/>
      <c r="BE605" s="93"/>
      <c r="BF605" s="93"/>
      <c r="BG605" s="93"/>
      <c r="BH605" s="93"/>
      <c r="BI605" s="93"/>
      <c r="BJ605" s="93"/>
      <c r="BK605" s="93"/>
      <c r="BL605" s="93"/>
      <c r="BM605" s="93"/>
      <c r="BN605" s="93"/>
      <c r="BO605" s="93"/>
      <c r="BP605" s="93"/>
      <c r="BQ605" s="93"/>
      <c r="BR605" s="93"/>
      <c r="BS605" s="93"/>
      <c r="BT605" s="93"/>
      <c r="BU605" s="93"/>
    </row>
    <row r="606" spans="3:73">
      <c r="C606" s="91">
        <f t="shared" si="32"/>
        <v>605</v>
      </c>
      <c r="D606" s="91"/>
      <c r="E606" s="91" t="e">
        <f t="shared" ca="1" si="34"/>
        <v>#N/A</v>
      </c>
      <c r="F606" s="91" t="e">
        <f ca="1">VLOOKUP(G606,#REF!,2,FALSE)</f>
        <v>#N/A</v>
      </c>
      <c r="G606" s="91"/>
      <c r="H606" s="91" t="e">
        <f ca="1">VLOOKUP(I606,#REF!,2,FALSE)</f>
        <v>#N/A</v>
      </c>
      <c r="I606" s="91"/>
      <c r="J606" s="91" t="e">
        <f ca="1">VLOOKUP(K606,#REF!,2,FALSE)</f>
        <v>#N/A</v>
      </c>
      <c r="K606" s="91"/>
      <c r="L606" s="91" t="e">
        <f ca="1">VLOOKUP(M606,#REF!,2,FALSE)</f>
        <v>#N/A</v>
      </c>
      <c r="M606" s="91"/>
      <c r="N606" s="91" t="e">
        <f ca="1">VLOOKUP(O606,#REF!,2,FALSE)</f>
        <v>#N/A</v>
      </c>
      <c r="O606" s="91"/>
      <c r="P606" s="92" t="str">
        <f ca="1">_xlfn.CONCAT($I606,IF(OR($O606=#REF!,$O606=#REF!,$O606=#REF!,$O606="electricité joule", $O606="electricité PAC")," d'", " de "), LOWER($O606))&amp;IF(OR(G606="agriculture","industrie")," l'",IF(OR(G606="puits technologiques",G606="soutes")," des "," du "))&amp;LOWER(G606)</f>
        <v xml:space="preserve"> de  du </v>
      </c>
      <c r="Q606" s="91" t="e">
        <f t="shared" si="33"/>
        <v>#NAME?</v>
      </c>
      <c r="R606" s="91" t="s">
        <v>95</v>
      </c>
      <c r="S606" s="91"/>
      <c r="T606" s="91" t="s">
        <v>9</v>
      </c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3"/>
      <c r="AM606" s="93"/>
      <c r="AN606" s="93"/>
      <c r="AO606" s="93"/>
      <c r="AP606" s="93"/>
      <c r="AQ606" s="93"/>
      <c r="AR606" s="93"/>
      <c r="AS606" s="93"/>
      <c r="AT606" s="93"/>
      <c r="AU606" s="93"/>
      <c r="AV606" s="93"/>
      <c r="AW606" s="93"/>
      <c r="AX606" s="93"/>
      <c r="AY606" s="93"/>
      <c r="AZ606" s="93"/>
      <c r="BA606" s="93"/>
      <c r="BB606" s="93"/>
      <c r="BC606" s="93"/>
      <c r="BD606" s="93"/>
      <c r="BE606" s="93"/>
      <c r="BF606" s="93"/>
      <c r="BG606" s="93"/>
      <c r="BH606" s="93"/>
      <c r="BI606" s="93"/>
      <c r="BJ606" s="93"/>
      <c r="BK606" s="93"/>
      <c r="BL606" s="93"/>
      <c r="BM606" s="93"/>
      <c r="BN606" s="93"/>
      <c r="BO606" s="93"/>
      <c r="BP606" s="93"/>
      <c r="BQ606" s="93"/>
      <c r="BR606" s="93"/>
      <c r="BS606" s="93"/>
      <c r="BT606" s="93"/>
      <c r="BU606" s="93"/>
    </row>
    <row r="607" spans="3:73">
      <c r="C607" s="91">
        <f t="shared" si="32"/>
        <v>606</v>
      </c>
      <c r="D607" s="91"/>
      <c r="E607" s="91" t="e">
        <f t="shared" ca="1" si="34"/>
        <v>#N/A</v>
      </c>
      <c r="F607" s="91" t="e">
        <f ca="1">VLOOKUP(G607,#REF!,2,FALSE)</f>
        <v>#N/A</v>
      </c>
      <c r="G607" s="91"/>
      <c r="H607" s="91" t="e">
        <f ca="1">VLOOKUP(I607,#REF!,2,FALSE)</f>
        <v>#N/A</v>
      </c>
      <c r="I607" s="91"/>
      <c r="J607" s="91" t="e">
        <f ca="1">VLOOKUP(K607,#REF!,2,FALSE)</f>
        <v>#N/A</v>
      </c>
      <c r="K607" s="91"/>
      <c r="L607" s="91" t="e">
        <f ca="1">VLOOKUP(M607,#REF!,2,FALSE)</f>
        <v>#N/A</v>
      </c>
      <c r="M607" s="91"/>
      <c r="N607" s="91" t="e">
        <f ca="1">VLOOKUP(O607,#REF!,2,FALSE)</f>
        <v>#N/A</v>
      </c>
      <c r="O607" s="91"/>
      <c r="P607" s="92" t="str">
        <f ca="1">_xlfn.CONCAT($I607,IF(OR($O607=#REF!,$O607=#REF!,$O607=#REF!,$O607="electricité joule", $O607="electricité PAC")," d'", " de "), LOWER($O607))&amp;IF(OR(G607="agriculture","industrie")," l'",IF(OR(G607="puits technologiques",G607="soutes")," des "," du "))&amp;LOWER(G607)</f>
        <v xml:space="preserve"> de  du </v>
      </c>
      <c r="Q607" s="91" t="e">
        <f t="shared" si="33"/>
        <v>#NAME?</v>
      </c>
      <c r="R607" s="91" t="s">
        <v>95</v>
      </c>
      <c r="S607" s="91"/>
      <c r="T607" s="91" t="s">
        <v>9</v>
      </c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3"/>
      <c r="AM607" s="93"/>
      <c r="AN607" s="93"/>
      <c r="AO607" s="93"/>
      <c r="AP607" s="93"/>
      <c r="AQ607" s="93"/>
      <c r="AR607" s="93"/>
      <c r="AS607" s="93"/>
      <c r="AT607" s="93"/>
      <c r="AU607" s="93"/>
      <c r="AV607" s="93"/>
      <c r="AW607" s="93"/>
      <c r="AX607" s="93"/>
      <c r="AY607" s="93"/>
      <c r="AZ607" s="93"/>
      <c r="BA607" s="93"/>
      <c r="BB607" s="93"/>
      <c r="BC607" s="93"/>
      <c r="BD607" s="93"/>
      <c r="BE607" s="93"/>
      <c r="BF607" s="93"/>
      <c r="BG607" s="93"/>
      <c r="BH607" s="93"/>
      <c r="BI607" s="93"/>
      <c r="BJ607" s="93"/>
      <c r="BK607" s="93"/>
      <c r="BL607" s="93"/>
      <c r="BM607" s="93"/>
      <c r="BN607" s="93"/>
      <c r="BO607" s="93"/>
      <c r="BP607" s="93"/>
      <c r="BQ607" s="93"/>
      <c r="BR607" s="93"/>
      <c r="BS607" s="93"/>
      <c r="BT607" s="93"/>
      <c r="BU607" s="93"/>
    </row>
    <row r="608" spans="3:73">
      <c r="C608" s="91">
        <f t="shared" si="32"/>
        <v>607</v>
      </c>
      <c r="D608" s="91"/>
      <c r="E608" s="91" t="e">
        <f t="shared" ca="1" si="34"/>
        <v>#N/A</v>
      </c>
      <c r="F608" s="91" t="e">
        <f ca="1">VLOOKUP(G608,#REF!,2,FALSE)</f>
        <v>#N/A</v>
      </c>
      <c r="G608" s="91"/>
      <c r="H608" s="91" t="e">
        <f ca="1">VLOOKUP(I608,#REF!,2,FALSE)</f>
        <v>#N/A</v>
      </c>
      <c r="I608" s="91"/>
      <c r="J608" s="91" t="e">
        <f ca="1">VLOOKUP(K608,#REF!,2,FALSE)</f>
        <v>#N/A</v>
      </c>
      <c r="K608" s="91"/>
      <c r="L608" s="91" t="e">
        <f ca="1">VLOOKUP(M608,#REF!,2,FALSE)</f>
        <v>#N/A</v>
      </c>
      <c r="M608" s="91"/>
      <c r="N608" s="91" t="e">
        <f ca="1">VLOOKUP(O608,#REF!,2,FALSE)</f>
        <v>#N/A</v>
      </c>
      <c r="O608" s="91"/>
      <c r="P608" s="92" t="str">
        <f ca="1">_xlfn.CONCAT($I608,IF(OR($O608=#REF!,$O608=#REF!,$O608=#REF!,$O608="electricité joule", $O608="electricité PAC")," d'", " de "), LOWER($O608))&amp;IF(OR(G608="agriculture","industrie")," l'",IF(OR(G608="puits technologiques",G608="soutes")," des "," du "))&amp;LOWER(G608)</f>
        <v xml:space="preserve"> de  du </v>
      </c>
      <c r="Q608" s="91" t="e">
        <f t="shared" si="33"/>
        <v>#NAME?</v>
      </c>
      <c r="R608" s="91" t="s">
        <v>95</v>
      </c>
      <c r="S608" s="91"/>
      <c r="T608" s="91" t="s">
        <v>9</v>
      </c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3"/>
      <c r="AM608" s="93"/>
      <c r="AN608" s="93"/>
      <c r="AO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3"/>
      <c r="AZ608" s="93"/>
      <c r="BA608" s="93"/>
      <c r="BB608" s="93"/>
      <c r="BC608" s="93"/>
      <c r="BD608" s="93"/>
      <c r="BE608" s="93"/>
      <c r="BF608" s="93"/>
      <c r="BG608" s="93"/>
      <c r="BH608" s="93"/>
      <c r="BI608" s="93"/>
      <c r="BJ608" s="93"/>
      <c r="BK608" s="93"/>
      <c r="BL608" s="93"/>
      <c r="BM608" s="93"/>
      <c r="BN608" s="93"/>
      <c r="BO608" s="93"/>
      <c r="BP608" s="93"/>
      <c r="BQ608" s="93"/>
      <c r="BR608" s="93"/>
      <c r="BS608" s="93"/>
      <c r="BT608" s="93"/>
      <c r="BU608" s="93"/>
    </row>
    <row r="609" spans="3:73">
      <c r="C609" s="91">
        <f t="shared" si="32"/>
        <v>608</v>
      </c>
      <c r="D609" s="91"/>
      <c r="E609" s="91" t="e">
        <f t="shared" ca="1" si="34"/>
        <v>#N/A</v>
      </c>
      <c r="F609" s="91" t="e">
        <f ca="1">VLOOKUP(G609,#REF!,2,FALSE)</f>
        <v>#N/A</v>
      </c>
      <c r="G609" s="91"/>
      <c r="H609" s="91" t="e">
        <f ca="1">VLOOKUP(I609,#REF!,2,FALSE)</f>
        <v>#N/A</v>
      </c>
      <c r="I609" s="91"/>
      <c r="J609" s="91" t="e">
        <f ca="1">VLOOKUP(K609,#REF!,2,FALSE)</f>
        <v>#N/A</v>
      </c>
      <c r="K609" s="91"/>
      <c r="L609" s="91" t="e">
        <f ca="1">VLOOKUP(M609,#REF!,2,FALSE)</f>
        <v>#N/A</v>
      </c>
      <c r="M609" s="91"/>
      <c r="N609" s="91" t="e">
        <f ca="1">VLOOKUP(O609,#REF!,2,FALSE)</f>
        <v>#N/A</v>
      </c>
      <c r="O609" s="91"/>
      <c r="P609" s="92" t="str">
        <f ca="1">_xlfn.CONCAT($I609,IF(OR($O609=#REF!,$O609=#REF!,$O609=#REF!,$O609="electricité joule", $O609="electricité PAC")," d'", " de "), LOWER($O609))&amp;IF(OR(G609="agriculture","industrie")," l'",IF(OR(G609="puits technologiques",G609="soutes")," des "," du "))&amp;LOWER(G609)</f>
        <v xml:space="preserve"> de  du </v>
      </c>
      <c r="Q609" s="91" t="e">
        <f t="shared" si="33"/>
        <v>#NAME?</v>
      </c>
      <c r="R609" s="91" t="s">
        <v>95</v>
      </c>
      <c r="S609" s="91"/>
      <c r="T609" s="91" t="s">
        <v>9</v>
      </c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3"/>
      <c r="AM609" s="93"/>
      <c r="AN609" s="93"/>
      <c r="AO609" s="93"/>
      <c r="AP609" s="93"/>
      <c r="AQ609" s="93"/>
      <c r="AR609" s="93"/>
      <c r="AS609" s="93"/>
      <c r="AT609" s="93"/>
      <c r="AU609" s="93"/>
      <c r="AV609" s="93"/>
      <c r="AW609" s="93"/>
      <c r="AX609" s="93"/>
      <c r="AY609" s="93"/>
      <c r="AZ609" s="93"/>
      <c r="BA609" s="93"/>
      <c r="BB609" s="93"/>
      <c r="BC609" s="93"/>
      <c r="BD609" s="93"/>
      <c r="BE609" s="93"/>
      <c r="BF609" s="93"/>
      <c r="BG609" s="93"/>
      <c r="BH609" s="93"/>
      <c r="BI609" s="93"/>
      <c r="BJ609" s="93"/>
      <c r="BK609" s="93"/>
      <c r="BL609" s="93"/>
      <c r="BM609" s="93"/>
      <c r="BN609" s="93"/>
      <c r="BO609" s="93"/>
      <c r="BP609" s="93"/>
      <c r="BQ609" s="93"/>
      <c r="BR609" s="93"/>
      <c r="BS609" s="93"/>
      <c r="BT609" s="93"/>
      <c r="BU609" s="93"/>
    </row>
    <row r="610" spans="3:73">
      <c r="C610" s="91">
        <f t="shared" si="32"/>
        <v>609</v>
      </c>
      <c r="D610" s="91"/>
      <c r="E610" s="91" t="e">
        <f t="shared" ca="1" si="34"/>
        <v>#N/A</v>
      </c>
      <c r="F610" s="91" t="e">
        <f ca="1">VLOOKUP(G610,#REF!,2,FALSE)</f>
        <v>#N/A</v>
      </c>
      <c r="G610" s="91"/>
      <c r="H610" s="91" t="e">
        <f ca="1">VLOOKUP(I610,#REF!,2,FALSE)</f>
        <v>#N/A</v>
      </c>
      <c r="I610" s="91"/>
      <c r="J610" s="91" t="e">
        <f ca="1">VLOOKUP(K610,#REF!,2,FALSE)</f>
        <v>#N/A</v>
      </c>
      <c r="K610" s="91"/>
      <c r="L610" s="91" t="e">
        <f ca="1">VLOOKUP(M610,#REF!,2,FALSE)</f>
        <v>#N/A</v>
      </c>
      <c r="M610" s="91"/>
      <c r="N610" s="91" t="e">
        <f ca="1">VLOOKUP(O610,#REF!,2,FALSE)</f>
        <v>#N/A</v>
      </c>
      <c r="O610" s="91"/>
      <c r="P610" s="92" t="str">
        <f ca="1">_xlfn.CONCAT($I610,IF(OR($O610=#REF!,$O610=#REF!,$O610=#REF!,$O610="electricité joule", $O610="electricité PAC")," d'", " de "), LOWER($O610))&amp;IF(OR(G610="agriculture","industrie")," l'",IF(OR(G610="puits technologiques",G610="soutes")," des "," du "))&amp;LOWER(G610)</f>
        <v xml:space="preserve"> de  du </v>
      </c>
      <c r="Q610" s="91" t="e">
        <f t="shared" si="33"/>
        <v>#NAME?</v>
      </c>
      <c r="R610" s="91" t="s">
        <v>95</v>
      </c>
      <c r="S610" s="91"/>
      <c r="T610" s="91" t="s">
        <v>9</v>
      </c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3"/>
      <c r="AM610" s="93"/>
      <c r="AN610" s="93"/>
      <c r="AO610" s="93"/>
      <c r="AP610" s="93"/>
      <c r="AQ610" s="93"/>
      <c r="AR610" s="93"/>
      <c r="AS610" s="93"/>
      <c r="AT610" s="93"/>
      <c r="AU610" s="93"/>
      <c r="AV610" s="93"/>
      <c r="AW610" s="93"/>
      <c r="AX610" s="93"/>
      <c r="AY610" s="93"/>
      <c r="AZ610" s="93"/>
      <c r="BA610" s="93"/>
      <c r="BB610" s="93"/>
      <c r="BC610" s="93"/>
      <c r="BD610" s="93"/>
      <c r="BE610" s="93"/>
      <c r="BF610" s="93"/>
      <c r="BG610" s="93"/>
      <c r="BH610" s="93"/>
      <c r="BI610" s="93"/>
      <c r="BJ610" s="93"/>
      <c r="BK610" s="93"/>
      <c r="BL610" s="93"/>
      <c r="BM610" s="93"/>
      <c r="BN610" s="93"/>
      <c r="BO610" s="93"/>
      <c r="BP610" s="93"/>
      <c r="BQ610" s="93"/>
      <c r="BR610" s="93"/>
      <c r="BS610" s="93"/>
      <c r="BT610" s="93"/>
      <c r="BU610" s="93"/>
    </row>
    <row r="611" spans="3:73">
      <c r="C611" s="91">
        <f t="shared" si="32"/>
        <v>610</v>
      </c>
      <c r="D611" s="91"/>
      <c r="E611" s="91" t="e">
        <f t="shared" ca="1" si="34"/>
        <v>#N/A</v>
      </c>
      <c r="F611" s="91" t="e">
        <f ca="1">VLOOKUP(G611,#REF!,2,FALSE)</f>
        <v>#N/A</v>
      </c>
      <c r="G611" s="91"/>
      <c r="H611" s="91" t="e">
        <f ca="1">VLOOKUP(I611,#REF!,2,FALSE)</f>
        <v>#N/A</v>
      </c>
      <c r="I611" s="91"/>
      <c r="J611" s="91" t="e">
        <f ca="1">VLOOKUP(K611,#REF!,2,FALSE)</f>
        <v>#N/A</v>
      </c>
      <c r="K611" s="91"/>
      <c r="L611" s="91" t="e">
        <f ca="1">VLOOKUP(M611,#REF!,2,FALSE)</f>
        <v>#N/A</v>
      </c>
      <c r="M611" s="91"/>
      <c r="N611" s="91" t="e">
        <f ca="1">VLOOKUP(O611,#REF!,2,FALSE)</f>
        <v>#N/A</v>
      </c>
      <c r="O611" s="91"/>
      <c r="P611" s="92" t="str">
        <f ca="1">_xlfn.CONCAT($I611,IF(OR($O611=#REF!,$O611=#REF!,$O611=#REF!,$O611="electricité joule", $O611="electricité PAC")," d'", " de "), LOWER($O611))&amp;IF(OR(G611="agriculture","industrie")," l'",IF(OR(G611="puits technologiques",G611="soutes")," des "," du "))&amp;LOWER(G611)</f>
        <v xml:space="preserve"> de  du </v>
      </c>
      <c r="Q611" s="91" t="e">
        <f t="shared" si="33"/>
        <v>#NAME?</v>
      </c>
      <c r="R611" s="91" t="s">
        <v>95</v>
      </c>
      <c r="S611" s="91"/>
      <c r="T611" s="91" t="s">
        <v>9</v>
      </c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3"/>
      <c r="AM611" s="93"/>
      <c r="AN611" s="93"/>
      <c r="AO611" s="93"/>
      <c r="AP611" s="93"/>
      <c r="AQ611" s="93"/>
      <c r="AR611" s="93"/>
      <c r="AS611" s="93"/>
      <c r="AT611" s="93"/>
      <c r="AU611" s="93"/>
      <c r="AV611" s="93"/>
      <c r="AW611" s="93"/>
      <c r="AX611" s="93"/>
      <c r="AY611" s="93"/>
      <c r="AZ611" s="93"/>
      <c r="BA611" s="93"/>
      <c r="BB611" s="93"/>
      <c r="BC611" s="93"/>
      <c r="BD611" s="93"/>
      <c r="BE611" s="93"/>
      <c r="BF611" s="93"/>
      <c r="BG611" s="93"/>
      <c r="BH611" s="93"/>
      <c r="BI611" s="93"/>
      <c r="BJ611" s="93"/>
      <c r="BK611" s="93"/>
      <c r="BL611" s="93"/>
      <c r="BM611" s="93"/>
      <c r="BN611" s="93"/>
      <c r="BO611" s="93"/>
      <c r="BP611" s="93"/>
      <c r="BQ611" s="93"/>
      <c r="BR611" s="93"/>
      <c r="BS611" s="93"/>
      <c r="BT611" s="93"/>
      <c r="BU611" s="93"/>
    </row>
    <row r="612" spans="3:73">
      <c r="C612" s="91">
        <f t="shared" si="32"/>
        <v>611</v>
      </c>
      <c r="D612" s="91"/>
      <c r="E612" s="91" t="e">
        <f t="shared" ca="1" si="34"/>
        <v>#N/A</v>
      </c>
      <c r="F612" s="91" t="e">
        <f ca="1">VLOOKUP(G612,#REF!,2,FALSE)</f>
        <v>#N/A</v>
      </c>
      <c r="G612" s="91"/>
      <c r="H612" s="91" t="e">
        <f ca="1">VLOOKUP(I612,#REF!,2,FALSE)</f>
        <v>#N/A</v>
      </c>
      <c r="I612" s="91"/>
      <c r="J612" s="91" t="e">
        <f ca="1">VLOOKUP(K612,#REF!,2,FALSE)</f>
        <v>#N/A</v>
      </c>
      <c r="K612" s="91"/>
      <c r="L612" s="91" t="e">
        <f ca="1">VLOOKUP(M612,#REF!,2,FALSE)</f>
        <v>#N/A</v>
      </c>
      <c r="M612" s="91"/>
      <c r="N612" s="91" t="e">
        <f ca="1">VLOOKUP(O612,#REF!,2,FALSE)</f>
        <v>#N/A</v>
      </c>
      <c r="O612" s="91"/>
      <c r="P612" s="92" t="str">
        <f ca="1">_xlfn.CONCAT($I612,IF(OR($O612=#REF!,$O612=#REF!,$O612=#REF!,$O612="electricité joule", $O612="electricité PAC")," d'", " de "), LOWER($O612))&amp;IF(OR(G612="agriculture","industrie")," l'",IF(OR(G612="puits technologiques",G612="soutes")," des "," du "))&amp;LOWER(G612)</f>
        <v xml:space="preserve"> de  du </v>
      </c>
      <c r="Q612" s="91" t="e">
        <f t="shared" si="33"/>
        <v>#NAME?</v>
      </c>
      <c r="R612" s="91" t="s">
        <v>95</v>
      </c>
      <c r="S612" s="91"/>
      <c r="T612" s="91" t="s">
        <v>9</v>
      </c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3"/>
      <c r="AM612" s="93"/>
      <c r="AN612" s="93"/>
      <c r="AO612" s="93"/>
      <c r="AP612" s="93"/>
      <c r="AQ612" s="93"/>
      <c r="AR612" s="93"/>
      <c r="AS612" s="93"/>
      <c r="AT612" s="93"/>
      <c r="AU612" s="93"/>
      <c r="AV612" s="93"/>
      <c r="AW612" s="93"/>
      <c r="AX612" s="93"/>
      <c r="AY612" s="93"/>
      <c r="AZ612" s="93"/>
      <c r="BA612" s="93"/>
      <c r="BB612" s="93"/>
      <c r="BC612" s="93"/>
      <c r="BD612" s="93"/>
      <c r="BE612" s="93"/>
      <c r="BF612" s="93"/>
      <c r="BG612" s="93"/>
      <c r="BH612" s="93"/>
      <c r="BI612" s="93"/>
      <c r="BJ612" s="93"/>
      <c r="BK612" s="93"/>
      <c r="BL612" s="93"/>
      <c r="BM612" s="93"/>
      <c r="BN612" s="93"/>
      <c r="BO612" s="93"/>
      <c r="BP612" s="93"/>
      <c r="BQ612" s="93"/>
      <c r="BR612" s="93"/>
      <c r="BS612" s="93"/>
      <c r="BT612" s="93"/>
      <c r="BU612" s="93"/>
    </row>
    <row r="613" spans="3:73">
      <c r="C613" s="91">
        <f t="shared" si="32"/>
        <v>612</v>
      </c>
      <c r="D613" s="91"/>
      <c r="E613" s="91" t="e">
        <f t="shared" ca="1" si="34"/>
        <v>#N/A</v>
      </c>
      <c r="F613" s="91" t="e">
        <f ca="1">VLOOKUP(G613,#REF!,2,FALSE)</f>
        <v>#N/A</v>
      </c>
      <c r="G613" s="91"/>
      <c r="H613" s="91" t="e">
        <f ca="1">VLOOKUP(I613,#REF!,2,FALSE)</f>
        <v>#N/A</v>
      </c>
      <c r="I613" s="91"/>
      <c r="J613" s="91" t="e">
        <f ca="1">VLOOKUP(K613,#REF!,2,FALSE)</f>
        <v>#N/A</v>
      </c>
      <c r="K613" s="91"/>
      <c r="L613" s="91" t="e">
        <f ca="1">VLOOKUP(M613,#REF!,2,FALSE)</f>
        <v>#N/A</v>
      </c>
      <c r="M613" s="91"/>
      <c r="N613" s="91" t="e">
        <f ca="1">VLOOKUP(O613,#REF!,2,FALSE)</f>
        <v>#N/A</v>
      </c>
      <c r="O613" s="91"/>
      <c r="P613" s="92" t="str">
        <f ca="1">_xlfn.CONCAT($I613,IF(OR($O613=#REF!,$O613=#REF!,$O613=#REF!,$O613="electricité joule", $O613="electricité PAC")," d'", " de "), LOWER($O613))&amp;IF(OR(G613="agriculture","industrie")," l'",IF(OR(G613="puits technologiques",G613="soutes")," des "," du "))&amp;LOWER(G613)</f>
        <v xml:space="preserve"> de  du </v>
      </c>
      <c r="Q613" s="91" t="e">
        <f t="shared" si="33"/>
        <v>#NAME?</v>
      </c>
      <c r="R613" s="91" t="s">
        <v>95</v>
      </c>
      <c r="S613" s="91"/>
      <c r="T613" s="91" t="s">
        <v>9</v>
      </c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3"/>
      <c r="AM613" s="93"/>
      <c r="AN613" s="93"/>
      <c r="AO613" s="93"/>
      <c r="AP613" s="93"/>
      <c r="AQ613" s="93"/>
      <c r="AR613" s="93"/>
      <c r="AS613" s="93"/>
      <c r="AT613" s="93"/>
      <c r="AU613" s="93"/>
      <c r="AV613" s="93"/>
      <c r="AW613" s="93"/>
      <c r="AX613" s="93"/>
      <c r="AY613" s="93"/>
      <c r="AZ613" s="93"/>
      <c r="BA613" s="93"/>
      <c r="BB613" s="93"/>
      <c r="BC613" s="93"/>
      <c r="BD613" s="93"/>
      <c r="BE613" s="93"/>
      <c r="BF613" s="93"/>
      <c r="BG613" s="93"/>
      <c r="BH613" s="93"/>
      <c r="BI613" s="93"/>
      <c r="BJ613" s="93"/>
      <c r="BK613" s="93"/>
      <c r="BL613" s="93"/>
      <c r="BM613" s="93"/>
      <c r="BN613" s="93"/>
      <c r="BO613" s="93"/>
      <c r="BP613" s="93"/>
      <c r="BQ613" s="93"/>
      <c r="BR613" s="93"/>
      <c r="BS613" s="93"/>
      <c r="BT613" s="93"/>
      <c r="BU613" s="93"/>
    </row>
    <row r="614" spans="3:73">
      <c r="C614" s="91">
        <f t="shared" si="32"/>
        <v>613</v>
      </c>
      <c r="D614" s="91"/>
      <c r="E614" s="91" t="e">
        <f t="shared" ca="1" si="34"/>
        <v>#N/A</v>
      </c>
      <c r="F614" s="91" t="e">
        <f ca="1">VLOOKUP(G614,#REF!,2,FALSE)</f>
        <v>#N/A</v>
      </c>
      <c r="G614" s="91"/>
      <c r="H614" s="91" t="e">
        <f ca="1">VLOOKUP(I614,#REF!,2,FALSE)</f>
        <v>#N/A</v>
      </c>
      <c r="I614" s="91"/>
      <c r="J614" s="91" t="e">
        <f ca="1">VLOOKUP(K614,#REF!,2,FALSE)</f>
        <v>#N/A</v>
      </c>
      <c r="K614" s="91"/>
      <c r="L614" s="91" t="e">
        <f ca="1">VLOOKUP(M614,#REF!,2,FALSE)</f>
        <v>#N/A</v>
      </c>
      <c r="M614" s="91"/>
      <c r="N614" s="91" t="e">
        <f ca="1">VLOOKUP(O614,#REF!,2,FALSE)</f>
        <v>#N/A</v>
      </c>
      <c r="O614" s="91"/>
      <c r="P614" s="92" t="str">
        <f ca="1">_xlfn.CONCAT($I614,IF(OR($O614=#REF!,$O614=#REF!,$O614=#REF!,$O614="electricité joule", $O614="electricité PAC")," d'", " de "), LOWER($O614))&amp;IF(OR(G614="agriculture","industrie")," l'",IF(OR(G614="puits technologiques",G614="soutes")," des "," du "))&amp;LOWER(G614)</f>
        <v xml:space="preserve"> de  du </v>
      </c>
      <c r="Q614" s="91" t="e">
        <f t="shared" si="33"/>
        <v>#NAME?</v>
      </c>
      <c r="R614" s="91" t="s">
        <v>95</v>
      </c>
      <c r="S614" s="91"/>
      <c r="T614" s="91" t="s">
        <v>9</v>
      </c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3"/>
      <c r="AM614" s="93"/>
      <c r="AN614" s="93"/>
      <c r="AO614" s="93"/>
      <c r="AP614" s="93"/>
      <c r="AQ614" s="93"/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  <c r="BF614" s="93"/>
      <c r="BG614" s="93"/>
      <c r="BH614" s="93"/>
      <c r="BI614" s="93"/>
      <c r="BJ614" s="93"/>
      <c r="BK614" s="93"/>
      <c r="BL614" s="93"/>
      <c r="BM614" s="93"/>
      <c r="BN614" s="93"/>
      <c r="BO614" s="93"/>
      <c r="BP614" s="93"/>
      <c r="BQ614" s="93"/>
      <c r="BR614" s="93"/>
      <c r="BS614" s="93"/>
      <c r="BT614" s="93"/>
      <c r="BU614" s="93"/>
    </row>
    <row r="615" spans="3:73">
      <c r="C615" s="91">
        <f t="shared" si="32"/>
        <v>614</v>
      </c>
      <c r="D615" s="91"/>
      <c r="E615" s="91" t="e">
        <f t="shared" ca="1" si="34"/>
        <v>#N/A</v>
      </c>
      <c r="F615" s="91" t="e">
        <f ca="1">VLOOKUP(G615,#REF!,2,FALSE)</f>
        <v>#N/A</v>
      </c>
      <c r="G615" s="91"/>
      <c r="H615" s="91" t="e">
        <f ca="1">VLOOKUP(I615,#REF!,2,FALSE)</f>
        <v>#N/A</v>
      </c>
      <c r="I615" s="91"/>
      <c r="J615" s="91" t="e">
        <f ca="1">VLOOKUP(K615,#REF!,2,FALSE)</f>
        <v>#N/A</v>
      </c>
      <c r="K615" s="91"/>
      <c r="L615" s="91" t="e">
        <f ca="1">VLOOKUP(M615,#REF!,2,FALSE)</f>
        <v>#N/A</v>
      </c>
      <c r="M615" s="91"/>
      <c r="N615" s="91" t="e">
        <f ca="1">VLOOKUP(O615,#REF!,2,FALSE)</f>
        <v>#N/A</v>
      </c>
      <c r="O615" s="91"/>
      <c r="P615" s="92" t="str">
        <f ca="1">_xlfn.CONCAT($I615,IF(OR($O615=#REF!,$O615=#REF!,$O615=#REF!,$O615="electricité joule", $O615="electricité PAC")," d'", " de "), LOWER($O615))&amp;IF(OR(G615="agriculture","industrie")," l'",IF(OR(G615="puits technologiques",G615="soutes")," des "," du "))&amp;LOWER(G615)</f>
        <v xml:space="preserve"> de  du </v>
      </c>
      <c r="Q615" s="91" t="e">
        <f t="shared" si="33"/>
        <v>#NAME?</v>
      </c>
      <c r="R615" s="91" t="s">
        <v>95</v>
      </c>
      <c r="S615" s="91"/>
      <c r="T615" s="91" t="s">
        <v>9</v>
      </c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3"/>
      <c r="AM615" s="93"/>
      <c r="AN615" s="93"/>
      <c r="AO615" s="93"/>
      <c r="AP615" s="93"/>
      <c r="AQ615" s="93"/>
      <c r="AR615" s="93"/>
      <c r="AS615" s="93"/>
      <c r="AT615" s="93"/>
      <c r="AU615" s="93"/>
      <c r="AV615" s="93"/>
      <c r="AW615" s="93"/>
      <c r="AX615" s="93"/>
      <c r="AY615" s="93"/>
      <c r="AZ615" s="93"/>
      <c r="BA615" s="93"/>
      <c r="BB615" s="93"/>
      <c r="BC615" s="93"/>
      <c r="BD615" s="93"/>
      <c r="BE615" s="93"/>
      <c r="BF615" s="93"/>
      <c r="BG615" s="93"/>
      <c r="BH615" s="93"/>
      <c r="BI615" s="93"/>
      <c r="BJ615" s="93"/>
      <c r="BK615" s="93"/>
      <c r="BL615" s="93"/>
      <c r="BM615" s="93"/>
      <c r="BN615" s="93"/>
      <c r="BO615" s="93"/>
      <c r="BP615" s="93"/>
      <c r="BQ615" s="93"/>
      <c r="BR615" s="93"/>
      <c r="BS615" s="93"/>
      <c r="BT615" s="93"/>
      <c r="BU615" s="93"/>
    </row>
    <row r="616" spans="3:73">
      <c r="C616" s="91">
        <f t="shared" si="32"/>
        <v>615</v>
      </c>
      <c r="D616" s="91"/>
      <c r="E616" s="91" t="e">
        <f t="shared" ca="1" si="34"/>
        <v>#N/A</v>
      </c>
      <c r="F616" s="91" t="e">
        <f ca="1">VLOOKUP(G616,#REF!,2,FALSE)</f>
        <v>#N/A</v>
      </c>
      <c r="G616" s="91"/>
      <c r="H616" s="91" t="e">
        <f ca="1">VLOOKUP(I616,#REF!,2,FALSE)</f>
        <v>#N/A</v>
      </c>
      <c r="I616" s="91"/>
      <c r="J616" s="91" t="e">
        <f ca="1">VLOOKUP(K616,#REF!,2,FALSE)</f>
        <v>#N/A</v>
      </c>
      <c r="K616" s="91"/>
      <c r="L616" s="91" t="e">
        <f ca="1">VLOOKUP(M616,#REF!,2,FALSE)</f>
        <v>#N/A</v>
      </c>
      <c r="M616" s="91"/>
      <c r="N616" s="91" t="e">
        <f ca="1">VLOOKUP(O616,#REF!,2,FALSE)</f>
        <v>#N/A</v>
      </c>
      <c r="O616" s="91"/>
      <c r="P616" s="92" t="str">
        <f ca="1">_xlfn.CONCAT($I616,IF(OR($O616=#REF!,$O616=#REF!,$O616=#REF!,$O616="electricité joule", $O616="electricité PAC")," d'", " de "), LOWER($O616))&amp;IF(OR(G616="agriculture","industrie")," l'",IF(OR(G616="puits technologiques",G616="soutes")," des "," du "))&amp;LOWER(G616)</f>
        <v xml:space="preserve"> de  du </v>
      </c>
      <c r="Q616" s="91" t="e">
        <f t="shared" si="33"/>
        <v>#NAME?</v>
      </c>
      <c r="R616" s="91" t="s">
        <v>95</v>
      </c>
      <c r="S616" s="91"/>
      <c r="T616" s="91" t="s">
        <v>9</v>
      </c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3"/>
      <c r="AM616" s="93"/>
      <c r="AN616" s="93"/>
      <c r="AO616" s="93"/>
      <c r="AP616" s="93"/>
      <c r="AQ616" s="93"/>
      <c r="AR616" s="93"/>
      <c r="AS616" s="93"/>
      <c r="AT616" s="93"/>
      <c r="AU616" s="93"/>
      <c r="AV616" s="93"/>
      <c r="AW616" s="93"/>
      <c r="AX616" s="93"/>
      <c r="AY616" s="93"/>
      <c r="AZ616" s="93"/>
      <c r="BA616" s="93"/>
      <c r="BB616" s="93"/>
      <c r="BC616" s="93"/>
      <c r="BD616" s="93"/>
      <c r="BE616" s="93"/>
      <c r="BF616" s="93"/>
      <c r="BG616" s="93"/>
      <c r="BH616" s="93"/>
      <c r="BI616" s="93"/>
      <c r="BJ616" s="93"/>
      <c r="BK616" s="93"/>
      <c r="BL616" s="93"/>
      <c r="BM616" s="93"/>
      <c r="BN616" s="93"/>
      <c r="BO616" s="93"/>
      <c r="BP616" s="93"/>
      <c r="BQ616" s="93"/>
      <c r="BR616" s="93"/>
      <c r="BS616" s="93"/>
      <c r="BT616" s="93"/>
      <c r="BU616" s="93"/>
    </row>
    <row r="617" spans="3:73">
      <c r="C617" s="91">
        <f t="shared" si="32"/>
        <v>616</v>
      </c>
      <c r="D617" s="91"/>
      <c r="E617" s="91" t="e">
        <f t="shared" ca="1" si="34"/>
        <v>#N/A</v>
      </c>
      <c r="F617" s="91" t="e">
        <f ca="1">VLOOKUP(G617,#REF!,2,FALSE)</f>
        <v>#N/A</v>
      </c>
      <c r="G617" s="91"/>
      <c r="H617" s="91" t="e">
        <f ca="1">VLOOKUP(I617,#REF!,2,FALSE)</f>
        <v>#N/A</v>
      </c>
      <c r="I617" s="91"/>
      <c r="J617" s="91" t="e">
        <f ca="1">VLOOKUP(K617,#REF!,2,FALSE)</f>
        <v>#N/A</v>
      </c>
      <c r="K617" s="91"/>
      <c r="L617" s="91" t="e">
        <f ca="1">VLOOKUP(M617,#REF!,2,FALSE)</f>
        <v>#N/A</v>
      </c>
      <c r="M617" s="91"/>
      <c r="N617" s="91" t="e">
        <f ca="1">VLOOKUP(O617,#REF!,2,FALSE)</f>
        <v>#N/A</v>
      </c>
      <c r="O617" s="91"/>
      <c r="P617" s="92" t="str">
        <f ca="1">_xlfn.CONCAT($I617,IF(OR($O617=#REF!,$O617=#REF!,$O617=#REF!,$O617="electricité joule", $O617="electricité PAC")," d'", " de "), LOWER($O617))&amp;IF(OR(G617="agriculture","industrie")," l'",IF(OR(G617="puits technologiques",G617="soutes")," des "," du "))&amp;LOWER(G617)</f>
        <v xml:space="preserve"> de  du </v>
      </c>
      <c r="Q617" s="91" t="e">
        <f t="shared" si="33"/>
        <v>#NAME?</v>
      </c>
      <c r="R617" s="91" t="s">
        <v>95</v>
      </c>
      <c r="S617" s="91"/>
      <c r="T617" s="91" t="s">
        <v>9</v>
      </c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3"/>
      <c r="AM617" s="93"/>
      <c r="AN617" s="93"/>
      <c r="AO617" s="93"/>
      <c r="AP617" s="93"/>
      <c r="AQ617" s="93"/>
      <c r="AR617" s="93"/>
      <c r="AS617" s="93"/>
      <c r="AT617" s="93"/>
      <c r="AU617" s="93"/>
      <c r="AV617" s="93"/>
      <c r="AW617" s="93"/>
      <c r="AX617" s="93"/>
      <c r="AY617" s="93"/>
      <c r="AZ617" s="93"/>
      <c r="BA617" s="93"/>
      <c r="BB617" s="93"/>
      <c r="BC617" s="93"/>
      <c r="BD617" s="93"/>
      <c r="BE617" s="93"/>
      <c r="BF617" s="93"/>
      <c r="BG617" s="93"/>
      <c r="BH617" s="93"/>
      <c r="BI617" s="93"/>
      <c r="BJ617" s="93"/>
      <c r="BK617" s="93"/>
      <c r="BL617" s="93"/>
      <c r="BM617" s="93"/>
      <c r="BN617" s="93"/>
      <c r="BO617" s="93"/>
      <c r="BP617" s="93"/>
      <c r="BQ617" s="93"/>
      <c r="BR617" s="93"/>
      <c r="BS617" s="93"/>
      <c r="BT617" s="93"/>
      <c r="BU617" s="93"/>
    </row>
    <row r="618" spans="3:73">
      <c r="C618" s="91">
        <f t="shared" si="32"/>
        <v>617</v>
      </c>
      <c r="D618" s="91"/>
      <c r="E618" s="91" t="e">
        <f t="shared" ca="1" si="34"/>
        <v>#N/A</v>
      </c>
      <c r="F618" s="91" t="e">
        <f ca="1">VLOOKUP(G618,#REF!,2,FALSE)</f>
        <v>#N/A</v>
      </c>
      <c r="G618" s="91"/>
      <c r="H618" s="91" t="e">
        <f ca="1">VLOOKUP(I618,#REF!,2,FALSE)</f>
        <v>#N/A</v>
      </c>
      <c r="I618" s="91"/>
      <c r="J618" s="91" t="e">
        <f ca="1">VLOOKUP(K618,#REF!,2,FALSE)</f>
        <v>#N/A</v>
      </c>
      <c r="K618" s="91"/>
      <c r="L618" s="91" t="e">
        <f ca="1">VLOOKUP(M618,#REF!,2,FALSE)</f>
        <v>#N/A</v>
      </c>
      <c r="M618" s="91"/>
      <c r="N618" s="91" t="e">
        <f ca="1">VLOOKUP(O618,#REF!,2,FALSE)</f>
        <v>#N/A</v>
      </c>
      <c r="O618" s="91"/>
      <c r="P618" s="92" t="str">
        <f ca="1">_xlfn.CONCAT($I618,IF(OR($O618=#REF!,$O618=#REF!,$O618=#REF!,$O618="electricité joule", $O618="electricité PAC")," d'", " de "), LOWER($O618))&amp;IF(OR(G618="agriculture","industrie")," l'",IF(OR(G618="puits technologiques",G618="soutes")," des "," du "))&amp;LOWER(G618)</f>
        <v xml:space="preserve"> de  du </v>
      </c>
      <c r="Q618" s="91" t="e">
        <f t="shared" si="33"/>
        <v>#NAME?</v>
      </c>
      <c r="R618" s="91" t="s">
        <v>95</v>
      </c>
      <c r="S618" s="91"/>
      <c r="T618" s="91" t="s">
        <v>9</v>
      </c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3"/>
      <c r="AM618" s="93"/>
      <c r="AN618" s="93"/>
      <c r="AO618" s="93"/>
      <c r="AP618" s="93"/>
      <c r="AQ618" s="93"/>
      <c r="AR618" s="93"/>
      <c r="AS618" s="93"/>
      <c r="AT618" s="93"/>
      <c r="AU618" s="93"/>
      <c r="AV618" s="93"/>
      <c r="AW618" s="93"/>
      <c r="AX618" s="93"/>
      <c r="AY618" s="93"/>
      <c r="AZ618" s="93"/>
      <c r="BA618" s="93"/>
      <c r="BB618" s="93"/>
      <c r="BC618" s="93"/>
      <c r="BD618" s="93"/>
      <c r="BE618" s="93"/>
      <c r="BF618" s="93"/>
      <c r="BG618" s="93"/>
      <c r="BH618" s="93"/>
      <c r="BI618" s="93"/>
      <c r="BJ618" s="93"/>
      <c r="BK618" s="93"/>
      <c r="BL618" s="93"/>
      <c r="BM618" s="93"/>
      <c r="BN618" s="93"/>
      <c r="BO618" s="93"/>
      <c r="BP618" s="93"/>
      <c r="BQ618" s="93"/>
      <c r="BR618" s="93"/>
      <c r="BS618" s="93"/>
      <c r="BT618" s="93"/>
      <c r="BU618" s="93"/>
    </row>
    <row r="619" spans="3:73">
      <c r="C619" s="91">
        <f t="shared" si="32"/>
        <v>618</v>
      </c>
      <c r="D619" s="91"/>
      <c r="E619" s="91" t="e">
        <f t="shared" ca="1" si="34"/>
        <v>#N/A</v>
      </c>
      <c r="F619" s="91" t="e">
        <f ca="1">VLOOKUP(G619,#REF!,2,FALSE)</f>
        <v>#N/A</v>
      </c>
      <c r="G619" s="91"/>
      <c r="H619" s="91" t="e">
        <f ca="1">VLOOKUP(I619,#REF!,2,FALSE)</f>
        <v>#N/A</v>
      </c>
      <c r="I619" s="91"/>
      <c r="J619" s="91" t="e">
        <f ca="1">VLOOKUP(K619,#REF!,2,FALSE)</f>
        <v>#N/A</v>
      </c>
      <c r="K619" s="91"/>
      <c r="L619" s="91" t="e">
        <f ca="1">VLOOKUP(M619,#REF!,2,FALSE)</f>
        <v>#N/A</v>
      </c>
      <c r="M619" s="91"/>
      <c r="N619" s="91" t="e">
        <f ca="1">VLOOKUP(O619,#REF!,2,FALSE)</f>
        <v>#N/A</v>
      </c>
      <c r="O619" s="91"/>
      <c r="P619" s="92" t="str">
        <f ca="1">_xlfn.CONCAT($I619,IF(OR($O619=#REF!,$O619=#REF!,$O619=#REF!,$O619="electricité joule", $O619="electricité PAC")," d'", " de "), LOWER($O619))&amp;IF(OR(G619="agriculture","industrie")," l'",IF(OR(G619="puits technologiques",G619="soutes")," des "," du "))&amp;LOWER(G619)</f>
        <v xml:space="preserve"> de  du </v>
      </c>
      <c r="Q619" s="91" t="e">
        <f t="shared" si="33"/>
        <v>#NAME?</v>
      </c>
      <c r="R619" s="91" t="s">
        <v>95</v>
      </c>
      <c r="S619" s="91"/>
      <c r="T619" s="91" t="s">
        <v>9</v>
      </c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3"/>
      <c r="AM619" s="93"/>
      <c r="AN619" s="93"/>
      <c r="AO619" s="93"/>
      <c r="AP619" s="93"/>
      <c r="AQ619" s="93"/>
      <c r="AR619" s="93"/>
      <c r="AS619" s="93"/>
      <c r="AT619" s="93"/>
      <c r="AU619" s="93"/>
      <c r="AV619" s="93"/>
      <c r="AW619" s="93"/>
      <c r="AX619" s="93"/>
      <c r="AY619" s="93"/>
      <c r="AZ619" s="93"/>
      <c r="BA619" s="93"/>
      <c r="BB619" s="93"/>
      <c r="BC619" s="93"/>
      <c r="BD619" s="93"/>
      <c r="BE619" s="93"/>
      <c r="BF619" s="93"/>
      <c r="BG619" s="93"/>
      <c r="BH619" s="93"/>
      <c r="BI619" s="93"/>
      <c r="BJ619" s="93"/>
      <c r="BK619" s="93"/>
      <c r="BL619" s="93"/>
      <c r="BM619" s="93"/>
      <c r="BN619" s="93"/>
      <c r="BO619" s="93"/>
      <c r="BP619" s="93"/>
      <c r="BQ619" s="93"/>
      <c r="BR619" s="93"/>
      <c r="BS619" s="93"/>
      <c r="BT619" s="93"/>
      <c r="BU619" s="93"/>
    </row>
    <row r="620" spans="3:73">
      <c r="C620" s="91">
        <f t="shared" si="32"/>
        <v>619</v>
      </c>
      <c r="D620" s="91"/>
      <c r="E620" s="91" t="e">
        <f t="shared" ca="1" si="34"/>
        <v>#N/A</v>
      </c>
      <c r="F620" s="91" t="e">
        <f ca="1">VLOOKUP(G620,#REF!,2,FALSE)</f>
        <v>#N/A</v>
      </c>
      <c r="G620" s="91"/>
      <c r="H620" s="91" t="e">
        <f ca="1">VLOOKUP(I620,#REF!,2,FALSE)</f>
        <v>#N/A</v>
      </c>
      <c r="I620" s="91"/>
      <c r="J620" s="91" t="e">
        <f ca="1">VLOOKUP(K620,#REF!,2,FALSE)</f>
        <v>#N/A</v>
      </c>
      <c r="K620" s="91"/>
      <c r="L620" s="91" t="e">
        <f ca="1">VLOOKUP(M620,#REF!,2,FALSE)</f>
        <v>#N/A</v>
      </c>
      <c r="M620" s="91"/>
      <c r="N620" s="91" t="e">
        <f ca="1">VLOOKUP(O620,#REF!,2,FALSE)</f>
        <v>#N/A</v>
      </c>
      <c r="O620" s="91"/>
      <c r="P620" s="92" t="str">
        <f ca="1">_xlfn.CONCAT($I620,IF(OR($O620=#REF!,$O620=#REF!,$O620=#REF!,$O620="electricité joule", $O620="electricité PAC")," d'", " de "), LOWER($O620))&amp;IF(OR(G620="agriculture","industrie")," l'",IF(OR(G620="puits technologiques",G620="soutes")," des "," du "))&amp;LOWER(G620)</f>
        <v xml:space="preserve"> de  du </v>
      </c>
      <c r="Q620" s="91" t="e">
        <f t="shared" si="33"/>
        <v>#NAME?</v>
      </c>
      <c r="R620" s="91" t="s">
        <v>95</v>
      </c>
      <c r="S620" s="91"/>
      <c r="T620" s="91" t="s">
        <v>9</v>
      </c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3"/>
      <c r="AM620" s="93"/>
      <c r="AN620" s="93"/>
      <c r="AO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3"/>
      <c r="AZ620" s="93"/>
      <c r="BA620" s="93"/>
      <c r="BB620" s="93"/>
      <c r="BC620" s="93"/>
      <c r="BD620" s="93"/>
      <c r="BE620" s="93"/>
      <c r="BF620" s="93"/>
      <c r="BG620" s="93"/>
      <c r="BH620" s="93"/>
      <c r="BI620" s="93"/>
      <c r="BJ620" s="93"/>
      <c r="BK620" s="93"/>
      <c r="BL620" s="93"/>
      <c r="BM620" s="93"/>
      <c r="BN620" s="93"/>
      <c r="BO620" s="93"/>
      <c r="BP620" s="93"/>
      <c r="BQ620" s="93"/>
      <c r="BR620" s="93"/>
      <c r="BS620" s="93"/>
      <c r="BT620" s="93"/>
      <c r="BU620" s="93"/>
    </row>
    <row r="621" spans="3:73">
      <c r="C621" s="91">
        <f t="shared" si="32"/>
        <v>620</v>
      </c>
      <c r="D621" s="91"/>
      <c r="E621" s="91" t="e">
        <f t="shared" ca="1" si="34"/>
        <v>#N/A</v>
      </c>
      <c r="F621" s="91" t="e">
        <f ca="1">VLOOKUP(G621,#REF!,2,FALSE)</f>
        <v>#N/A</v>
      </c>
      <c r="G621" s="91"/>
      <c r="H621" s="91" t="e">
        <f ca="1">VLOOKUP(I621,#REF!,2,FALSE)</f>
        <v>#N/A</v>
      </c>
      <c r="I621" s="91"/>
      <c r="J621" s="91" t="e">
        <f ca="1">VLOOKUP(K621,#REF!,2,FALSE)</f>
        <v>#N/A</v>
      </c>
      <c r="K621" s="91"/>
      <c r="L621" s="91" t="e">
        <f ca="1">VLOOKUP(M621,#REF!,2,FALSE)</f>
        <v>#N/A</v>
      </c>
      <c r="M621" s="91"/>
      <c r="N621" s="91" t="e">
        <f ca="1">VLOOKUP(O621,#REF!,2,FALSE)</f>
        <v>#N/A</v>
      </c>
      <c r="O621" s="91"/>
      <c r="P621" s="92" t="str">
        <f ca="1">_xlfn.CONCAT($I621,IF(OR($O621=#REF!,$O621=#REF!,$O621=#REF!,$O621="electricité joule", $O621="electricité PAC")," d'", " de "), LOWER($O621))&amp;IF(OR(G621="agriculture","industrie")," l'",IF(OR(G621="puits technologiques",G621="soutes")," des "," du "))&amp;LOWER(G621)</f>
        <v xml:space="preserve"> de  du </v>
      </c>
      <c r="Q621" s="91" t="e">
        <f t="shared" si="33"/>
        <v>#NAME?</v>
      </c>
      <c r="R621" s="91" t="s">
        <v>95</v>
      </c>
      <c r="S621" s="91"/>
      <c r="T621" s="91" t="s">
        <v>9</v>
      </c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3"/>
      <c r="AM621" s="93"/>
      <c r="AN621" s="93"/>
      <c r="AO621" s="93"/>
      <c r="AP621" s="93"/>
      <c r="AQ621" s="93"/>
      <c r="AR621" s="93"/>
      <c r="AS621" s="93"/>
      <c r="AT621" s="93"/>
      <c r="AU621" s="93"/>
      <c r="AV621" s="93"/>
      <c r="AW621" s="93"/>
      <c r="AX621" s="93"/>
      <c r="AY621" s="93"/>
      <c r="AZ621" s="93"/>
      <c r="BA621" s="93"/>
      <c r="BB621" s="93"/>
      <c r="BC621" s="93"/>
      <c r="BD621" s="93"/>
      <c r="BE621" s="93"/>
      <c r="BF621" s="93"/>
      <c r="BG621" s="93"/>
      <c r="BH621" s="93"/>
      <c r="BI621" s="93"/>
      <c r="BJ621" s="93"/>
      <c r="BK621" s="93"/>
      <c r="BL621" s="93"/>
      <c r="BM621" s="93"/>
      <c r="BN621" s="93"/>
      <c r="BO621" s="93"/>
      <c r="BP621" s="93"/>
      <c r="BQ621" s="93"/>
      <c r="BR621" s="93"/>
      <c r="BS621" s="93"/>
      <c r="BT621" s="93"/>
      <c r="BU621" s="93"/>
    </row>
    <row r="622" spans="3:73">
      <c r="C622" s="91">
        <f t="shared" si="32"/>
        <v>621</v>
      </c>
      <c r="D622" s="91"/>
      <c r="E622" s="91" t="e">
        <f t="shared" ca="1" si="34"/>
        <v>#N/A</v>
      </c>
      <c r="F622" s="91" t="e">
        <f ca="1">VLOOKUP(G622,#REF!,2,FALSE)</f>
        <v>#N/A</v>
      </c>
      <c r="G622" s="91"/>
      <c r="H622" s="91" t="e">
        <f ca="1">VLOOKUP(I622,#REF!,2,FALSE)</f>
        <v>#N/A</v>
      </c>
      <c r="I622" s="91"/>
      <c r="J622" s="91" t="e">
        <f ca="1">VLOOKUP(K622,#REF!,2,FALSE)</f>
        <v>#N/A</v>
      </c>
      <c r="K622" s="91"/>
      <c r="L622" s="91" t="e">
        <f ca="1">VLOOKUP(M622,#REF!,2,FALSE)</f>
        <v>#N/A</v>
      </c>
      <c r="M622" s="91"/>
      <c r="N622" s="91" t="e">
        <f ca="1">VLOOKUP(O622,#REF!,2,FALSE)</f>
        <v>#N/A</v>
      </c>
      <c r="O622" s="91"/>
      <c r="P622" s="92" t="str">
        <f ca="1">_xlfn.CONCAT($I622,IF(OR($O622=#REF!,$O622=#REF!,$O622=#REF!,$O622="electricité joule", $O622="electricité PAC")," d'", " de "), LOWER($O622))&amp;IF(OR(G622="agriculture","industrie")," l'",IF(OR(G622="puits technologiques",G622="soutes")," des "," du "))&amp;LOWER(G622)</f>
        <v xml:space="preserve"> de  du </v>
      </c>
      <c r="Q622" s="91" t="e">
        <f t="shared" si="33"/>
        <v>#NAME?</v>
      </c>
      <c r="R622" s="91" t="s">
        <v>95</v>
      </c>
      <c r="S622" s="91"/>
      <c r="T622" s="91" t="s">
        <v>9</v>
      </c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3"/>
      <c r="AM622" s="93"/>
      <c r="AN622" s="93"/>
      <c r="AO622" s="93"/>
      <c r="AP622" s="93"/>
      <c r="AQ622" s="93"/>
      <c r="AR622" s="93"/>
      <c r="AS622" s="93"/>
      <c r="AT622" s="93"/>
      <c r="AU622" s="93"/>
      <c r="AV622" s="93"/>
      <c r="AW622" s="93"/>
      <c r="AX622" s="93"/>
      <c r="AY622" s="93"/>
      <c r="AZ622" s="93"/>
      <c r="BA622" s="93"/>
      <c r="BB622" s="93"/>
      <c r="BC622" s="93"/>
      <c r="BD622" s="93"/>
      <c r="BE622" s="93"/>
      <c r="BF622" s="93"/>
      <c r="BG622" s="93"/>
      <c r="BH622" s="93"/>
      <c r="BI622" s="93"/>
      <c r="BJ622" s="93"/>
      <c r="BK622" s="93"/>
      <c r="BL622" s="93"/>
      <c r="BM622" s="93"/>
      <c r="BN622" s="93"/>
      <c r="BO622" s="93"/>
      <c r="BP622" s="93"/>
      <c r="BQ622" s="93"/>
      <c r="BR622" s="93"/>
      <c r="BS622" s="93"/>
      <c r="BT622" s="93"/>
      <c r="BU622" s="93"/>
    </row>
    <row r="623" spans="3:73">
      <c r="C623" s="91">
        <f t="shared" si="32"/>
        <v>622</v>
      </c>
      <c r="D623" s="91"/>
      <c r="E623" s="91" t="e">
        <f t="shared" ca="1" si="34"/>
        <v>#N/A</v>
      </c>
      <c r="F623" s="91" t="e">
        <f ca="1">VLOOKUP(G623,#REF!,2,FALSE)</f>
        <v>#N/A</v>
      </c>
      <c r="G623" s="91"/>
      <c r="H623" s="91" t="e">
        <f ca="1">VLOOKUP(I623,#REF!,2,FALSE)</f>
        <v>#N/A</v>
      </c>
      <c r="I623" s="91"/>
      <c r="J623" s="91" t="e">
        <f ca="1">VLOOKUP(K623,#REF!,2,FALSE)</f>
        <v>#N/A</v>
      </c>
      <c r="K623" s="91"/>
      <c r="L623" s="91" t="e">
        <f ca="1">VLOOKUP(M623,#REF!,2,FALSE)</f>
        <v>#N/A</v>
      </c>
      <c r="M623" s="91"/>
      <c r="N623" s="91" t="e">
        <f ca="1">VLOOKUP(O623,#REF!,2,FALSE)</f>
        <v>#N/A</v>
      </c>
      <c r="O623" s="91"/>
      <c r="P623" s="92" t="str">
        <f ca="1">_xlfn.CONCAT($I623,IF(OR($O623=#REF!,$O623=#REF!,$O623=#REF!,$O623="electricité joule", $O623="electricité PAC")," d'", " de "), LOWER($O623))&amp;IF(OR(G623="agriculture","industrie")," l'",IF(OR(G623="puits technologiques",G623="soutes")," des "," du "))&amp;LOWER(G623)</f>
        <v xml:space="preserve"> de  du </v>
      </c>
      <c r="Q623" s="91" t="e">
        <f t="shared" si="33"/>
        <v>#NAME?</v>
      </c>
      <c r="R623" s="91" t="s">
        <v>95</v>
      </c>
      <c r="S623" s="91"/>
      <c r="T623" s="91" t="s">
        <v>9</v>
      </c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3"/>
      <c r="AM623" s="93"/>
      <c r="AN623" s="93"/>
      <c r="AO623" s="93"/>
      <c r="AP623" s="93"/>
      <c r="AQ623" s="93"/>
      <c r="AR623" s="93"/>
      <c r="AS623" s="93"/>
      <c r="AT623" s="93"/>
      <c r="AU623" s="93"/>
      <c r="AV623" s="93"/>
      <c r="AW623" s="93"/>
      <c r="AX623" s="93"/>
      <c r="AY623" s="93"/>
      <c r="AZ623" s="93"/>
      <c r="BA623" s="93"/>
      <c r="BB623" s="93"/>
      <c r="BC623" s="93"/>
      <c r="BD623" s="93"/>
      <c r="BE623" s="93"/>
      <c r="BF623" s="93"/>
      <c r="BG623" s="93"/>
      <c r="BH623" s="93"/>
      <c r="BI623" s="93"/>
      <c r="BJ623" s="93"/>
      <c r="BK623" s="93"/>
      <c r="BL623" s="93"/>
      <c r="BM623" s="93"/>
      <c r="BN623" s="93"/>
      <c r="BO623" s="93"/>
      <c r="BP623" s="93"/>
      <c r="BQ623" s="93"/>
      <c r="BR623" s="93"/>
      <c r="BS623" s="93"/>
      <c r="BT623" s="93"/>
      <c r="BU623" s="93"/>
    </row>
    <row r="624" spans="3:73">
      <c r="C624" s="91">
        <f t="shared" si="32"/>
        <v>623</v>
      </c>
      <c r="D624" s="91"/>
      <c r="E624" s="91" t="e">
        <f t="shared" ca="1" si="34"/>
        <v>#N/A</v>
      </c>
      <c r="F624" s="91" t="e">
        <f ca="1">VLOOKUP(G624,#REF!,2,FALSE)</f>
        <v>#N/A</v>
      </c>
      <c r="G624" s="91"/>
      <c r="H624" s="91" t="e">
        <f ca="1">VLOOKUP(I624,#REF!,2,FALSE)</f>
        <v>#N/A</v>
      </c>
      <c r="I624" s="91"/>
      <c r="J624" s="91" t="e">
        <f ca="1">VLOOKUP(K624,#REF!,2,FALSE)</f>
        <v>#N/A</v>
      </c>
      <c r="K624" s="91"/>
      <c r="L624" s="91" t="e">
        <f ca="1">VLOOKUP(M624,#REF!,2,FALSE)</f>
        <v>#N/A</v>
      </c>
      <c r="M624" s="91"/>
      <c r="N624" s="91" t="e">
        <f ca="1">VLOOKUP(O624,#REF!,2,FALSE)</f>
        <v>#N/A</v>
      </c>
      <c r="O624" s="91"/>
      <c r="P624" s="92" t="str">
        <f ca="1">_xlfn.CONCAT($I624,IF(OR($O624=#REF!,$O624=#REF!,$O624=#REF!,$O624="electricité joule", $O624="electricité PAC")," d'", " de "), LOWER($O624))&amp;IF(OR(G624="agriculture","industrie")," l'",IF(OR(G624="puits technologiques",G624="soutes")," des "," du "))&amp;LOWER(G624)</f>
        <v xml:space="preserve"> de  du </v>
      </c>
      <c r="Q624" s="91" t="e">
        <f t="shared" si="33"/>
        <v>#NAME?</v>
      </c>
      <c r="R624" s="91" t="s">
        <v>95</v>
      </c>
      <c r="S624" s="91"/>
      <c r="T624" s="91" t="s">
        <v>9</v>
      </c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3"/>
      <c r="AM624" s="93"/>
      <c r="AN624" s="93"/>
      <c r="AO624" s="93"/>
      <c r="AP624" s="93"/>
      <c r="AQ624" s="93"/>
      <c r="AR624" s="93"/>
      <c r="AS624" s="93"/>
      <c r="AT624" s="93"/>
      <c r="AU624" s="93"/>
      <c r="AV624" s="93"/>
      <c r="AW624" s="93"/>
      <c r="AX624" s="93"/>
      <c r="AY624" s="93"/>
      <c r="AZ624" s="93"/>
      <c r="BA624" s="93"/>
      <c r="BB624" s="93"/>
      <c r="BC624" s="93"/>
      <c r="BD624" s="93"/>
      <c r="BE624" s="93"/>
      <c r="BF624" s="93"/>
      <c r="BG624" s="93"/>
      <c r="BH624" s="93"/>
      <c r="BI624" s="93"/>
      <c r="BJ624" s="93"/>
      <c r="BK624" s="93"/>
      <c r="BL624" s="93"/>
      <c r="BM624" s="93"/>
      <c r="BN624" s="93"/>
      <c r="BO624" s="93"/>
      <c r="BP624" s="93"/>
      <c r="BQ624" s="93"/>
      <c r="BR624" s="93"/>
      <c r="BS624" s="93"/>
      <c r="BT624" s="93"/>
      <c r="BU624" s="93"/>
    </row>
    <row r="625" spans="3:73">
      <c r="C625" s="91">
        <f t="shared" si="32"/>
        <v>624</v>
      </c>
      <c r="D625" s="91"/>
      <c r="E625" s="91" t="e">
        <f t="shared" ca="1" si="34"/>
        <v>#N/A</v>
      </c>
      <c r="F625" s="91" t="e">
        <f ca="1">VLOOKUP(G625,#REF!,2,FALSE)</f>
        <v>#N/A</v>
      </c>
      <c r="G625" s="91"/>
      <c r="H625" s="91" t="e">
        <f ca="1">VLOOKUP(I625,#REF!,2,FALSE)</f>
        <v>#N/A</v>
      </c>
      <c r="I625" s="91"/>
      <c r="J625" s="91" t="e">
        <f ca="1">VLOOKUP(K625,#REF!,2,FALSE)</f>
        <v>#N/A</v>
      </c>
      <c r="K625" s="91"/>
      <c r="L625" s="91" t="e">
        <f ca="1">VLOOKUP(M625,#REF!,2,FALSE)</f>
        <v>#N/A</v>
      </c>
      <c r="M625" s="91"/>
      <c r="N625" s="91" t="e">
        <f ca="1">VLOOKUP(O625,#REF!,2,FALSE)</f>
        <v>#N/A</v>
      </c>
      <c r="O625" s="91"/>
      <c r="P625" s="92" t="str">
        <f ca="1">_xlfn.CONCAT($I625,IF(OR($O625=#REF!,$O625=#REF!,$O625=#REF!,$O625="electricité joule", $O625="electricité PAC")," d'", " de "), LOWER($O625))&amp;IF(OR(G625="agriculture","industrie")," l'",IF(OR(G625="puits technologiques",G625="soutes")," des "," du "))&amp;LOWER(G625)</f>
        <v xml:space="preserve"> de  du </v>
      </c>
      <c r="Q625" s="91" t="e">
        <f t="shared" si="33"/>
        <v>#NAME?</v>
      </c>
      <c r="R625" s="91" t="s">
        <v>95</v>
      </c>
      <c r="S625" s="91"/>
      <c r="T625" s="91" t="s">
        <v>9</v>
      </c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3"/>
      <c r="AM625" s="93"/>
      <c r="AN625" s="93"/>
      <c r="AO625" s="93"/>
      <c r="AP625" s="93"/>
      <c r="AQ625" s="93"/>
      <c r="AR625" s="93"/>
      <c r="AS625" s="93"/>
      <c r="AT625" s="93"/>
      <c r="AU625" s="93"/>
      <c r="AV625" s="93"/>
      <c r="AW625" s="93"/>
      <c r="AX625" s="93"/>
      <c r="AY625" s="93"/>
      <c r="AZ625" s="93"/>
      <c r="BA625" s="93"/>
      <c r="BB625" s="93"/>
      <c r="BC625" s="93"/>
      <c r="BD625" s="93"/>
      <c r="BE625" s="93"/>
      <c r="BF625" s="93"/>
      <c r="BG625" s="93"/>
      <c r="BH625" s="93"/>
      <c r="BI625" s="93"/>
      <c r="BJ625" s="93"/>
      <c r="BK625" s="93"/>
      <c r="BL625" s="93"/>
      <c r="BM625" s="93"/>
      <c r="BN625" s="93"/>
      <c r="BO625" s="93"/>
      <c r="BP625" s="93"/>
      <c r="BQ625" s="93"/>
      <c r="BR625" s="93"/>
      <c r="BS625" s="93"/>
      <c r="BT625" s="93"/>
      <c r="BU625" s="93"/>
    </row>
    <row r="626" spans="3:73">
      <c r="C626" s="91">
        <f t="shared" si="32"/>
        <v>625</v>
      </c>
      <c r="D626" s="91"/>
      <c r="E626" s="91" t="e">
        <f t="shared" ca="1" si="34"/>
        <v>#N/A</v>
      </c>
      <c r="F626" s="91" t="e">
        <f ca="1">VLOOKUP(G626,#REF!,2,FALSE)</f>
        <v>#N/A</v>
      </c>
      <c r="G626" s="91"/>
      <c r="H626" s="91" t="e">
        <f ca="1">VLOOKUP(I626,#REF!,2,FALSE)</f>
        <v>#N/A</v>
      </c>
      <c r="I626" s="91"/>
      <c r="J626" s="91" t="e">
        <f ca="1">VLOOKUP(K626,#REF!,2,FALSE)</f>
        <v>#N/A</v>
      </c>
      <c r="K626" s="91"/>
      <c r="L626" s="91" t="e">
        <f ca="1">VLOOKUP(M626,#REF!,2,FALSE)</f>
        <v>#N/A</v>
      </c>
      <c r="M626" s="91"/>
      <c r="N626" s="91" t="e">
        <f ca="1">VLOOKUP(O626,#REF!,2,FALSE)</f>
        <v>#N/A</v>
      </c>
      <c r="O626" s="91"/>
      <c r="P626" s="92" t="str">
        <f ca="1">_xlfn.CONCAT($I626,IF(OR($O626=#REF!,$O626=#REF!,$O626=#REF!,$O626="electricité joule", $O626="electricité PAC")," d'", " de "), LOWER($O626))&amp;IF(OR(G626="agriculture","industrie")," l'",IF(OR(G626="puits technologiques",G626="soutes")," des "," du "))&amp;LOWER(G626)</f>
        <v xml:space="preserve"> de  du </v>
      </c>
      <c r="Q626" s="91" t="e">
        <f t="shared" si="33"/>
        <v>#NAME?</v>
      </c>
      <c r="R626" s="91" t="s">
        <v>95</v>
      </c>
      <c r="S626" s="91"/>
      <c r="T626" s="91" t="s">
        <v>9</v>
      </c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3"/>
      <c r="AM626" s="93"/>
      <c r="AN626" s="93"/>
      <c r="AO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3"/>
      <c r="AZ626" s="93"/>
      <c r="BA626" s="93"/>
      <c r="BB626" s="93"/>
      <c r="BC626" s="93"/>
      <c r="BD626" s="93"/>
      <c r="BE626" s="93"/>
      <c r="BF626" s="93"/>
      <c r="BG626" s="93"/>
      <c r="BH626" s="93"/>
      <c r="BI626" s="93"/>
      <c r="BJ626" s="93"/>
      <c r="BK626" s="93"/>
      <c r="BL626" s="93"/>
      <c r="BM626" s="93"/>
      <c r="BN626" s="93"/>
      <c r="BO626" s="93"/>
      <c r="BP626" s="93"/>
      <c r="BQ626" s="93"/>
      <c r="BR626" s="93"/>
      <c r="BS626" s="93"/>
      <c r="BT626" s="93"/>
      <c r="BU626" s="93"/>
    </row>
    <row r="627" spans="3:73">
      <c r="C627" s="91">
        <f t="shared" si="32"/>
        <v>626</v>
      </c>
      <c r="D627" s="91"/>
      <c r="E627" s="91" t="e">
        <f t="shared" ca="1" si="34"/>
        <v>#N/A</v>
      </c>
      <c r="F627" s="91" t="e">
        <f ca="1">VLOOKUP(G627,#REF!,2,FALSE)</f>
        <v>#N/A</v>
      </c>
      <c r="G627" s="91"/>
      <c r="H627" s="91" t="e">
        <f ca="1">VLOOKUP(I627,#REF!,2,FALSE)</f>
        <v>#N/A</v>
      </c>
      <c r="I627" s="91"/>
      <c r="J627" s="91" t="e">
        <f ca="1">VLOOKUP(K627,#REF!,2,FALSE)</f>
        <v>#N/A</v>
      </c>
      <c r="K627" s="91"/>
      <c r="L627" s="91" t="e">
        <f ca="1">VLOOKUP(M627,#REF!,2,FALSE)</f>
        <v>#N/A</v>
      </c>
      <c r="M627" s="91"/>
      <c r="N627" s="91" t="e">
        <f ca="1">VLOOKUP(O627,#REF!,2,FALSE)</f>
        <v>#N/A</v>
      </c>
      <c r="O627" s="91"/>
      <c r="P627" s="92" t="str">
        <f ca="1">_xlfn.CONCAT($I627,IF(OR($O627=#REF!,$O627=#REF!,$O627=#REF!,$O627="electricité joule", $O627="electricité PAC")," d'", " de "), LOWER($O627))&amp;IF(OR(G627="agriculture","industrie")," l'",IF(OR(G627="puits technologiques",G627="soutes")," des "," du "))&amp;LOWER(G627)</f>
        <v xml:space="preserve"> de  du </v>
      </c>
      <c r="Q627" s="91" t="e">
        <f t="shared" si="33"/>
        <v>#NAME?</v>
      </c>
      <c r="R627" s="91" t="s">
        <v>95</v>
      </c>
      <c r="S627" s="91"/>
      <c r="T627" s="91" t="s">
        <v>9</v>
      </c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3"/>
      <c r="AM627" s="93"/>
      <c r="AN627" s="93"/>
      <c r="AO627" s="93"/>
      <c r="AP627" s="93"/>
      <c r="AQ627" s="93"/>
      <c r="AR627" s="93"/>
      <c r="AS627" s="93"/>
      <c r="AT627" s="93"/>
      <c r="AU627" s="93"/>
      <c r="AV627" s="93"/>
      <c r="AW627" s="93"/>
      <c r="AX627" s="93"/>
      <c r="AY627" s="93"/>
      <c r="AZ627" s="93"/>
      <c r="BA627" s="93"/>
      <c r="BB627" s="93"/>
      <c r="BC627" s="93"/>
      <c r="BD627" s="93"/>
      <c r="BE627" s="93"/>
      <c r="BF627" s="93"/>
      <c r="BG627" s="93"/>
      <c r="BH627" s="93"/>
      <c r="BI627" s="93"/>
      <c r="BJ627" s="93"/>
      <c r="BK627" s="93"/>
      <c r="BL627" s="93"/>
      <c r="BM627" s="93"/>
      <c r="BN627" s="93"/>
      <c r="BO627" s="93"/>
      <c r="BP627" s="93"/>
      <c r="BQ627" s="93"/>
      <c r="BR627" s="93"/>
      <c r="BS627" s="93"/>
      <c r="BT627" s="93"/>
      <c r="BU627" s="93"/>
    </row>
    <row r="628" spans="3:73">
      <c r="C628" s="91">
        <f t="shared" si="32"/>
        <v>627</v>
      </c>
      <c r="D628" s="91"/>
      <c r="E628" s="91" t="e">
        <f t="shared" ca="1" si="34"/>
        <v>#N/A</v>
      </c>
      <c r="F628" s="91" t="e">
        <f ca="1">VLOOKUP(G628,#REF!,2,FALSE)</f>
        <v>#N/A</v>
      </c>
      <c r="G628" s="91"/>
      <c r="H628" s="91" t="e">
        <f ca="1">VLOOKUP(I628,#REF!,2,FALSE)</f>
        <v>#N/A</v>
      </c>
      <c r="I628" s="91"/>
      <c r="J628" s="91" t="e">
        <f ca="1">VLOOKUP(K628,#REF!,2,FALSE)</f>
        <v>#N/A</v>
      </c>
      <c r="K628" s="91"/>
      <c r="L628" s="91" t="e">
        <f ca="1">VLOOKUP(M628,#REF!,2,FALSE)</f>
        <v>#N/A</v>
      </c>
      <c r="M628" s="91"/>
      <c r="N628" s="91" t="e">
        <f ca="1">VLOOKUP(O628,#REF!,2,FALSE)</f>
        <v>#N/A</v>
      </c>
      <c r="O628" s="91"/>
      <c r="P628" s="92" t="str">
        <f ca="1">_xlfn.CONCAT($I628,IF(OR($O628=#REF!,$O628=#REF!,$O628=#REF!,$O628="electricité joule", $O628="electricité PAC")," d'", " de "), LOWER($O628))&amp;IF(OR(G628="agriculture","industrie")," l'",IF(OR(G628="puits technologiques",G628="soutes")," des "," du "))&amp;LOWER(G628)</f>
        <v xml:space="preserve"> de  du </v>
      </c>
      <c r="Q628" s="91" t="e">
        <f t="shared" si="33"/>
        <v>#NAME?</v>
      </c>
      <c r="R628" s="91" t="s">
        <v>95</v>
      </c>
      <c r="S628" s="91"/>
      <c r="T628" s="91" t="s">
        <v>9</v>
      </c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3"/>
      <c r="AM628" s="93"/>
      <c r="AN628" s="93"/>
      <c r="AO628" s="93"/>
      <c r="AP628" s="93"/>
      <c r="AQ628" s="93"/>
      <c r="AR628" s="93"/>
      <c r="AS628" s="93"/>
      <c r="AT628" s="93"/>
      <c r="AU628" s="93"/>
      <c r="AV628" s="93"/>
      <c r="AW628" s="93"/>
      <c r="AX628" s="93"/>
      <c r="AY628" s="93"/>
      <c r="AZ628" s="93"/>
      <c r="BA628" s="93"/>
      <c r="BB628" s="93"/>
      <c r="BC628" s="93"/>
      <c r="BD628" s="93"/>
      <c r="BE628" s="93"/>
      <c r="BF628" s="93"/>
      <c r="BG628" s="93"/>
      <c r="BH628" s="93"/>
      <c r="BI628" s="93"/>
      <c r="BJ628" s="93"/>
      <c r="BK628" s="93"/>
      <c r="BL628" s="93"/>
      <c r="BM628" s="93"/>
      <c r="BN628" s="93"/>
      <c r="BO628" s="93"/>
      <c r="BP628" s="93"/>
      <c r="BQ628" s="93"/>
      <c r="BR628" s="93"/>
      <c r="BS628" s="93"/>
      <c r="BT628" s="93"/>
      <c r="BU628" s="93"/>
    </row>
    <row r="629" spans="3:73">
      <c r="C629" s="91">
        <f t="shared" si="32"/>
        <v>628</v>
      </c>
      <c r="D629" s="91"/>
      <c r="E629" s="91" t="e">
        <f t="shared" ca="1" si="34"/>
        <v>#N/A</v>
      </c>
      <c r="F629" s="91" t="e">
        <f ca="1">VLOOKUP(G629,#REF!,2,FALSE)</f>
        <v>#N/A</v>
      </c>
      <c r="G629" s="91"/>
      <c r="H629" s="91" t="e">
        <f ca="1">VLOOKUP(I629,#REF!,2,FALSE)</f>
        <v>#N/A</v>
      </c>
      <c r="I629" s="91"/>
      <c r="J629" s="91" t="e">
        <f ca="1">VLOOKUP(K629,#REF!,2,FALSE)</f>
        <v>#N/A</v>
      </c>
      <c r="K629" s="91"/>
      <c r="L629" s="91" t="e">
        <f ca="1">VLOOKUP(M629,#REF!,2,FALSE)</f>
        <v>#N/A</v>
      </c>
      <c r="M629" s="91"/>
      <c r="N629" s="91" t="e">
        <f ca="1">VLOOKUP(O629,#REF!,2,FALSE)</f>
        <v>#N/A</v>
      </c>
      <c r="O629" s="91"/>
      <c r="P629" s="92" t="str">
        <f ca="1">_xlfn.CONCAT($I629,IF(OR($O629=#REF!,$O629=#REF!,$O629=#REF!,$O629="electricité joule", $O629="electricité PAC")," d'", " de "), LOWER($O629))&amp;IF(OR(G629="agriculture","industrie")," l'",IF(OR(G629="puits technologiques",G629="soutes")," des "," du "))&amp;LOWER(G629)</f>
        <v xml:space="preserve"> de  du </v>
      </c>
      <c r="Q629" s="91" t="e">
        <f t="shared" si="33"/>
        <v>#NAME?</v>
      </c>
      <c r="R629" s="91" t="s">
        <v>95</v>
      </c>
      <c r="S629" s="91"/>
      <c r="T629" s="91" t="s">
        <v>9</v>
      </c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3"/>
      <c r="AM629" s="93"/>
      <c r="AN629" s="93"/>
      <c r="AO629" s="93"/>
      <c r="AP629" s="93"/>
      <c r="AQ629" s="93"/>
      <c r="AR629" s="93"/>
      <c r="AS629" s="93"/>
      <c r="AT629" s="93"/>
      <c r="AU629" s="93"/>
      <c r="AV629" s="93"/>
      <c r="AW629" s="93"/>
      <c r="AX629" s="93"/>
      <c r="AY629" s="93"/>
      <c r="AZ629" s="93"/>
      <c r="BA629" s="93"/>
      <c r="BB629" s="93"/>
      <c r="BC629" s="93"/>
      <c r="BD629" s="93"/>
      <c r="BE629" s="93"/>
      <c r="BF629" s="93"/>
      <c r="BG629" s="93"/>
      <c r="BH629" s="93"/>
      <c r="BI629" s="93"/>
      <c r="BJ629" s="93"/>
      <c r="BK629" s="93"/>
      <c r="BL629" s="93"/>
      <c r="BM629" s="93"/>
      <c r="BN629" s="93"/>
      <c r="BO629" s="93"/>
      <c r="BP629" s="93"/>
      <c r="BQ629" s="93"/>
      <c r="BR629" s="93"/>
      <c r="BS629" s="93"/>
      <c r="BT629" s="93"/>
      <c r="BU629" s="93"/>
    </row>
    <row r="630" spans="3:73">
      <c r="C630" s="91">
        <f t="shared" si="32"/>
        <v>629</v>
      </c>
      <c r="D630" s="91"/>
      <c r="E630" s="91" t="e">
        <f t="shared" ca="1" si="34"/>
        <v>#N/A</v>
      </c>
      <c r="F630" s="91" t="e">
        <f ca="1">VLOOKUP(G630,#REF!,2,FALSE)</f>
        <v>#N/A</v>
      </c>
      <c r="G630" s="91"/>
      <c r="H630" s="91" t="e">
        <f ca="1">VLOOKUP(I630,#REF!,2,FALSE)</f>
        <v>#N/A</v>
      </c>
      <c r="I630" s="91"/>
      <c r="J630" s="91" t="e">
        <f ca="1">VLOOKUP(K630,#REF!,2,FALSE)</f>
        <v>#N/A</v>
      </c>
      <c r="K630" s="91"/>
      <c r="L630" s="91" t="e">
        <f ca="1">VLOOKUP(M630,#REF!,2,FALSE)</f>
        <v>#N/A</v>
      </c>
      <c r="M630" s="91"/>
      <c r="N630" s="91" t="e">
        <f ca="1">VLOOKUP(O630,#REF!,2,FALSE)</f>
        <v>#N/A</v>
      </c>
      <c r="O630" s="91"/>
      <c r="P630" s="92" t="str">
        <f ca="1">_xlfn.CONCAT($I630,IF(OR($O630=#REF!,$O630=#REF!,$O630=#REF!,$O630="electricité joule", $O630="electricité PAC")," d'", " de "), LOWER($O630))&amp;IF(OR(G630="agriculture","industrie")," l'",IF(OR(G630="puits technologiques",G630="soutes")," des "," du "))&amp;LOWER(G630)</f>
        <v xml:space="preserve"> de  du </v>
      </c>
      <c r="Q630" s="91" t="e">
        <f t="shared" si="33"/>
        <v>#NAME?</v>
      </c>
      <c r="R630" s="91" t="s">
        <v>95</v>
      </c>
      <c r="S630" s="91"/>
      <c r="T630" s="91" t="s">
        <v>9</v>
      </c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3"/>
      <c r="AM630" s="93"/>
      <c r="AN630" s="93"/>
      <c r="AO630" s="93"/>
      <c r="AP630" s="93"/>
      <c r="AQ630" s="93"/>
      <c r="AR630" s="93"/>
      <c r="AS630" s="93"/>
      <c r="AT630" s="93"/>
      <c r="AU630" s="93"/>
      <c r="AV630" s="93"/>
      <c r="AW630" s="93"/>
      <c r="AX630" s="93"/>
      <c r="AY630" s="93"/>
      <c r="AZ630" s="93"/>
      <c r="BA630" s="93"/>
      <c r="BB630" s="93"/>
      <c r="BC630" s="93"/>
      <c r="BD630" s="93"/>
      <c r="BE630" s="93"/>
      <c r="BF630" s="93"/>
      <c r="BG630" s="93"/>
      <c r="BH630" s="93"/>
      <c r="BI630" s="93"/>
      <c r="BJ630" s="93"/>
      <c r="BK630" s="93"/>
      <c r="BL630" s="93"/>
      <c r="BM630" s="93"/>
      <c r="BN630" s="93"/>
      <c r="BO630" s="93"/>
      <c r="BP630" s="93"/>
      <c r="BQ630" s="93"/>
      <c r="BR630" s="93"/>
      <c r="BS630" s="93"/>
      <c r="BT630" s="93"/>
      <c r="BU630" s="93"/>
    </row>
    <row r="631" spans="3:73">
      <c r="C631" s="91">
        <f t="shared" si="32"/>
        <v>630</v>
      </c>
      <c r="D631" s="91"/>
      <c r="E631" s="91" t="e">
        <f t="shared" ca="1" si="34"/>
        <v>#N/A</v>
      </c>
      <c r="F631" s="91" t="e">
        <f ca="1">VLOOKUP(G631,#REF!,2,FALSE)</f>
        <v>#N/A</v>
      </c>
      <c r="G631" s="91"/>
      <c r="H631" s="91" t="e">
        <f ca="1">VLOOKUP(I631,#REF!,2,FALSE)</f>
        <v>#N/A</v>
      </c>
      <c r="I631" s="91"/>
      <c r="J631" s="91" t="e">
        <f ca="1">VLOOKUP(K631,#REF!,2,FALSE)</f>
        <v>#N/A</v>
      </c>
      <c r="K631" s="91"/>
      <c r="L631" s="91" t="e">
        <f ca="1">VLOOKUP(M631,#REF!,2,FALSE)</f>
        <v>#N/A</v>
      </c>
      <c r="M631" s="91"/>
      <c r="N631" s="91" t="e">
        <f ca="1">VLOOKUP(O631,#REF!,2,FALSE)</f>
        <v>#N/A</v>
      </c>
      <c r="O631" s="91"/>
      <c r="P631" s="92" t="str">
        <f ca="1">_xlfn.CONCAT($I631,IF(OR($O631=#REF!,$O631=#REF!,$O631=#REF!,$O631="electricité joule", $O631="electricité PAC")," d'", " de "), LOWER($O631))&amp;IF(OR(G631="agriculture","industrie")," l'",IF(OR(G631="puits technologiques",G631="soutes")," des "," du "))&amp;LOWER(G631)</f>
        <v xml:space="preserve"> de  du </v>
      </c>
      <c r="Q631" s="91" t="e">
        <f t="shared" si="33"/>
        <v>#NAME?</v>
      </c>
      <c r="R631" s="91" t="s">
        <v>95</v>
      </c>
      <c r="S631" s="91"/>
      <c r="T631" s="91" t="s">
        <v>9</v>
      </c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3"/>
      <c r="AM631" s="93"/>
      <c r="AN631" s="93"/>
      <c r="AO631" s="93"/>
      <c r="AP631" s="93"/>
      <c r="AQ631" s="93"/>
      <c r="AR631" s="93"/>
      <c r="AS631" s="93"/>
      <c r="AT631" s="93"/>
      <c r="AU631" s="93"/>
      <c r="AV631" s="93"/>
      <c r="AW631" s="93"/>
      <c r="AX631" s="93"/>
      <c r="AY631" s="93"/>
      <c r="AZ631" s="93"/>
      <c r="BA631" s="93"/>
      <c r="BB631" s="93"/>
      <c r="BC631" s="93"/>
      <c r="BD631" s="93"/>
      <c r="BE631" s="93"/>
      <c r="BF631" s="93"/>
      <c r="BG631" s="93"/>
      <c r="BH631" s="93"/>
      <c r="BI631" s="93"/>
      <c r="BJ631" s="93"/>
      <c r="BK631" s="93"/>
      <c r="BL631" s="93"/>
      <c r="BM631" s="93"/>
      <c r="BN631" s="93"/>
      <c r="BO631" s="93"/>
      <c r="BP631" s="93"/>
      <c r="BQ631" s="93"/>
      <c r="BR631" s="93"/>
      <c r="BS631" s="93"/>
      <c r="BT631" s="93"/>
      <c r="BU631" s="93"/>
    </row>
    <row r="632" spans="3:73">
      <c r="C632" s="91">
        <f t="shared" si="32"/>
        <v>631</v>
      </c>
      <c r="D632" s="91"/>
      <c r="E632" s="91" t="e">
        <f t="shared" ca="1" si="34"/>
        <v>#N/A</v>
      </c>
      <c r="F632" s="91" t="e">
        <f ca="1">VLOOKUP(G632,#REF!,2,FALSE)</f>
        <v>#N/A</v>
      </c>
      <c r="G632" s="91"/>
      <c r="H632" s="91" t="e">
        <f ca="1">VLOOKUP(I632,#REF!,2,FALSE)</f>
        <v>#N/A</v>
      </c>
      <c r="I632" s="91"/>
      <c r="J632" s="91" t="e">
        <f ca="1">VLOOKUP(K632,#REF!,2,FALSE)</f>
        <v>#N/A</v>
      </c>
      <c r="K632" s="91"/>
      <c r="L632" s="91" t="e">
        <f ca="1">VLOOKUP(M632,#REF!,2,FALSE)</f>
        <v>#N/A</v>
      </c>
      <c r="M632" s="91"/>
      <c r="N632" s="91" t="e">
        <f ca="1">VLOOKUP(O632,#REF!,2,FALSE)</f>
        <v>#N/A</v>
      </c>
      <c r="O632" s="91"/>
      <c r="P632" s="92" t="str">
        <f ca="1">_xlfn.CONCAT($I632,IF(OR($O632=#REF!,$O632=#REF!,$O632=#REF!,$O632="electricité joule", $O632="electricité PAC")," d'", " de "), LOWER($O632))&amp;IF(OR(G632="agriculture","industrie")," l'",IF(OR(G632="puits technologiques",G632="soutes")," des "," du "))&amp;LOWER(G632)</f>
        <v xml:space="preserve"> de  du </v>
      </c>
      <c r="Q632" s="91" t="e">
        <f t="shared" si="33"/>
        <v>#NAME?</v>
      </c>
      <c r="R632" s="91" t="s">
        <v>95</v>
      </c>
      <c r="S632" s="91"/>
      <c r="T632" s="91" t="s">
        <v>9</v>
      </c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3"/>
      <c r="AM632" s="93"/>
      <c r="AN632" s="93"/>
      <c r="AO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3"/>
      <c r="AZ632" s="93"/>
      <c r="BA632" s="93"/>
      <c r="BB632" s="93"/>
      <c r="BC632" s="93"/>
      <c r="BD632" s="93"/>
      <c r="BE632" s="93"/>
      <c r="BF632" s="93"/>
      <c r="BG632" s="93"/>
      <c r="BH632" s="93"/>
      <c r="BI632" s="93"/>
      <c r="BJ632" s="93"/>
      <c r="BK632" s="93"/>
      <c r="BL632" s="93"/>
      <c r="BM632" s="93"/>
      <c r="BN632" s="93"/>
      <c r="BO632" s="93"/>
      <c r="BP632" s="93"/>
      <c r="BQ632" s="93"/>
      <c r="BR632" s="93"/>
      <c r="BS632" s="93"/>
      <c r="BT632" s="93"/>
      <c r="BU632" s="93"/>
    </row>
    <row r="633" spans="3:73">
      <c r="C633" s="91">
        <f t="shared" si="32"/>
        <v>632</v>
      </c>
      <c r="D633" s="91"/>
      <c r="E633" s="91" t="e">
        <f t="shared" ca="1" si="34"/>
        <v>#N/A</v>
      </c>
      <c r="F633" s="91" t="e">
        <f ca="1">VLOOKUP(G633,#REF!,2,FALSE)</f>
        <v>#N/A</v>
      </c>
      <c r="G633" s="91"/>
      <c r="H633" s="91" t="e">
        <f ca="1">VLOOKUP(I633,#REF!,2,FALSE)</f>
        <v>#N/A</v>
      </c>
      <c r="I633" s="91"/>
      <c r="J633" s="91" t="e">
        <f ca="1">VLOOKUP(K633,#REF!,2,FALSE)</f>
        <v>#N/A</v>
      </c>
      <c r="K633" s="91"/>
      <c r="L633" s="91" t="e">
        <f ca="1">VLOOKUP(M633,#REF!,2,FALSE)</f>
        <v>#N/A</v>
      </c>
      <c r="M633" s="91"/>
      <c r="N633" s="91" t="e">
        <f ca="1">VLOOKUP(O633,#REF!,2,FALSE)</f>
        <v>#N/A</v>
      </c>
      <c r="O633" s="91"/>
      <c r="P633" s="92" t="str">
        <f ca="1">_xlfn.CONCAT($I633,IF(OR($O633=#REF!,$O633=#REF!,$O633=#REF!,$O633="electricité joule", $O633="electricité PAC")," d'", " de "), LOWER($O633))&amp;IF(OR(G633="agriculture","industrie")," l'",IF(OR(G633="puits technologiques",G633="soutes")," des "," du "))&amp;LOWER(G633)</f>
        <v xml:space="preserve"> de  du </v>
      </c>
      <c r="Q633" s="91" t="e">
        <f t="shared" si="33"/>
        <v>#NAME?</v>
      </c>
      <c r="R633" s="91" t="s">
        <v>95</v>
      </c>
      <c r="S633" s="91"/>
      <c r="T633" s="91" t="s">
        <v>9</v>
      </c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3"/>
      <c r="AM633" s="93"/>
      <c r="AN633" s="93"/>
      <c r="AO633" s="93"/>
      <c r="AP633" s="93"/>
      <c r="AQ633" s="93"/>
      <c r="AR633" s="93"/>
      <c r="AS633" s="93"/>
      <c r="AT633" s="93"/>
      <c r="AU633" s="93"/>
      <c r="AV633" s="93"/>
      <c r="AW633" s="93"/>
      <c r="AX633" s="93"/>
      <c r="AY633" s="93"/>
      <c r="AZ633" s="93"/>
      <c r="BA633" s="93"/>
      <c r="BB633" s="93"/>
      <c r="BC633" s="93"/>
      <c r="BD633" s="93"/>
      <c r="BE633" s="93"/>
      <c r="BF633" s="93"/>
      <c r="BG633" s="93"/>
      <c r="BH633" s="93"/>
      <c r="BI633" s="93"/>
      <c r="BJ633" s="93"/>
      <c r="BK633" s="93"/>
      <c r="BL633" s="93"/>
      <c r="BM633" s="93"/>
      <c r="BN633" s="93"/>
      <c r="BO633" s="93"/>
      <c r="BP633" s="93"/>
      <c r="BQ633" s="93"/>
      <c r="BR633" s="93"/>
      <c r="BS633" s="93"/>
      <c r="BT633" s="93"/>
      <c r="BU633" s="93"/>
    </row>
    <row r="634" spans="3:73">
      <c r="C634" s="91">
        <f t="shared" si="32"/>
        <v>633</v>
      </c>
      <c r="D634" s="91"/>
      <c r="E634" s="91" t="e">
        <f t="shared" ca="1" si="34"/>
        <v>#N/A</v>
      </c>
      <c r="F634" s="91" t="e">
        <f ca="1">VLOOKUP(G634,#REF!,2,FALSE)</f>
        <v>#N/A</v>
      </c>
      <c r="G634" s="91"/>
      <c r="H634" s="91" t="e">
        <f ca="1">VLOOKUP(I634,#REF!,2,FALSE)</f>
        <v>#N/A</v>
      </c>
      <c r="I634" s="91"/>
      <c r="J634" s="91" t="e">
        <f ca="1">VLOOKUP(K634,#REF!,2,FALSE)</f>
        <v>#N/A</v>
      </c>
      <c r="K634" s="91"/>
      <c r="L634" s="91" t="e">
        <f ca="1">VLOOKUP(M634,#REF!,2,FALSE)</f>
        <v>#N/A</v>
      </c>
      <c r="M634" s="91"/>
      <c r="N634" s="91" t="e">
        <f ca="1">VLOOKUP(O634,#REF!,2,FALSE)</f>
        <v>#N/A</v>
      </c>
      <c r="O634" s="91"/>
      <c r="P634" s="92" t="str">
        <f ca="1">_xlfn.CONCAT($I634,IF(OR($O634=#REF!,$O634=#REF!,$O634=#REF!,$O634="electricité joule", $O634="electricité PAC")," d'", " de "), LOWER($O634))&amp;IF(OR(G634="agriculture","industrie")," l'",IF(OR(G634="puits technologiques",G634="soutes")," des "," du "))&amp;LOWER(G634)</f>
        <v xml:space="preserve"> de  du </v>
      </c>
      <c r="Q634" s="91" t="e">
        <f t="shared" si="33"/>
        <v>#NAME?</v>
      </c>
      <c r="R634" s="91" t="s">
        <v>95</v>
      </c>
      <c r="S634" s="91"/>
      <c r="T634" s="91" t="s">
        <v>9</v>
      </c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3"/>
      <c r="AM634" s="93"/>
      <c r="AN634" s="93"/>
      <c r="AO634" s="93"/>
      <c r="AP634" s="93"/>
      <c r="AQ634" s="93"/>
      <c r="AR634" s="93"/>
      <c r="AS634" s="93"/>
      <c r="AT634" s="93"/>
      <c r="AU634" s="93"/>
      <c r="AV634" s="93"/>
      <c r="AW634" s="93"/>
      <c r="AX634" s="93"/>
      <c r="AY634" s="93"/>
      <c r="AZ634" s="93"/>
      <c r="BA634" s="93"/>
      <c r="BB634" s="93"/>
      <c r="BC634" s="93"/>
      <c r="BD634" s="93"/>
      <c r="BE634" s="93"/>
      <c r="BF634" s="93"/>
      <c r="BG634" s="93"/>
      <c r="BH634" s="93"/>
      <c r="BI634" s="93"/>
      <c r="BJ634" s="93"/>
      <c r="BK634" s="93"/>
      <c r="BL634" s="93"/>
      <c r="BM634" s="93"/>
      <c r="BN634" s="93"/>
      <c r="BO634" s="93"/>
      <c r="BP634" s="93"/>
      <c r="BQ634" s="93"/>
      <c r="BR634" s="93"/>
      <c r="BS634" s="93"/>
      <c r="BT634" s="93"/>
      <c r="BU634" s="93"/>
    </row>
    <row r="635" spans="3:73">
      <c r="C635" s="91">
        <f t="shared" si="32"/>
        <v>634</v>
      </c>
      <c r="D635" s="91"/>
      <c r="E635" s="91" t="e">
        <f t="shared" ca="1" si="34"/>
        <v>#N/A</v>
      </c>
      <c r="F635" s="91" t="e">
        <f ca="1">VLOOKUP(G635,#REF!,2,FALSE)</f>
        <v>#N/A</v>
      </c>
      <c r="G635" s="91"/>
      <c r="H635" s="91" t="e">
        <f ca="1">VLOOKUP(I635,#REF!,2,FALSE)</f>
        <v>#N/A</v>
      </c>
      <c r="I635" s="91"/>
      <c r="J635" s="91" t="e">
        <f ca="1">VLOOKUP(K635,#REF!,2,FALSE)</f>
        <v>#N/A</v>
      </c>
      <c r="K635" s="91"/>
      <c r="L635" s="91" t="e">
        <f ca="1">VLOOKUP(M635,#REF!,2,FALSE)</f>
        <v>#N/A</v>
      </c>
      <c r="M635" s="91"/>
      <c r="N635" s="91" t="e">
        <f ca="1">VLOOKUP(O635,#REF!,2,FALSE)</f>
        <v>#N/A</v>
      </c>
      <c r="O635" s="91"/>
      <c r="P635" s="92" t="str">
        <f ca="1">_xlfn.CONCAT($I635,IF(OR($O635=#REF!,$O635=#REF!,$O635=#REF!,$O635="electricité joule", $O635="electricité PAC")," d'", " de "), LOWER($O635))&amp;IF(OR(G635="agriculture","industrie")," l'",IF(OR(G635="puits technologiques",G635="soutes")," des "," du "))&amp;LOWER(G635)</f>
        <v xml:space="preserve"> de  du </v>
      </c>
      <c r="Q635" s="91" t="e">
        <f t="shared" si="33"/>
        <v>#NAME?</v>
      </c>
      <c r="R635" s="91" t="s">
        <v>95</v>
      </c>
      <c r="S635" s="91"/>
      <c r="T635" s="91" t="s">
        <v>9</v>
      </c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3"/>
      <c r="AM635" s="93"/>
      <c r="AN635" s="93"/>
      <c r="AO635" s="93"/>
      <c r="AP635" s="93"/>
      <c r="AQ635" s="93"/>
      <c r="AR635" s="93"/>
      <c r="AS635" s="93"/>
      <c r="AT635" s="93"/>
      <c r="AU635" s="93"/>
      <c r="AV635" s="93"/>
      <c r="AW635" s="93"/>
      <c r="AX635" s="93"/>
      <c r="AY635" s="93"/>
      <c r="AZ635" s="93"/>
      <c r="BA635" s="93"/>
      <c r="BB635" s="93"/>
      <c r="BC635" s="93"/>
      <c r="BD635" s="93"/>
      <c r="BE635" s="93"/>
      <c r="BF635" s="93"/>
      <c r="BG635" s="93"/>
      <c r="BH635" s="93"/>
      <c r="BI635" s="93"/>
      <c r="BJ635" s="93"/>
      <c r="BK635" s="93"/>
      <c r="BL635" s="93"/>
      <c r="BM635" s="93"/>
      <c r="BN635" s="93"/>
      <c r="BO635" s="93"/>
      <c r="BP635" s="93"/>
      <c r="BQ635" s="93"/>
      <c r="BR635" s="93"/>
      <c r="BS635" s="93"/>
      <c r="BT635" s="93"/>
      <c r="BU635" s="93"/>
    </row>
    <row r="636" spans="3:73">
      <c r="C636" s="91">
        <f t="shared" si="32"/>
        <v>635</v>
      </c>
      <c r="D636" s="91"/>
      <c r="E636" s="91" t="e">
        <f t="shared" ca="1" si="34"/>
        <v>#N/A</v>
      </c>
      <c r="F636" s="91" t="e">
        <f ca="1">VLOOKUP(G636,#REF!,2,FALSE)</f>
        <v>#N/A</v>
      </c>
      <c r="G636" s="91"/>
      <c r="H636" s="91" t="e">
        <f ca="1">VLOOKUP(I636,#REF!,2,FALSE)</f>
        <v>#N/A</v>
      </c>
      <c r="I636" s="91"/>
      <c r="J636" s="91" t="e">
        <f ca="1">VLOOKUP(K636,#REF!,2,FALSE)</f>
        <v>#N/A</v>
      </c>
      <c r="K636" s="91"/>
      <c r="L636" s="91" t="e">
        <f ca="1">VLOOKUP(M636,#REF!,2,FALSE)</f>
        <v>#N/A</v>
      </c>
      <c r="M636" s="91"/>
      <c r="N636" s="91" t="e">
        <f ca="1">VLOOKUP(O636,#REF!,2,FALSE)</f>
        <v>#N/A</v>
      </c>
      <c r="O636" s="91"/>
      <c r="P636" s="92" t="str">
        <f ca="1">_xlfn.CONCAT($I636,IF(OR($O636=#REF!,$O636=#REF!,$O636=#REF!,$O636="electricité joule", $O636="electricité PAC")," d'", " de "), LOWER($O636))&amp;IF(OR(G636="agriculture","industrie")," l'",IF(OR(G636="puits technologiques",G636="soutes")," des "," du "))&amp;LOWER(G636)</f>
        <v xml:space="preserve"> de  du </v>
      </c>
      <c r="Q636" s="91" t="e">
        <f t="shared" si="33"/>
        <v>#NAME?</v>
      </c>
      <c r="R636" s="91" t="s">
        <v>95</v>
      </c>
      <c r="S636" s="91"/>
      <c r="T636" s="91" t="s">
        <v>9</v>
      </c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3"/>
      <c r="AM636" s="93"/>
      <c r="AN636" s="93"/>
      <c r="AO636" s="93"/>
      <c r="AP636" s="93"/>
      <c r="AQ636" s="93"/>
      <c r="AR636" s="93"/>
      <c r="AS636" s="93"/>
      <c r="AT636" s="93"/>
      <c r="AU636" s="93"/>
      <c r="AV636" s="93"/>
      <c r="AW636" s="93"/>
      <c r="AX636" s="93"/>
      <c r="AY636" s="93"/>
      <c r="AZ636" s="93"/>
      <c r="BA636" s="93"/>
      <c r="BB636" s="93"/>
      <c r="BC636" s="93"/>
      <c r="BD636" s="93"/>
      <c r="BE636" s="93"/>
      <c r="BF636" s="93"/>
      <c r="BG636" s="93"/>
      <c r="BH636" s="93"/>
      <c r="BI636" s="93"/>
      <c r="BJ636" s="93"/>
      <c r="BK636" s="93"/>
      <c r="BL636" s="93"/>
      <c r="BM636" s="93"/>
      <c r="BN636" s="93"/>
      <c r="BO636" s="93"/>
      <c r="BP636" s="93"/>
      <c r="BQ636" s="93"/>
      <c r="BR636" s="93"/>
      <c r="BS636" s="93"/>
      <c r="BT636" s="93"/>
      <c r="BU636" s="93"/>
    </row>
    <row r="637" spans="3:73">
      <c r="C637" s="91">
        <f t="shared" si="32"/>
        <v>636</v>
      </c>
      <c r="D637" s="91"/>
      <c r="E637" s="91" t="e">
        <f t="shared" ca="1" si="34"/>
        <v>#N/A</v>
      </c>
      <c r="F637" s="91" t="e">
        <f ca="1">VLOOKUP(G637,#REF!,2,FALSE)</f>
        <v>#N/A</v>
      </c>
      <c r="G637" s="91"/>
      <c r="H637" s="91" t="e">
        <f ca="1">VLOOKUP(I637,#REF!,2,FALSE)</f>
        <v>#N/A</v>
      </c>
      <c r="I637" s="91"/>
      <c r="J637" s="91" t="e">
        <f ca="1">VLOOKUP(K637,#REF!,2,FALSE)</f>
        <v>#N/A</v>
      </c>
      <c r="K637" s="91"/>
      <c r="L637" s="91" t="e">
        <f ca="1">VLOOKUP(M637,#REF!,2,FALSE)</f>
        <v>#N/A</v>
      </c>
      <c r="M637" s="91"/>
      <c r="N637" s="91" t="e">
        <f ca="1">VLOOKUP(O637,#REF!,2,FALSE)</f>
        <v>#N/A</v>
      </c>
      <c r="O637" s="91"/>
      <c r="P637" s="92" t="str">
        <f ca="1">_xlfn.CONCAT($I637,IF(OR($O637=#REF!,$O637=#REF!,$O637=#REF!,$O637="electricité joule", $O637="electricité PAC")," d'", " de "), LOWER($O637))&amp;IF(OR(G637="agriculture","industrie")," l'",IF(OR(G637="puits technologiques",G637="soutes")," des "," du "))&amp;LOWER(G637)</f>
        <v xml:space="preserve"> de  du </v>
      </c>
      <c r="Q637" s="91" t="e">
        <f t="shared" si="33"/>
        <v>#NAME?</v>
      </c>
      <c r="R637" s="91" t="s">
        <v>95</v>
      </c>
      <c r="S637" s="91"/>
      <c r="T637" s="91" t="s">
        <v>9</v>
      </c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3"/>
      <c r="AM637" s="93"/>
      <c r="AN637" s="93"/>
      <c r="AO637" s="93"/>
      <c r="AP637" s="93"/>
      <c r="AQ637" s="93"/>
      <c r="AR637" s="93"/>
      <c r="AS637" s="93"/>
      <c r="AT637" s="93"/>
      <c r="AU637" s="93"/>
      <c r="AV637" s="93"/>
      <c r="AW637" s="93"/>
      <c r="AX637" s="93"/>
      <c r="AY637" s="93"/>
      <c r="AZ637" s="93"/>
      <c r="BA637" s="93"/>
      <c r="BB637" s="93"/>
      <c r="BC637" s="93"/>
      <c r="BD637" s="93"/>
      <c r="BE637" s="93"/>
      <c r="BF637" s="93"/>
      <c r="BG637" s="93"/>
      <c r="BH637" s="93"/>
      <c r="BI637" s="93"/>
      <c r="BJ637" s="93"/>
      <c r="BK637" s="93"/>
      <c r="BL637" s="93"/>
      <c r="BM637" s="93"/>
      <c r="BN637" s="93"/>
      <c r="BO637" s="93"/>
      <c r="BP637" s="93"/>
      <c r="BQ637" s="93"/>
      <c r="BR637" s="93"/>
      <c r="BS637" s="93"/>
      <c r="BT637" s="93"/>
      <c r="BU637" s="93"/>
    </row>
    <row r="638" spans="3:73">
      <c r="C638" s="91">
        <f t="shared" si="32"/>
        <v>637</v>
      </c>
      <c r="D638" s="91"/>
      <c r="E638" s="91" t="e">
        <f t="shared" ca="1" si="34"/>
        <v>#N/A</v>
      </c>
      <c r="F638" s="91" t="e">
        <f ca="1">VLOOKUP(G638,#REF!,2,FALSE)</f>
        <v>#N/A</v>
      </c>
      <c r="G638" s="91"/>
      <c r="H638" s="91" t="e">
        <f ca="1">VLOOKUP(I638,#REF!,2,FALSE)</f>
        <v>#N/A</v>
      </c>
      <c r="I638" s="91"/>
      <c r="J638" s="91" t="e">
        <f ca="1">VLOOKUP(K638,#REF!,2,FALSE)</f>
        <v>#N/A</v>
      </c>
      <c r="K638" s="91"/>
      <c r="L638" s="91" t="e">
        <f ca="1">VLOOKUP(M638,#REF!,2,FALSE)</f>
        <v>#N/A</v>
      </c>
      <c r="M638" s="91"/>
      <c r="N638" s="91" t="e">
        <f ca="1">VLOOKUP(O638,#REF!,2,FALSE)</f>
        <v>#N/A</v>
      </c>
      <c r="O638" s="91"/>
      <c r="P638" s="92" t="str">
        <f ca="1">_xlfn.CONCAT($I638,IF(OR($O638=#REF!,$O638=#REF!,$O638=#REF!,$O638="electricité joule", $O638="electricité PAC")," d'", " de "), LOWER($O638))&amp;IF(OR(G638="agriculture","industrie")," l'",IF(OR(G638="puits technologiques",G638="soutes")," des "," du "))&amp;LOWER(G638)</f>
        <v xml:space="preserve"> de  du </v>
      </c>
      <c r="Q638" s="91" t="e">
        <f t="shared" si="33"/>
        <v>#NAME?</v>
      </c>
      <c r="R638" s="91" t="s">
        <v>95</v>
      </c>
      <c r="S638" s="91"/>
      <c r="T638" s="91" t="s">
        <v>9</v>
      </c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3"/>
      <c r="AM638" s="93"/>
      <c r="AN638" s="93"/>
      <c r="AO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3"/>
      <c r="AZ638" s="93"/>
      <c r="BA638" s="93"/>
      <c r="BB638" s="93"/>
      <c r="BC638" s="93"/>
      <c r="BD638" s="93"/>
      <c r="BE638" s="93"/>
      <c r="BF638" s="93"/>
      <c r="BG638" s="93"/>
      <c r="BH638" s="93"/>
      <c r="BI638" s="93"/>
      <c r="BJ638" s="93"/>
      <c r="BK638" s="93"/>
      <c r="BL638" s="93"/>
      <c r="BM638" s="93"/>
      <c r="BN638" s="93"/>
      <c r="BO638" s="93"/>
      <c r="BP638" s="93"/>
      <c r="BQ638" s="93"/>
      <c r="BR638" s="93"/>
      <c r="BS638" s="93"/>
      <c r="BT638" s="93"/>
      <c r="BU638" s="93"/>
    </row>
    <row r="639" spans="3:73">
      <c r="C639" s="91">
        <f t="shared" si="32"/>
        <v>638</v>
      </c>
      <c r="D639" s="91"/>
      <c r="E639" s="91" t="e">
        <f t="shared" ca="1" si="34"/>
        <v>#N/A</v>
      </c>
      <c r="F639" s="91" t="e">
        <f ca="1">VLOOKUP(G639,#REF!,2,FALSE)</f>
        <v>#N/A</v>
      </c>
      <c r="G639" s="91"/>
      <c r="H639" s="91" t="e">
        <f ca="1">VLOOKUP(I639,#REF!,2,FALSE)</f>
        <v>#N/A</v>
      </c>
      <c r="I639" s="91"/>
      <c r="J639" s="91" t="e">
        <f ca="1">VLOOKUP(K639,#REF!,2,FALSE)</f>
        <v>#N/A</v>
      </c>
      <c r="K639" s="91"/>
      <c r="L639" s="91" t="e">
        <f ca="1">VLOOKUP(M639,#REF!,2,FALSE)</f>
        <v>#N/A</v>
      </c>
      <c r="M639" s="91"/>
      <c r="N639" s="91" t="e">
        <f ca="1">VLOOKUP(O639,#REF!,2,FALSE)</f>
        <v>#N/A</v>
      </c>
      <c r="O639" s="91"/>
      <c r="P639" s="92" t="str">
        <f ca="1">_xlfn.CONCAT($I639,IF(OR($O639=#REF!,$O639=#REF!,$O639=#REF!,$O639="electricité joule", $O639="electricité PAC")," d'", " de "), LOWER($O639))&amp;IF(OR(G639="agriculture","industrie")," l'",IF(OR(G639="puits technologiques",G639="soutes")," des "," du "))&amp;LOWER(G639)</f>
        <v xml:space="preserve"> de  du </v>
      </c>
      <c r="Q639" s="91" t="e">
        <f t="shared" si="33"/>
        <v>#NAME?</v>
      </c>
      <c r="R639" s="91" t="s">
        <v>95</v>
      </c>
      <c r="S639" s="91"/>
      <c r="T639" s="91" t="s">
        <v>9</v>
      </c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3"/>
      <c r="AM639" s="93"/>
      <c r="AN639" s="93"/>
      <c r="AO639" s="93"/>
      <c r="AP639" s="93"/>
      <c r="AQ639" s="93"/>
      <c r="AR639" s="93"/>
      <c r="AS639" s="93"/>
      <c r="AT639" s="93"/>
      <c r="AU639" s="93"/>
      <c r="AV639" s="93"/>
      <c r="AW639" s="93"/>
      <c r="AX639" s="93"/>
      <c r="AY639" s="93"/>
      <c r="AZ639" s="93"/>
      <c r="BA639" s="93"/>
      <c r="BB639" s="93"/>
      <c r="BC639" s="93"/>
      <c r="BD639" s="93"/>
      <c r="BE639" s="93"/>
      <c r="BF639" s="93"/>
      <c r="BG639" s="93"/>
      <c r="BH639" s="93"/>
      <c r="BI639" s="93"/>
      <c r="BJ639" s="93"/>
      <c r="BK639" s="93"/>
      <c r="BL639" s="93"/>
      <c r="BM639" s="93"/>
      <c r="BN639" s="93"/>
      <c r="BO639" s="93"/>
      <c r="BP639" s="93"/>
      <c r="BQ639" s="93"/>
      <c r="BR639" s="93"/>
      <c r="BS639" s="93"/>
      <c r="BT639" s="93"/>
      <c r="BU639" s="93"/>
    </row>
    <row r="640" spans="3:73">
      <c r="C640" s="91">
        <f t="shared" si="32"/>
        <v>639</v>
      </c>
      <c r="D640" s="91"/>
      <c r="E640" s="91" t="e">
        <f t="shared" ca="1" si="34"/>
        <v>#N/A</v>
      </c>
      <c r="F640" s="91" t="e">
        <f ca="1">VLOOKUP(G640,#REF!,2,FALSE)</f>
        <v>#N/A</v>
      </c>
      <c r="G640" s="91"/>
      <c r="H640" s="91" t="e">
        <f ca="1">VLOOKUP(I640,#REF!,2,FALSE)</f>
        <v>#N/A</v>
      </c>
      <c r="I640" s="91"/>
      <c r="J640" s="91" t="e">
        <f ca="1">VLOOKUP(K640,#REF!,2,FALSE)</f>
        <v>#N/A</v>
      </c>
      <c r="K640" s="91"/>
      <c r="L640" s="91" t="e">
        <f ca="1">VLOOKUP(M640,#REF!,2,FALSE)</f>
        <v>#N/A</v>
      </c>
      <c r="M640" s="91"/>
      <c r="N640" s="91" t="e">
        <f ca="1">VLOOKUP(O640,#REF!,2,FALSE)</f>
        <v>#N/A</v>
      </c>
      <c r="O640" s="91"/>
      <c r="P640" s="92" t="str">
        <f ca="1">_xlfn.CONCAT($I640,IF(OR($O640=#REF!,$O640=#REF!,$O640=#REF!,$O640="electricité joule", $O640="electricité PAC")," d'", " de "), LOWER($O640))&amp;IF(OR(G640="agriculture","industrie")," l'",IF(OR(G640="puits technologiques",G640="soutes")," des "," du "))&amp;LOWER(G640)</f>
        <v xml:space="preserve"> de  du </v>
      </c>
      <c r="Q640" s="91" t="e">
        <f t="shared" si="33"/>
        <v>#NAME?</v>
      </c>
      <c r="R640" s="91" t="s">
        <v>95</v>
      </c>
      <c r="S640" s="91"/>
      <c r="T640" s="91" t="s">
        <v>9</v>
      </c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3"/>
      <c r="AM640" s="93"/>
      <c r="AN640" s="93"/>
      <c r="AO640" s="93"/>
      <c r="AP640" s="93"/>
      <c r="AQ640" s="93"/>
      <c r="AR640" s="93"/>
      <c r="AS640" s="93"/>
      <c r="AT640" s="93"/>
      <c r="AU640" s="93"/>
      <c r="AV640" s="93"/>
      <c r="AW640" s="93"/>
      <c r="AX640" s="93"/>
      <c r="AY640" s="93"/>
      <c r="AZ640" s="93"/>
      <c r="BA640" s="93"/>
      <c r="BB640" s="93"/>
      <c r="BC640" s="93"/>
      <c r="BD640" s="93"/>
      <c r="BE640" s="93"/>
      <c r="BF640" s="93"/>
      <c r="BG640" s="93"/>
      <c r="BH640" s="93"/>
      <c r="BI640" s="93"/>
      <c r="BJ640" s="93"/>
      <c r="BK640" s="93"/>
      <c r="BL640" s="93"/>
      <c r="BM640" s="93"/>
      <c r="BN640" s="93"/>
      <c r="BO640" s="93"/>
      <c r="BP640" s="93"/>
      <c r="BQ640" s="93"/>
      <c r="BR640" s="93"/>
      <c r="BS640" s="93"/>
      <c r="BT640" s="93"/>
      <c r="BU640" s="93"/>
    </row>
    <row r="641" spans="3:73">
      <c r="C641" s="91">
        <f t="shared" si="32"/>
        <v>640</v>
      </c>
      <c r="D641" s="91"/>
      <c r="E641" s="91" t="e">
        <f t="shared" ca="1" si="34"/>
        <v>#N/A</v>
      </c>
      <c r="F641" s="91" t="e">
        <f ca="1">VLOOKUP(G641,#REF!,2,FALSE)</f>
        <v>#N/A</v>
      </c>
      <c r="G641" s="91"/>
      <c r="H641" s="91" t="e">
        <f ca="1">VLOOKUP(I641,#REF!,2,FALSE)</f>
        <v>#N/A</v>
      </c>
      <c r="I641" s="91"/>
      <c r="J641" s="91" t="e">
        <f ca="1">VLOOKUP(K641,#REF!,2,FALSE)</f>
        <v>#N/A</v>
      </c>
      <c r="K641" s="91"/>
      <c r="L641" s="91" t="e">
        <f ca="1">VLOOKUP(M641,#REF!,2,FALSE)</f>
        <v>#N/A</v>
      </c>
      <c r="M641" s="91"/>
      <c r="N641" s="91" t="e">
        <f ca="1">VLOOKUP(O641,#REF!,2,FALSE)</f>
        <v>#N/A</v>
      </c>
      <c r="O641" s="91"/>
      <c r="P641" s="92" t="str">
        <f ca="1">_xlfn.CONCAT($I641,IF(OR($O641=#REF!,$O641=#REF!,$O641=#REF!,$O641="electricité joule", $O641="electricité PAC")," d'", " de "), LOWER($O641))&amp;IF(OR(G641="agriculture","industrie")," l'",IF(OR(G641="puits technologiques",G641="soutes")," des "," du "))&amp;LOWER(G641)</f>
        <v xml:space="preserve"> de  du </v>
      </c>
      <c r="Q641" s="91" t="e">
        <f t="shared" si="33"/>
        <v>#NAME?</v>
      </c>
      <c r="R641" s="91" t="s">
        <v>95</v>
      </c>
      <c r="S641" s="91"/>
      <c r="T641" s="91" t="s">
        <v>9</v>
      </c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3"/>
      <c r="AM641" s="93"/>
      <c r="AN641" s="93"/>
      <c r="AO641" s="93"/>
      <c r="AP641" s="93"/>
      <c r="AQ641" s="93"/>
      <c r="AR641" s="93"/>
      <c r="AS641" s="93"/>
      <c r="AT641" s="93"/>
      <c r="AU641" s="93"/>
      <c r="AV641" s="93"/>
      <c r="AW641" s="93"/>
      <c r="AX641" s="93"/>
      <c r="AY641" s="93"/>
      <c r="AZ641" s="93"/>
      <c r="BA641" s="93"/>
      <c r="BB641" s="93"/>
      <c r="BC641" s="93"/>
      <c r="BD641" s="93"/>
      <c r="BE641" s="93"/>
      <c r="BF641" s="93"/>
      <c r="BG641" s="93"/>
      <c r="BH641" s="93"/>
      <c r="BI641" s="93"/>
      <c r="BJ641" s="93"/>
      <c r="BK641" s="93"/>
      <c r="BL641" s="93"/>
      <c r="BM641" s="93"/>
      <c r="BN641" s="93"/>
      <c r="BO641" s="93"/>
      <c r="BP641" s="93"/>
      <c r="BQ641" s="93"/>
      <c r="BR641" s="93"/>
      <c r="BS641" s="93"/>
      <c r="BT641" s="93"/>
      <c r="BU641" s="93"/>
    </row>
    <row r="642" spans="3:73">
      <c r="C642" s="91">
        <f t="shared" si="32"/>
        <v>641</v>
      </c>
      <c r="D642" s="91"/>
      <c r="E642" s="91" t="e">
        <f t="shared" ca="1" si="34"/>
        <v>#N/A</v>
      </c>
      <c r="F642" s="91" t="e">
        <f ca="1">VLOOKUP(G642,#REF!,2,FALSE)</f>
        <v>#N/A</v>
      </c>
      <c r="G642" s="91"/>
      <c r="H642" s="91" t="e">
        <f ca="1">VLOOKUP(I642,#REF!,2,FALSE)</f>
        <v>#N/A</v>
      </c>
      <c r="I642" s="91"/>
      <c r="J642" s="91" t="e">
        <f ca="1">VLOOKUP(K642,#REF!,2,FALSE)</f>
        <v>#N/A</v>
      </c>
      <c r="K642" s="91"/>
      <c r="L642" s="91" t="e">
        <f ca="1">VLOOKUP(M642,#REF!,2,FALSE)</f>
        <v>#N/A</v>
      </c>
      <c r="M642" s="91"/>
      <c r="N642" s="91" t="e">
        <f ca="1">VLOOKUP(O642,#REF!,2,FALSE)</f>
        <v>#N/A</v>
      </c>
      <c r="O642" s="91"/>
      <c r="P642" s="92" t="str">
        <f ca="1">_xlfn.CONCAT($I642,IF(OR($O642=#REF!,$O642=#REF!,$O642=#REF!,$O642="electricité joule", $O642="electricité PAC")," d'", " de "), LOWER($O642))&amp;IF(OR(G642="agriculture","industrie")," l'",IF(OR(G642="puits technologiques",G642="soutes")," des "," du "))&amp;LOWER(G642)</f>
        <v xml:space="preserve"> de  du </v>
      </c>
      <c r="Q642" s="91" t="e">
        <f t="shared" si="33"/>
        <v>#NAME?</v>
      </c>
      <c r="R642" s="91" t="s">
        <v>95</v>
      </c>
      <c r="S642" s="91"/>
      <c r="T642" s="91" t="s">
        <v>9</v>
      </c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3"/>
      <c r="AM642" s="93"/>
      <c r="AN642" s="93"/>
      <c r="AO642" s="93"/>
      <c r="AP642" s="93"/>
      <c r="AQ642" s="93"/>
      <c r="AR642" s="93"/>
      <c r="AS642" s="93"/>
      <c r="AT642" s="93"/>
      <c r="AU642" s="93"/>
      <c r="AV642" s="93"/>
      <c r="AW642" s="93"/>
      <c r="AX642" s="93"/>
      <c r="AY642" s="93"/>
      <c r="AZ642" s="93"/>
      <c r="BA642" s="93"/>
      <c r="BB642" s="93"/>
      <c r="BC642" s="93"/>
      <c r="BD642" s="93"/>
      <c r="BE642" s="93"/>
      <c r="BF642" s="93"/>
      <c r="BG642" s="93"/>
      <c r="BH642" s="93"/>
      <c r="BI642" s="93"/>
      <c r="BJ642" s="93"/>
      <c r="BK642" s="93"/>
      <c r="BL642" s="93"/>
      <c r="BM642" s="93"/>
      <c r="BN642" s="93"/>
      <c r="BO642" s="93"/>
      <c r="BP642" s="93"/>
      <c r="BQ642" s="93"/>
      <c r="BR642" s="93"/>
      <c r="BS642" s="93"/>
      <c r="BT642" s="93"/>
      <c r="BU642" s="93"/>
    </row>
    <row r="643" spans="3:73">
      <c r="C643" s="91">
        <f t="shared" si="32"/>
        <v>642</v>
      </c>
      <c r="D643" s="91"/>
      <c r="E643" s="91" t="e">
        <f t="shared" ca="1" si="34"/>
        <v>#N/A</v>
      </c>
      <c r="F643" s="91" t="e">
        <f ca="1">VLOOKUP(G643,#REF!,2,FALSE)</f>
        <v>#N/A</v>
      </c>
      <c r="G643" s="91"/>
      <c r="H643" s="91" t="e">
        <f ca="1">VLOOKUP(I643,#REF!,2,FALSE)</f>
        <v>#N/A</v>
      </c>
      <c r="I643" s="91"/>
      <c r="J643" s="91" t="e">
        <f ca="1">VLOOKUP(K643,#REF!,2,FALSE)</f>
        <v>#N/A</v>
      </c>
      <c r="K643" s="91"/>
      <c r="L643" s="91" t="e">
        <f ca="1">VLOOKUP(M643,#REF!,2,FALSE)</f>
        <v>#N/A</v>
      </c>
      <c r="M643" s="91"/>
      <c r="N643" s="91" t="e">
        <f ca="1">VLOOKUP(O643,#REF!,2,FALSE)</f>
        <v>#N/A</v>
      </c>
      <c r="O643" s="91"/>
      <c r="P643" s="92" t="str">
        <f ca="1">_xlfn.CONCAT($I643,IF(OR($O643=#REF!,$O643=#REF!,$O643=#REF!,$O643="electricité joule", $O643="electricité PAC")," d'", " de "), LOWER($O643))&amp;IF(OR(G643="agriculture","industrie")," l'",IF(OR(G643="puits technologiques",G643="soutes")," des "," du "))&amp;LOWER(G643)</f>
        <v xml:space="preserve"> de  du </v>
      </c>
      <c r="Q643" s="91" t="e">
        <f t="shared" si="33"/>
        <v>#NAME?</v>
      </c>
      <c r="R643" s="91" t="s">
        <v>95</v>
      </c>
      <c r="S643" s="91"/>
      <c r="T643" s="91" t="s">
        <v>9</v>
      </c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3"/>
      <c r="AM643" s="93"/>
      <c r="AN643" s="93"/>
      <c r="AO643" s="93"/>
      <c r="AP643" s="93"/>
      <c r="AQ643" s="93"/>
      <c r="AR643" s="93"/>
      <c r="AS643" s="93"/>
      <c r="AT643" s="93"/>
      <c r="AU643" s="93"/>
      <c r="AV643" s="93"/>
      <c r="AW643" s="93"/>
      <c r="AX643" s="93"/>
      <c r="AY643" s="93"/>
      <c r="AZ643" s="93"/>
      <c r="BA643" s="93"/>
      <c r="BB643" s="93"/>
      <c r="BC643" s="93"/>
      <c r="BD643" s="93"/>
      <c r="BE643" s="93"/>
      <c r="BF643" s="93"/>
      <c r="BG643" s="93"/>
      <c r="BH643" s="93"/>
      <c r="BI643" s="93"/>
      <c r="BJ643" s="93"/>
      <c r="BK643" s="93"/>
      <c r="BL643" s="93"/>
      <c r="BM643" s="93"/>
      <c r="BN643" s="93"/>
      <c r="BO643" s="93"/>
      <c r="BP643" s="93"/>
      <c r="BQ643" s="93"/>
      <c r="BR643" s="93"/>
      <c r="BS643" s="93"/>
      <c r="BT643" s="93"/>
      <c r="BU643" s="93"/>
    </row>
    <row r="644" spans="3:73">
      <c r="C644" s="91">
        <f t="shared" ref="C644:C672" si="35">C643+1</f>
        <v>643</v>
      </c>
      <c r="D644" s="91"/>
      <c r="E644" s="91" t="e">
        <f t="shared" ca="1" si="34"/>
        <v>#N/A</v>
      </c>
      <c r="F644" s="91" t="e">
        <f ca="1">VLOOKUP(G644,#REF!,2,FALSE)</f>
        <v>#N/A</v>
      </c>
      <c r="G644" s="91"/>
      <c r="H644" s="91" t="e">
        <f ca="1">VLOOKUP(I644,#REF!,2,FALSE)</f>
        <v>#N/A</v>
      </c>
      <c r="I644" s="91"/>
      <c r="J644" s="91" t="e">
        <f ca="1">VLOOKUP(K644,#REF!,2,FALSE)</f>
        <v>#N/A</v>
      </c>
      <c r="K644" s="91"/>
      <c r="L644" s="91" t="e">
        <f ca="1">VLOOKUP(M644,#REF!,2,FALSE)</f>
        <v>#N/A</v>
      </c>
      <c r="M644" s="91"/>
      <c r="N644" s="91" t="e">
        <f ca="1">VLOOKUP(O644,#REF!,2,FALSE)</f>
        <v>#N/A</v>
      </c>
      <c r="O644" s="91"/>
      <c r="P644" s="92" t="str">
        <f ca="1">_xlfn.CONCAT($I644,IF(OR($O644=#REF!,$O644=#REF!,$O644=#REF!,$O644="electricité joule", $O644="electricité PAC")," d'", " de "), LOWER($O644))&amp;IF(OR(G644="agriculture","industrie")," l'",IF(OR(G644="puits technologiques",G644="soutes")," des "," du "))&amp;LOWER(G644)</f>
        <v xml:space="preserve"> de  du </v>
      </c>
      <c r="Q644" s="91" t="e">
        <f t="shared" si="33"/>
        <v>#NAME?</v>
      </c>
      <c r="R644" s="91" t="s">
        <v>95</v>
      </c>
      <c r="S644" s="91"/>
      <c r="T644" s="91" t="s">
        <v>9</v>
      </c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3"/>
      <c r="AM644" s="93"/>
      <c r="AN644" s="93"/>
      <c r="AO644" s="93"/>
      <c r="AP644" s="93"/>
      <c r="AQ644" s="93"/>
      <c r="AR644" s="93"/>
      <c r="AS644" s="93"/>
      <c r="AT644" s="93"/>
      <c r="AU644" s="93"/>
      <c r="AV644" s="93"/>
      <c r="AW644" s="93"/>
      <c r="AX644" s="93"/>
      <c r="AY644" s="93"/>
      <c r="AZ644" s="93"/>
      <c r="BA644" s="93"/>
      <c r="BB644" s="93"/>
      <c r="BC644" s="93"/>
      <c r="BD644" s="93"/>
      <c r="BE644" s="93"/>
      <c r="BF644" s="93"/>
      <c r="BG644" s="93"/>
      <c r="BH644" s="93"/>
      <c r="BI644" s="93"/>
      <c r="BJ644" s="93"/>
      <c r="BK644" s="93"/>
      <c r="BL644" s="93"/>
      <c r="BM644" s="93"/>
      <c r="BN644" s="93"/>
      <c r="BO644" s="93"/>
      <c r="BP644" s="93"/>
      <c r="BQ644" s="93"/>
      <c r="BR644" s="93"/>
      <c r="BS644" s="93"/>
      <c r="BT644" s="93"/>
      <c r="BU644" s="93"/>
    </row>
    <row r="645" spans="3:73">
      <c r="C645" s="91">
        <f t="shared" si="35"/>
        <v>644</v>
      </c>
      <c r="D645" s="91"/>
      <c r="E645" s="91" t="e">
        <f t="shared" ca="1" si="34"/>
        <v>#N/A</v>
      </c>
      <c r="F645" s="91" t="e">
        <f ca="1">VLOOKUP(G645,#REF!,2,FALSE)</f>
        <v>#N/A</v>
      </c>
      <c r="G645" s="91"/>
      <c r="H645" s="91" t="e">
        <f ca="1">VLOOKUP(I645,#REF!,2,FALSE)</f>
        <v>#N/A</v>
      </c>
      <c r="I645" s="91"/>
      <c r="J645" s="91" t="e">
        <f ca="1">VLOOKUP(K645,#REF!,2,FALSE)</f>
        <v>#N/A</v>
      </c>
      <c r="K645" s="91"/>
      <c r="L645" s="91" t="e">
        <f ca="1">VLOOKUP(M645,#REF!,2,FALSE)</f>
        <v>#N/A</v>
      </c>
      <c r="M645" s="91"/>
      <c r="N645" s="91" t="e">
        <f ca="1">VLOOKUP(O645,#REF!,2,FALSE)</f>
        <v>#N/A</v>
      </c>
      <c r="O645" s="91"/>
      <c r="P645" s="92" t="str">
        <f ca="1">_xlfn.CONCAT($I645,IF(OR($O645=#REF!,$O645=#REF!,$O645=#REF!,$O645="electricité joule", $O645="electricité PAC")," d'", " de "), LOWER($O645))&amp;IF(OR(G645="agriculture","industrie")," l'",IF(OR(G645="puits technologiques",G645="soutes")," des "," du "))&amp;LOWER(G645)</f>
        <v xml:space="preserve"> de  du </v>
      </c>
      <c r="Q645" s="91" t="e">
        <f t="shared" si="33"/>
        <v>#NAME?</v>
      </c>
      <c r="R645" s="91" t="s">
        <v>95</v>
      </c>
      <c r="S645" s="91"/>
      <c r="T645" s="91" t="s">
        <v>9</v>
      </c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3"/>
      <c r="AM645" s="93"/>
      <c r="AN645" s="93"/>
      <c r="AO645" s="93"/>
      <c r="AP645" s="93"/>
      <c r="AQ645" s="93"/>
      <c r="AR645" s="93"/>
      <c r="AS645" s="93"/>
      <c r="AT645" s="93"/>
      <c r="AU645" s="93"/>
      <c r="AV645" s="93"/>
      <c r="AW645" s="93"/>
      <c r="AX645" s="93"/>
      <c r="AY645" s="93"/>
      <c r="AZ645" s="93"/>
      <c r="BA645" s="93"/>
      <c r="BB645" s="93"/>
      <c r="BC645" s="93"/>
      <c r="BD645" s="93"/>
      <c r="BE645" s="93"/>
      <c r="BF645" s="93"/>
      <c r="BG645" s="93"/>
      <c r="BH645" s="93"/>
      <c r="BI645" s="93"/>
      <c r="BJ645" s="93"/>
      <c r="BK645" s="93"/>
      <c r="BL645" s="93"/>
      <c r="BM645" s="93"/>
      <c r="BN645" s="93"/>
      <c r="BO645" s="93"/>
      <c r="BP645" s="93"/>
      <c r="BQ645" s="93"/>
      <c r="BR645" s="93"/>
      <c r="BS645" s="93"/>
      <c r="BT645" s="93"/>
      <c r="BU645" s="93"/>
    </row>
    <row r="646" spans="3:73">
      <c r="C646" s="91">
        <f t="shared" si="35"/>
        <v>645</v>
      </c>
      <c r="D646" s="91"/>
      <c r="E646" s="91" t="e">
        <f t="shared" ca="1" si="34"/>
        <v>#N/A</v>
      </c>
      <c r="F646" s="91" t="e">
        <f ca="1">VLOOKUP(G646,#REF!,2,FALSE)</f>
        <v>#N/A</v>
      </c>
      <c r="G646" s="91"/>
      <c r="H646" s="91" t="e">
        <f ca="1">VLOOKUP(I646,#REF!,2,FALSE)</f>
        <v>#N/A</v>
      </c>
      <c r="I646" s="91"/>
      <c r="J646" s="91" t="e">
        <f ca="1">VLOOKUP(K646,#REF!,2,FALSE)</f>
        <v>#N/A</v>
      </c>
      <c r="K646" s="91"/>
      <c r="L646" s="91" t="e">
        <f ca="1">VLOOKUP(M646,#REF!,2,FALSE)</f>
        <v>#N/A</v>
      </c>
      <c r="M646" s="91"/>
      <c r="N646" s="91" t="e">
        <f ca="1">VLOOKUP(O646,#REF!,2,FALSE)</f>
        <v>#N/A</v>
      </c>
      <c r="O646" s="91"/>
      <c r="P646" s="92" t="str">
        <f ca="1">_xlfn.CONCAT($I646,IF(OR($O646=#REF!,$O646=#REF!,$O646=#REF!,$O646="electricité joule", $O646="electricité PAC")," d'", " de "), LOWER($O646))&amp;IF(OR(G646="agriculture","industrie")," l'",IF(OR(G646="puits technologiques",G646="soutes")," des "," du "))&amp;LOWER(G646)</f>
        <v xml:space="preserve"> de  du </v>
      </c>
      <c r="Q646" s="91" t="e">
        <f t="shared" si="33"/>
        <v>#NAME?</v>
      </c>
      <c r="R646" s="91" t="s">
        <v>95</v>
      </c>
      <c r="S646" s="91"/>
      <c r="T646" s="91" t="s">
        <v>9</v>
      </c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3"/>
      <c r="AM646" s="93"/>
      <c r="AN646" s="93"/>
      <c r="AO646" s="93"/>
      <c r="AP646" s="93"/>
      <c r="AQ646" s="93"/>
      <c r="AR646" s="93"/>
      <c r="AS646" s="93"/>
      <c r="AT646" s="93"/>
      <c r="AU646" s="93"/>
      <c r="AV646" s="93"/>
      <c r="AW646" s="93"/>
      <c r="AX646" s="93"/>
      <c r="AY646" s="93"/>
      <c r="AZ646" s="93"/>
      <c r="BA646" s="93"/>
      <c r="BB646" s="93"/>
      <c r="BC646" s="93"/>
      <c r="BD646" s="93"/>
      <c r="BE646" s="93"/>
      <c r="BF646" s="93"/>
      <c r="BG646" s="93"/>
      <c r="BH646" s="93"/>
      <c r="BI646" s="93"/>
      <c r="BJ646" s="93"/>
      <c r="BK646" s="93"/>
      <c r="BL646" s="93"/>
      <c r="BM646" s="93"/>
      <c r="BN646" s="93"/>
      <c r="BO646" s="93"/>
      <c r="BP646" s="93"/>
      <c r="BQ646" s="93"/>
      <c r="BR646" s="93"/>
      <c r="BS646" s="93"/>
      <c r="BT646" s="93"/>
      <c r="BU646" s="93"/>
    </row>
    <row r="647" spans="3:73">
      <c r="C647" s="91">
        <f t="shared" si="35"/>
        <v>646</v>
      </c>
      <c r="D647" s="91"/>
      <c r="E647" s="91" t="e">
        <f t="shared" ca="1" si="34"/>
        <v>#N/A</v>
      </c>
      <c r="F647" s="91" t="e">
        <f ca="1">VLOOKUP(G647,#REF!,2,FALSE)</f>
        <v>#N/A</v>
      </c>
      <c r="G647" s="91"/>
      <c r="H647" s="91" t="e">
        <f ca="1">VLOOKUP(I647,#REF!,2,FALSE)</f>
        <v>#N/A</v>
      </c>
      <c r="I647" s="91"/>
      <c r="J647" s="91" t="e">
        <f ca="1">VLOOKUP(K647,#REF!,2,FALSE)</f>
        <v>#N/A</v>
      </c>
      <c r="K647" s="91"/>
      <c r="L647" s="91" t="e">
        <f ca="1">VLOOKUP(M647,#REF!,2,FALSE)</f>
        <v>#N/A</v>
      </c>
      <c r="M647" s="91"/>
      <c r="N647" s="91" t="e">
        <f ca="1">VLOOKUP(O647,#REF!,2,FALSE)</f>
        <v>#N/A</v>
      </c>
      <c r="O647" s="91"/>
      <c r="P647" s="92" t="str">
        <f ca="1">_xlfn.CONCAT($I647,IF(OR($O647=#REF!,$O647=#REF!,$O647=#REF!,$O647="electricité joule", $O647="electricité PAC")," d'", " de "), LOWER($O647))&amp;IF(OR(G647="agriculture","industrie")," l'",IF(OR(G647="puits technologiques",G647="soutes")," des "," du "))&amp;LOWER(G647)</f>
        <v xml:space="preserve"> de  du </v>
      </c>
      <c r="Q647" s="91" t="e">
        <f t="shared" si="33"/>
        <v>#NAME?</v>
      </c>
      <c r="R647" s="91" t="s">
        <v>95</v>
      </c>
      <c r="S647" s="91"/>
      <c r="T647" s="91" t="s">
        <v>9</v>
      </c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3"/>
      <c r="AM647" s="93"/>
      <c r="AN647" s="93"/>
      <c r="AO647" s="93"/>
      <c r="AP647" s="93"/>
      <c r="AQ647" s="93"/>
      <c r="AR647" s="93"/>
      <c r="AS647" s="93"/>
      <c r="AT647" s="93"/>
      <c r="AU647" s="93"/>
      <c r="AV647" s="93"/>
      <c r="AW647" s="93"/>
      <c r="AX647" s="93"/>
      <c r="AY647" s="93"/>
      <c r="AZ647" s="93"/>
      <c r="BA647" s="93"/>
      <c r="BB647" s="93"/>
      <c r="BC647" s="93"/>
      <c r="BD647" s="93"/>
      <c r="BE647" s="93"/>
      <c r="BF647" s="93"/>
      <c r="BG647" s="93"/>
      <c r="BH647" s="93"/>
      <c r="BI647" s="93"/>
      <c r="BJ647" s="93"/>
      <c r="BK647" s="93"/>
      <c r="BL647" s="93"/>
      <c r="BM647" s="93"/>
      <c r="BN647" s="93"/>
      <c r="BO647" s="93"/>
      <c r="BP647" s="93"/>
      <c r="BQ647" s="93"/>
      <c r="BR647" s="93"/>
      <c r="BS647" s="93"/>
      <c r="BT647" s="93"/>
      <c r="BU647" s="93"/>
    </row>
    <row r="648" spans="3:73">
      <c r="C648" s="91">
        <f t="shared" si="35"/>
        <v>647</v>
      </c>
      <c r="D648" s="91"/>
      <c r="E648" s="91" t="e">
        <f t="shared" ca="1" si="34"/>
        <v>#N/A</v>
      </c>
      <c r="F648" s="91" t="e">
        <f ca="1">VLOOKUP(G648,#REF!,2,FALSE)</f>
        <v>#N/A</v>
      </c>
      <c r="G648" s="91"/>
      <c r="H648" s="91" t="e">
        <f ca="1">VLOOKUP(I648,#REF!,2,FALSE)</f>
        <v>#N/A</v>
      </c>
      <c r="I648" s="91"/>
      <c r="J648" s="91" t="e">
        <f ca="1">VLOOKUP(K648,#REF!,2,FALSE)</f>
        <v>#N/A</v>
      </c>
      <c r="K648" s="91"/>
      <c r="L648" s="91" t="e">
        <f ca="1">VLOOKUP(M648,#REF!,2,FALSE)</f>
        <v>#N/A</v>
      </c>
      <c r="M648" s="91"/>
      <c r="N648" s="91" t="e">
        <f ca="1">VLOOKUP(O648,#REF!,2,FALSE)</f>
        <v>#N/A</v>
      </c>
      <c r="O648" s="91"/>
      <c r="P648" s="92" t="str">
        <f ca="1">_xlfn.CONCAT($I648,IF(OR($O648=#REF!,$O648=#REF!,$O648=#REF!,$O648="electricité joule", $O648="electricité PAC")," d'", " de "), LOWER($O648))&amp;IF(OR(G648="agriculture","industrie")," l'",IF(OR(G648="puits technologiques",G648="soutes")," des "," du "))&amp;LOWER(G648)</f>
        <v xml:space="preserve"> de  du </v>
      </c>
      <c r="Q648" s="91" t="e">
        <f t="shared" si="33"/>
        <v>#NAME?</v>
      </c>
      <c r="R648" s="91" t="s">
        <v>95</v>
      </c>
      <c r="S648" s="91"/>
      <c r="T648" s="91" t="s">
        <v>9</v>
      </c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3"/>
      <c r="AM648" s="93"/>
      <c r="AN648" s="93"/>
      <c r="AO648" s="93"/>
      <c r="AP648" s="93"/>
      <c r="AQ648" s="93"/>
      <c r="AR648" s="93"/>
      <c r="AS648" s="93"/>
      <c r="AT648" s="93"/>
      <c r="AU648" s="93"/>
      <c r="AV648" s="93"/>
      <c r="AW648" s="93"/>
      <c r="AX648" s="93"/>
      <c r="AY648" s="93"/>
      <c r="AZ648" s="93"/>
      <c r="BA648" s="93"/>
      <c r="BB648" s="93"/>
      <c r="BC648" s="93"/>
      <c r="BD648" s="93"/>
      <c r="BE648" s="93"/>
      <c r="BF648" s="93"/>
      <c r="BG648" s="93"/>
      <c r="BH648" s="93"/>
      <c r="BI648" s="93"/>
      <c r="BJ648" s="93"/>
      <c r="BK648" s="93"/>
      <c r="BL648" s="93"/>
      <c r="BM648" s="93"/>
      <c r="BN648" s="93"/>
      <c r="BO648" s="93"/>
      <c r="BP648" s="93"/>
      <c r="BQ648" s="93"/>
      <c r="BR648" s="93"/>
      <c r="BS648" s="93"/>
      <c r="BT648" s="93"/>
      <c r="BU648" s="93"/>
    </row>
    <row r="649" spans="3:73">
      <c r="C649" s="91">
        <f t="shared" si="35"/>
        <v>648</v>
      </c>
      <c r="D649" s="91"/>
      <c r="E649" s="91" t="e">
        <f t="shared" ca="1" si="34"/>
        <v>#N/A</v>
      </c>
      <c r="F649" s="91" t="e">
        <f ca="1">VLOOKUP(G649,#REF!,2,FALSE)</f>
        <v>#N/A</v>
      </c>
      <c r="G649" s="91"/>
      <c r="H649" s="91" t="e">
        <f ca="1">VLOOKUP(I649,#REF!,2,FALSE)</f>
        <v>#N/A</v>
      </c>
      <c r="I649" s="91"/>
      <c r="J649" s="91" t="e">
        <f ca="1">VLOOKUP(K649,#REF!,2,FALSE)</f>
        <v>#N/A</v>
      </c>
      <c r="K649" s="91"/>
      <c r="L649" s="91" t="e">
        <f ca="1">VLOOKUP(M649,#REF!,2,FALSE)</f>
        <v>#N/A</v>
      </c>
      <c r="M649" s="91"/>
      <c r="N649" s="91" t="e">
        <f ca="1">VLOOKUP(O649,#REF!,2,FALSE)</f>
        <v>#N/A</v>
      </c>
      <c r="O649" s="91"/>
      <c r="P649" s="92" t="str">
        <f ca="1">_xlfn.CONCAT($I649,IF(OR($O649=#REF!,$O649=#REF!,$O649=#REF!,$O649="electricité joule", $O649="electricité PAC")," d'", " de "), LOWER($O649))&amp;IF(OR(G649="agriculture","industrie")," l'",IF(OR(G649="puits technologiques",G649="soutes")," des "," du "))&amp;LOWER(G649)</f>
        <v xml:space="preserve"> de  du </v>
      </c>
      <c r="Q649" s="91" t="e">
        <f t="shared" si="33"/>
        <v>#NAME?</v>
      </c>
      <c r="R649" s="91" t="s">
        <v>95</v>
      </c>
      <c r="S649" s="91"/>
      <c r="T649" s="91" t="s">
        <v>9</v>
      </c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3"/>
      <c r="AM649" s="93"/>
      <c r="AN649" s="93"/>
      <c r="AO649" s="93"/>
      <c r="AP649" s="93"/>
      <c r="AQ649" s="93"/>
      <c r="AR649" s="93"/>
      <c r="AS649" s="93"/>
      <c r="AT649" s="93"/>
      <c r="AU649" s="93"/>
      <c r="AV649" s="93"/>
      <c r="AW649" s="93"/>
      <c r="AX649" s="93"/>
      <c r="AY649" s="93"/>
      <c r="AZ649" s="93"/>
      <c r="BA649" s="93"/>
      <c r="BB649" s="93"/>
      <c r="BC649" s="93"/>
      <c r="BD649" s="93"/>
      <c r="BE649" s="93"/>
      <c r="BF649" s="93"/>
      <c r="BG649" s="93"/>
      <c r="BH649" s="93"/>
      <c r="BI649" s="93"/>
      <c r="BJ649" s="93"/>
      <c r="BK649" s="93"/>
      <c r="BL649" s="93"/>
      <c r="BM649" s="93"/>
      <c r="BN649" s="93"/>
      <c r="BO649" s="93"/>
      <c r="BP649" s="93"/>
      <c r="BQ649" s="93"/>
      <c r="BR649" s="93"/>
      <c r="BS649" s="93"/>
      <c r="BT649" s="93"/>
      <c r="BU649" s="93"/>
    </row>
    <row r="650" spans="3:73">
      <c r="C650" s="91">
        <f t="shared" si="35"/>
        <v>649</v>
      </c>
      <c r="D650" s="91"/>
      <c r="E650" s="91" t="e">
        <f t="shared" ca="1" si="34"/>
        <v>#N/A</v>
      </c>
      <c r="F650" s="91" t="e">
        <f ca="1">VLOOKUP(G650,#REF!,2,FALSE)</f>
        <v>#N/A</v>
      </c>
      <c r="G650" s="91"/>
      <c r="H650" s="91" t="e">
        <f ca="1">VLOOKUP(I650,#REF!,2,FALSE)</f>
        <v>#N/A</v>
      </c>
      <c r="I650" s="91"/>
      <c r="J650" s="91" t="e">
        <f ca="1">VLOOKUP(K650,#REF!,2,FALSE)</f>
        <v>#N/A</v>
      </c>
      <c r="K650" s="91"/>
      <c r="L650" s="91" t="e">
        <f ca="1">VLOOKUP(M650,#REF!,2,FALSE)</f>
        <v>#N/A</v>
      </c>
      <c r="M650" s="91"/>
      <c r="N650" s="91" t="e">
        <f ca="1">VLOOKUP(O650,#REF!,2,FALSE)</f>
        <v>#N/A</v>
      </c>
      <c r="O650" s="91"/>
      <c r="P650" s="92" t="str">
        <f ca="1">_xlfn.CONCAT($I650,IF(OR($O650=#REF!,$O650=#REF!,$O650=#REF!,$O650="electricité joule", $O650="electricité PAC")," d'", " de "), LOWER($O650))&amp;IF(OR(G650="agriculture","industrie")," l'",IF(OR(G650="puits technologiques",G650="soutes")," des "," du "))&amp;LOWER(G650)</f>
        <v xml:space="preserve"> de  du </v>
      </c>
      <c r="Q650" s="91" t="e">
        <f t="shared" si="33"/>
        <v>#NAME?</v>
      </c>
      <c r="R650" s="91" t="s">
        <v>95</v>
      </c>
      <c r="S650" s="91"/>
      <c r="T650" s="91" t="s">
        <v>9</v>
      </c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3"/>
      <c r="AM650" s="93"/>
      <c r="AN650" s="93"/>
      <c r="AO650" s="93"/>
      <c r="AP650" s="93"/>
      <c r="AQ650" s="93"/>
      <c r="AR650" s="93"/>
      <c r="AS650" s="93"/>
      <c r="AT650" s="93"/>
      <c r="AU650" s="93"/>
      <c r="AV650" s="93"/>
      <c r="AW650" s="93"/>
      <c r="AX650" s="93"/>
      <c r="AY650" s="93"/>
      <c r="AZ650" s="93"/>
      <c r="BA650" s="93"/>
      <c r="BB650" s="93"/>
      <c r="BC650" s="93"/>
      <c r="BD650" s="93"/>
      <c r="BE650" s="93"/>
      <c r="BF650" s="93"/>
      <c r="BG650" s="93"/>
      <c r="BH650" s="93"/>
      <c r="BI650" s="93"/>
      <c r="BJ650" s="93"/>
      <c r="BK650" s="93"/>
      <c r="BL650" s="93"/>
      <c r="BM650" s="93"/>
      <c r="BN650" s="93"/>
      <c r="BO650" s="93"/>
      <c r="BP650" s="93"/>
      <c r="BQ650" s="93"/>
      <c r="BR650" s="93"/>
      <c r="BS650" s="93"/>
      <c r="BT650" s="93"/>
      <c r="BU650" s="93"/>
    </row>
    <row r="651" spans="3:73">
      <c r="C651" s="91">
        <f t="shared" si="35"/>
        <v>650</v>
      </c>
      <c r="D651" s="91"/>
      <c r="E651" s="91" t="e">
        <f t="shared" ca="1" si="34"/>
        <v>#N/A</v>
      </c>
      <c r="F651" s="91" t="e">
        <f ca="1">VLOOKUP(G651,#REF!,2,FALSE)</f>
        <v>#N/A</v>
      </c>
      <c r="G651" s="91"/>
      <c r="H651" s="91" t="e">
        <f ca="1">VLOOKUP(I651,#REF!,2,FALSE)</f>
        <v>#N/A</v>
      </c>
      <c r="I651" s="91"/>
      <c r="J651" s="91" t="e">
        <f ca="1">VLOOKUP(K651,#REF!,2,FALSE)</f>
        <v>#N/A</v>
      </c>
      <c r="K651" s="91"/>
      <c r="L651" s="91" t="e">
        <f ca="1">VLOOKUP(M651,#REF!,2,FALSE)</f>
        <v>#N/A</v>
      </c>
      <c r="M651" s="91"/>
      <c r="N651" s="91" t="e">
        <f ca="1">VLOOKUP(O651,#REF!,2,FALSE)</f>
        <v>#N/A</v>
      </c>
      <c r="O651" s="91"/>
      <c r="P651" s="92" t="str">
        <f ca="1">_xlfn.CONCAT($I651,IF(OR($O651=#REF!,$O651=#REF!,$O651=#REF!,$O651="electricité joule", $O651="electricité PAC")," d'", " de "), LOWER($O651))&amp;IF(OR(G651="agriculture","industrie")," l'",IF(OR(G651="puits technologiques",G651="soutes")," des "," du "))&amp;LOWER(G651)</f>
        <v xml:space="preserve"> de  du </v>
      </c>
      <c r="Q651" s="91" t="e">
        <f t="shared" si="33"/>
        <v>#NAME?</v>
      </c>
      <c r="R651" s="91" t="s">
        <v>95</v>
      </c>
      <c r="S651" s="91"/>
      <c r="T651" s="91" t="s">
        <v>9</v>
      </c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3"/>
      <c r="AM651" s="93"/>
      <c r="AN651" s="93"/>
      <c r="AO651" s="93"/>
      <c r="AP651" s="93"/>
      <c r="AQ651" s="93"/>
      <c r="AR651" s="93"/>
      <c r="AS651" s="93"/>
      <c r="AT651" s="93"/>
      <c r="AU651" s="93"/>
      <c r="AV651" s="93"/>
      <c r="AW651" s="93"/>
      <c r="AX651" s="93"/>
      <c r="AY651" s="93"/>
      <c r="AZ651" s="93"/>
      <c r="BA651" s="93"/>
      <c r="BB651" s="93"/>
      <c r="BC651" s="93"/>
      <c r="BD651" s="93"/>
      <c r="BE651" s="93"/>
      <c r="BF651" s="93"/>
      <c r="BG651" s="93"/>
      <c r="BH651" s="93"/>
      <c r="BI651" s="93"/>
      <c r="BJ651" s="93"/>
      <c r="BK651" s="93"/>
      <c r="BL651" s="93"/>
      <c r="BM651" s="93"/>
      <c r="BN651" s="93"/>
      <c r="BO651" s="93"/>
      <c r="BP651" s="93"/>
      <c r="BQ651" s="93"/>
      <c r="BR651" s="93"/>
      <c r="BS651" s="93"/>
      <c r="BT651" s="93"/>
      <c r="BU651" s="93"/>
    </row>
    <row r="652" spans="3:73">
      <c r="C652" s="91">
        <f t="shared" si="35"/>
        <v>651</v>
      </c>
      <c r="D652" s="91"/>
      <c r="E652" s="91" t="e">
        <f t="shared" ca="1" si="34"/>
        <v>#N/A</v>
      </c>
      <c r="F652" s="91" t="e">
        <f ca="1">VLOOKUP(G652,#REF!,2,FALSE)</f>
        <v>#N/A</v>
      </c>
      <c r="G652" s="91"/>
      <c r="H652" s="91" t="e">
        <f ca="1">VLOOKUP(I652,#REF!,2,FALSE)</f>
        <v>#N/A</v>
      </c>
      <c r="I652" s="91"/>
      <c r="J652" s="91" t="e">
        <f ca="1">VLOOKUP(K652,#REF!,2,FALSE)</f>
        <v>#N/A</v>
      </c>
      <c r="K652" s="91"/>
      <c r="L652" s="91" t="e">
        <f ca="1">VLOOKUP(M652,#REF!,2,FALSE)</f>
        <v>#N/A</v>
      </c>
      <c r="M652" s="91"/>
      <c r="N652" s="91" t="e">
        <f ca="1">VLOOKUP(O652,#REF!,2,FALSE)</f>
        <v>#N/A</v>
      </c>
      <c r="O652" s="91"/>
      <c r="P652" s="92" t="str">
        <f ca="1">_xlfn.CONCAT($I652,IF(OR($O652=#REF!,$O652=#REF!,$O652=#REF!,$O652="electricité joule", $O652="electricité PAC")," d'", " de "), LOWER($O652))&amp;IF(OR(G652="agriculture","industrie")," l'",IF(OR(G652="puits technologiques",G652="soutes")," des "," du "))&amp;LOWER(G652)</f>
        <v xml:space="preserve"> de  du </v>
      </c>
      <c r="Q652" s="91" t="e">
        <f t="shared" si="33"/>
        <v>#NAME?</v>
      </c>
      <c r="R652" s="91" t="s">
        <v>95</v>
      </c>
      <c r="S652" s="91"/>
      <c r="T652" s="91" t="s">
        <v>9</v>
      </c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3"/>
      <c r="AM652" s="93"/>
      <c r="AN652" s="93"/>
      <c r="AO652" s="93"/>
      <c r="AP652" s="93"/>
      <c r="AQ652" s="93"/>
      <c r="AR652" s="93"/>
      <c r="AS652" s="93"/>
      <c r="AT652" s="93"/>
      <c r="AU652" s="93"/>
      <c r="AV652" s="93"/>
      <c r="AW652" s="93"/>
      <c r="AX652" s="93"/>
      <c r="AY652" s="93"/>
      <c r="AZ652" s="93"/>
      <c r="BA652" s="93"/>
      <c r="BB652" s="93"/>
      <c r="BC652" s="93"/>
      <c r="BD652" s="93"/>
      <c r="BE652" s="93"/>
      <c r="BF652" s="93"/>
      <c r="BG652" s="93"/>
      <c r="BH652" s="93"/>
      <c r="BI652" s="93"/>
      <c r="BJ652" s="93"/>
      <c r="BK652" s="93"/>
      <c r="BL652" s="93"/>
      <c r="BM652" s="93"/>
      <c r="BN652" s="93"/>
      <c r="BO652" s="93"/>
      <c r="BP652" s="93"/>
      <c r="BQ652" s="93"/>
      <c r="BR652" s="93"/>
      <c r="BS652" s="93"/>
      <c r="BT652" s="93"/>
      <c r="BU652" s="93"/>
    </row>
    <row r="653" spans="3:73">
      <c r="C653" s="91">
        <f t="shared" si="35"/>
        <v>652</v>
      </c>
      <c r="D653" s="91"/>
      <c r="E653" s="91" t="e">
        <f t="shared" ca="1" si="34"/>
        <v>#N/A</v>
      </c>
      <c r="F653" s="91" t="e">
        <f ca="1">VLOOKUP(G653,#REF!,2,FALSE)</f>
        <v>#N/A</v>
      </c>
      <c r="G653" s="91"/>
      <c r="H653" s="91" t="e">
        <f ca="1">VLOOKUP(I653,#REF!,2,FALSE)</f>
        <v>#N/A</v>
      </c>
      <c r="I653" s="91"/>
      <c r="J653" s="91" t="e">
        <f ca="1">VLOOKUP(K653,#REF!,2,FALSE)</f>
        <v>#N/A</v>
      </c>
      <c r="K653" s="91"/>
      <c r="L653" s="91" t="e">
        <f ca="1">VLOOKUP(M653,#REF!,2,FALSE)</f>
        <v>#N/A</v>
      </c>
      <c r="M653" s="91"/>
      <c r="N653" s="91" t="e">
        <f ca="1">VLOOKUP(O653,#REF!,2,FALSE)</f>
        <v>#N/A</v>
      </c>
      <c r="O653" s="91"/>
      <c r="P653" s="92" t="str">
        <f ca="1">_xlfn.CONCAT($I653,IF(OR($O653=#REF!,$O653=#REF!,$O653=#REF!,$O653="electricité joule", $O653="electricité PAC")," d'", " de "), LOWER($O653))&amp;IF(OR(G653="agriculture","industrie")," l'",IF(OR(G653="puits technologiques",G653="soutes")," des "," du "))&amp;LOWER(G653)</f>
        <v xml:space="preserve"> de  du </v>
      </c>
      <c r="Q653" s="91" t="e">
        <f t="shared" ref="Q653:Q672" si="36">tag_twh</f>
        <v>#NAME?</v>
      </c>
      <c r="R653" s="91" t="s">
        <v>95</v>
      </c>
      <c r="S653" s="91"/>
      <c r="T653" s="91" t="s">
        <v>9</v>
      </c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3"/>
      <c r="AM653" s="93"/>
      <c r="AN653" s="93"/>
      <c r="AO653" s="93"/>
      <c r="AP653" s="93"/>
      <c r="AQ653" s="93"/>
      <c r="AR653" s="93"/>
      <c r="AS653" s="93"/>
      <c r="AT653" s="93"/>
      <c r="AU653" s="93"/>
      <c r="AV653" s="93"/>
      <c r="AW653" s="93"/>
      <c r="AX653" s="93"/>
      <c r="AY653" s="93"/>
      <c r="AZ653" s="93"/>
      <c r="BA653" s="93"/>
      <c r="BB653" s="93"/>
      <c r="BC653" s="93"/>
      <c r="BD653" s="93"/>
      <c r="BE653" s="93"/>
      <c r="BF653" s="93"/>
      <c r="BG653" s="93"/>
      <c r="BH653" s="93"/>
      <c r="BI653" s="93"/>
      <c r="BJ653" s="93"/>
      <c r="BK653" s="93"/>
      <c r="BL653" s="93"/>
      <c r="BM653" s="93"/>
      <c r="BN653" s="93"/>
      <c r="BO653" s="93"/>
      <c r="BP653" s="93"/>
      <c r="BQ653" s="93"/>
      <c r="BR653" s="93"/>
      <c r="BS653" s="93"/>
      <c r="BT653" s="93"/>
      <c r="BU653" s="93"/>
    </row>
    <row r="654" spans="3:73">
      <c r="C654" s="91">
        <f t="shared" si="35"/>
        <v>653</v>
      </c>
      <c r="D654" s="91"/>
      <c r="E654" s="91" t="e">
        <f t="shared" ref="E654:E672" ca="1" si="37">N654&amp;H654&amp;F654&amp;J654</f>
        <v>#N/A</v>
      </c>
      <c r="F654" s="91" t="e">
        <f ca="1">VLOOKUP(G654,#REF!,2,FALSE)</f>
        <v>#N/A</v>
      </c>
      <c r="G654" s="91"/>
      <c r="H654" s="91" t="e">
        <f ca="1">VLOOKUP(I654,#REF!,2,FALSE)</f>
        <v>#N/A</v>
      </c>
      <c r="I654" s="91"/>
      <c r="J654" s="91" t="e">
        <f ca="1">VLOOKUP(K654,#REF!,2,FALSE)</f>
        <v>#N/A</v>
      </c>
      <c r="K654" s="91"/>
      <c r="L654" s="91" t="e">
        <f ca="1">VLOOKUP(M654,#REF!,2,FALSE)</f>
        <v>#N/A</v>
      </c>
      <c r="M654" s="91"/>
      <c r="N654" s="91" t="e">
        <f ca="1">VLOOKUP(O654,#REF!,2,FALSE)</f>
        <v>#N/A</v>
      </c>
      <c r="O654" s="91"/>
      <c r="P654" s="92" t="str">
        <f ca="1">_xlfn.CONCAT($I654,IF(OR($O654=#REF!,$O654=#REF!,$O654=#REF!,$O654="electricité joule", $O654="electricité PAC")," d'", " de "), LOWER($O654))&amp;IF(OR(G654="agriculture","industrie")," l'",IF(OR(G654="puits technologiques",G654="soutes")," des "," du "))&amp;LOWER(G654)</f>
        <v xml:space="preserve"> de  du </v>
      </c>
      <c r="Q654" s="91" t="e">
        <f t="shared" si="36"/>
        <v>#NAME?</v>
      </c>
      <c r="R654" s="91" t="s">
        <v>95</v>
      </c>
      <c r="S654" s="91"/>
      <c r="T654" s="91" t="s">
        <v>9</v>
      </c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3"/>
      <c r="AM654" s="93"/>
      <c r="AN654" s="93"/>
      <c r="AO654" s="93"/>
      <c r="AP654" s="93"/>
      <c r="AQ654" s="93"/>
      <c r="AR654" s="93"/>
      <c r="AS654" s="93"/>
      <c r="AT654" s="93"/>
      <c r="AU654" s="93"/>
      <c r="AV654" s="93"/>
      <c r="AW654" s="93"/>
      <c r="AX654" s="93"/>
      <c r="AY654" s="93"/>
      <c r="AZ654" s="93"/>
      <c r="BA654" s="93"/>
      <c r="BB654" s="93"/>
      <c r="BC654" s="93"/>
      <c r="BD654" s="93"/>
      <c r="BE654" s="93"/>
      <c r="BF654" s="93"/>
      <c r="BG654" s="93"/>
      <c r="BH654" s="93"/>
      <c r="BI654" s="93"/>
      <c r="BJ654" s="93"/>
      <c r="BK654" s="93"/>
      <c r="BL654" s="93"/>
      <c r="BM654" s="93"/>
      <c r="BN654" s="93"/>
      <c r="BO654" s="93"/>
      <c r="BP654" s="93"/>
      <c r="BQ654" s="93"/>
      <c r="BR654" s="93"/>
      <c r="BS654" s="93"/>
      <c r="BT654" s="93"/>
      <c r="BU654" s="93"/>
    </row>
    <row r="655" spans="3:73">
      <c r="C655" s="91">
        <f t="shared" si="35"/>
        <v>654</v>
      </c>
      <c r="D655" s="91"/>
      <c r="E655" s="91" t="e">
        <f t="shared" ca="1" si="37"/>
        <v>#N/A</v>
      </c>
      <c r="F655" s="91" t="e">
        <f ca="1">VLOOKUP(G655,#REF!,2,FALSE)</f>
        <v>#N/A</v>
      </c>
      <c r="G655" s="91"/>
      <c r="H655" s="91" t="e">
        <f ca="1">VLOOKUP(I655,#REF!,2,FALSE)</f>
        <v>#N/A</v>
      </c>
      <c r="I655" s="91"/>
      <c r="J655" s="91" t="e">
        <f ca="1">VLOOKUP(K655,#REF!,2,FALSE)</f>
        <v>#N/A</v>
      </c>
      <c r="K655" s="91"/>
      <c r="L655" s="91" t="e">
        <f ca="1">VLOOKUP(M655,#REF!,2,FALSE)</f>
        <v>#N/A</v>
      </c>
      <c r="M655" s="91"/>
      <c r="N655" s="91" t="e">
        <f ca="1">VLOOKUP(O655,#REF!,2,FALSE)</f>
        <v>#N/A</v>
      </c>
      <c r="O655" s="91"/>
      <c r="P655" s="92" t="str">
        <f ca="1">_xlfn.CONCAT($I655,IF(OR($O655=#REF!,$O655=#REF!,$O655=#REF!,$O655="electricité joule", $O655="electricité PAC")," d'", " de "), LOWER($O655))&amp;IF(OR(G655="agriculture","industrie")," l'",IF(OR(G655="puits technologiques",G655="soutes")," des "," du "))&amp;LOWER(G655)</f>
        <v xml:space="preserve"> de  du </v>
      </c>
      <c r="Q655" s="91" t="e">
        <f t="shared" si="36"/>
        <v>#NAME?</v>
      </c>
      <c r="R655" s="91" t="s">
        <v>95</v>
      </c>
      <c r="S655" s="91"/>
      <c r="T655" s="91" t="s">
        <v>9</v>
      </c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3"/>
      <c r="AM655" s="93"/>
      <c r="AN655" s="93"/>
      <c r="AO655" s="93"/>
      <c r="AP655" s="93"/>
      <c r="AQ655" s="93"/>
      <c r="AR655" s="93"/>
      <c r="AS655" s="93"/>
      <c r="AT655" s="93"/>
      <c r="AU655" s="93"/>
      <c r="AV655" s="93"/>
      <c r="AW655" s="93"/>
      <c r="AX655" s="93"/>
      <c r="AY655" s="93"/>
      <c r="AZ655" s="93"/>
      <c r="BA655" s="93"/>
      <c r="BB655" s="93"/>
      <c r="BC655" s="93"/>
      <c r="BD655" s="93"/>
      <c r="BE655" s="93"/>
      <c r="BF655" s="93"/>
      <c r="BG655" s="93"/>
      <c r="BH655" s="93"/>
      <c r="BI655" s="93"/>
      <c r="BJ655" s="93"/>
      <c r="BK655" s="93"/>
      <c r="BL655" s="93"/>
      <c r="BM655" s="93"/>
      <c r="BN655" s="93"/>
      <c r="BO655" s="93"/>
      <c r="BP655" s="93"/>
      <c r="BQ655" s="93"/>
      <c r="BR655" s="93"/>
      <c r="BS655" s="93"/>
      <c r="BT655" s="93"/>
      <c r="BU655" s="93"/>
    </row>
    <row r="656" spans="3:73">
      <c r="C656" s="91">
        <f t="shared" si="35"/>
        <v>655</v>
      </c>
      <c r="D656" s="91"/>
      <c r="E656" s="91" t="e">
        <f t="shared" ca="1" si="37"/>
        <v>#N/A</v>
      </c>
      <c r="F656" s="91" t="e">
        <f ca="1">VLOOKUP(G656,#REF!,2,FALSE)</f>
        <v>#N/A</v>
      </c>
      <c r="G656" s="91"/>
      <c r="H656" s="91" t="e">
        <f ca="1">VLOOKUP(I656,#REF!,2,FALSE)</f>
        <v>#N/A</v>
      </c>
      <c r="I656" s="91"/>
      <c r="J656" s="91" t="e">
        <f ca="1">VLOOKUP(K656,#REF!,2,FALSE)</f>
        <v>#N/A</v>
      </c>
      <c r="K656" s="91"/>
      <c r="L656" s="91" t="e">
        <f ca="1">VLOOKUP(M656,#REF!,2,FALSE)</f>
        <v>#N/A</v>
      </c>
      <c r="M656" s="91"/>
      <c r="N656" s="91" t="e">
        <f ca="1">VLOOKUP(O656,#REF!,2,FALSE)</f>
        <v>#N/A</v>
      </c>
      <c r="O656" s="91"/>
      <c r="P656" s="92" t="str">
        <f ca="1">_xlfn.CONCAT($I656,IF(OR($O656=#REF!,$O656=#REF!,$O656=#REF!,$O656="electricité joule", $O656="electricité PAC")," d'", " de "), LOWER($O656))&amp;IF(OR(G656="agriculture","industrie")," l'",IF(OR(G656="puits technologiques",G656="soutes")," des "," du "))&amp;LOWER(G656)</f>
        <v xml:space="preserve"> de  du </v>
      </c>
      <c r="Q656" s="91" t="e">
        <f t="shared" si="36"/>
        <v>#NAME?</v>
      </c>
      <c r="R656" s="91" t="s">
        <v>95</v>
      </c>
      <c r="S656" s="91"/>
      <c r="T656" s="91" t="s">
        <v>9</v>
      </c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3"/>
      <c r="AM656" s="93"/>
      <c r="AN656" s="93"/>
      <c r="AO656" s="93"/>
      <c r="AP656" s="93"/>
      <c r="AQ656" s="93"/>
      <c r="AR656" s="93"/>
      <c r="AS656" s="93"/>
      <c r="AT656" s="93"/>
      <c r="AU656" s="93"/>
      <c r="AV656" s="93"/>
      <c r="AW656" s="93"/>
      <c r="AX656" s="93"/>
      <c r="AY656" s="93"/>
      <c r="AZ656" s="93"/>
      <c r="BA656" s="93"/>
      <c r="BB656" s="93"/>
      <c r="BC656" s="93"/>
      <c r="BD656" s="93"/>
      <c r="BE656" s="93"/>
      <c r="BF656" s="93"/>
      <c r="BG656" s="93"/>
      <c r="BH656" s="93"/>
      <c r="BI656" s="93"/>
      <c r="BJ656" s="93"/>
      <c r="BK656" s="93"/>
      <c r="BL656" s="93"/>
      <c r="BM656" s="93"/>
      <c r="BN656" s="93"/>
      <c r="BO656" s="93"/>
      <c r="BP656" s="93"/>
      <c r="BQ656" s="93"/>
      <c r="BR656" s="93"/>
      <c r="BS656" s="93"/>
      <c r="BT656" s="93"/>
      <c r="BU656" s="93"/>
    </row>
    <row r="657" spans="3:73">
      <c r="C657" s="91">
        <f t="shared" si="35"/>
        <v>656</v>
      </c>
      <c r="D657" s="91"/>
      <c r="E657" s="91" t="e">
        <f t="shared" ca="1" si="37"/>
        <v>#N/A</v>
      </c>
      <c r="F657" s="91" t="e">
        <f ca="1">VLOOKUP(G657,#REF!,2,FALSE)</f>
        <v>#N/A</v>
      </c>
      <c r="G657" s="91"/>
      <c r="H657" s="91" t="e">
        <f ca="1">VLOOKUP(I657,#REF!,2,FALSE)</f>
        <v>#N/A</v>
      </c>
      <c r="I657" s="91"/>
      <c r="J657" s="91" t="e">
        <f ca="1">VLOOKUP(K657,#REF!,2,FALSE)</f>
        <v>#N/A</v>
      </c>
      <c r="K657" s="91"/>
      <c r="L657" s="91" t="e">
        <f ca="1">VLOOKUP(M657,#REF!,2,FALSE)</f>
        <v>#N/A</v>
      </c>
      <c r="M657" s="91"/>
      <c r="N657" s="91" t="e">
        <f ca="1">VLOOKUP(O657,#REF!,2,FALSE)</f>
        <v>#N/A</v>
      </c>
      <c r="O657" s="91"/>
      <c r="P657" s="92" t="str">
        <f ca="1">_xlfn.CONCAT($I657,IF(OR($O657=#REF!,$O657=#REF!,$O657=#REF!,$O657="electricité joule", $O657="electricité PAC")," d'", " de "), LOWER($O657))&amp;IF(OR(G657="agriculture","industrie")," l'",IF(OR(G657="puits technologiques",G657="soutes")," des "," du "))&amp;LOWER(G657)</f>
        <v xml:space="preserve"> de  du </v>
      </c>
      <c r="Q657" s="91" t="e">
        <f t="shared" si="36"/>
        <v>#NAME?</v>
      </c>
      <c r="R657" s="91" t="s">
        <v>95</v>
      </c>
      <c r="S657" s="91"/>
      <c r="T657" s="91" t="s">
        <v>9</v>
      </c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3"/>
      <c r="AM657" s="93"/>
      <c r="AN657" s="93"/>
      <c r="AO657" s="93"/>
      <c r="AP657" s="93"/>
      <c r="AQ657" s="93"/>
      <c r="AR657" s="93"/>
      <c r="AS657" s="93"/>
      <c r="AT657" s="93"/>
      <c r="AU657" s="93"/>
      <c r="AV657" s="93"/>
      <c r="AW657" s="93"/>
      <c r="AX657" s="93"/>
      <c r="AY657" s="93"/>
      <c r="AZ657" s="93"/>
      <c r="BA657" s="93"/>
      <c r="BB657" s="93"/>
      <c r="BC657" s="93"/>
      <c r="BD657" s="93"/>
      <c r="BE657" s="93"/>
      <c r="BF657" s="93"/>
      <c r="BG657" s="93"/>
      <c r="BH657" s="93"/>
      <c r="BI657" s="93"/>
      <c r="BJ657" s="93"/>
      <c r="BK657" s="93"/>
      <c r="BL657" s="93"/>
      <c r="BM657" s="93"/>
      <c r="BN657" s="93"/>
      <c r="BO657" s="93"/>
      <c r="BP657" s="93"/>
      <c r="BQ657" s="93"/>
      <c r="BR657" s="93"/>
      <c r="BS657" s="93"/>
      <c r="BT657" s="93"/>
      <c r="BU657" s="93"/>
    </row>
    <row r="658" spans="3:73">
      <c r="C658" s="91">
        <f t="shared" si="35"/>
        <v>657</v>
      </c>
      <c r="D658" s="91"/>
      <c r="E658" s="91" t="e">
        <f t="shared" ca="1" si="37"/>
        <v>#N/A</v>
      </c>
      <c r="F658" s="91" t="e">
        <f ca="1">VLOOKUP(G658,#REF!,2,FALSE)</f>
        <v>#N/A</v>
      </c>
      <c r="G658" s="91"/>
      <c r="H658" s="91" t="e">
        <f ca="1">VLOOKUP(I658,#REF!,2,FALSE)</f>
        <v>#N/A</v>
      </c>
      <c r="I658" s="91"/>
      <c r="J658" s="91" t="e">
        <f ca="1">VLOOKUP(K658,#REF!,2,FALSE)</f>
        <v>#N/A</v>
      </c>
      <c r="K658" s="91"/>
      <c r="L658" s="91" t="e">
        <f ca="1">VLOOKUP(M658,#REF!,2,FALSE)</f>
        <v>#N/A</v>
      </c>
      <c r="M658" s="91"/>
      <c r="N658" s="91" t="e">
        <f ca="1">VLOOKUP(O658,#REF!,2,FALSE)</f>
        <v>#N/A</v>
      </c>
      <c r="O658" s="91"/>
      <c r="P658" s="92" t="str">
        <f ca="1">_xlfn.CONCAT($I658,IF(OR($O658=#REF!,$O658=#REF!,$O658=#REF!,$O658="electricité joule", $O658="electricité PAC")," d'", " de "), LOWER($O658))&amp;IF(OR(G658="agriculture","industrie")," l'",IF(OR(G658="puits technologiques",G658="soutes")," des "," du "))&amp;LOWER(G658)</f>
        <v xml:space="preserve"> de  du </v>
      </c>
      <c r="Q658" s="91" t="e">
        <f t="shared" si="36"/>
        <v>#NAME?</v>
      </c>
      <c r="R658" s="91" t="s">
        <v>95</v>
      </c>
      <c r="S658" s="91"/>
      <c r="T658" s="91" t="s">
        <v>9</v>
      </c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3"/>
      <c r="AM658" s="93"/>
      <c r="AN658" s="93"/>
      <c r="AO658" s="93"/>
      <c r="AP658" s="93"/>
      <c r="AQ658" s="93"/>
      <c r="AR658" s="93"/>
      <c r="AS658" s="93"/>
      <c r="AT658" s="93"/>
      <c r="AU658" s="93"/>
      <c r="AV658" s="93"/>
      <c r="AW658" s="93"/>
      <c r="AX658" s="93"/>
      <c r="AY658" s="93"/>
      <c r="AZ658" s="93"/>
      <c r="BA658" s="93"/>
      <c r="BB658" s="93"/>
      <c r="BC658" s="93"/>
      <c r="BD658" s="93"/>
      <c r="BE658" s="93"/>
      <c r="BF658" s="93"/>
      <c r="BG658" s="93"/>
      <c r="BH658" s="93"/>
      <c r="BI658" s="93"/>
      <c r="BJ658" s="93"/>
      <c r="BK658" s="93"/>
      <c r="BL658" s="93"/>
      <c r="BM658" s="93"/>
      <c r="BN658" s="93"/>
      <c r="BO658" s="93"/>
      <c r="BP658" s="93"/>
      <c r="BQ658" s="93"/>
      <c r="BR658" s="93"/>
      <c r="BS658" s="93"/>
      <c r="BT658" s="93"/>
      <c r="BU658" s="93"/>
    </row>
    <row r="659" spans="3:73">
      <c r="C659" s="91">
        <f t="shared" si="35"/>
        <v>658</v>
      </c>
      <c r="D659" s="91"/>
      <c r="E659" s="91" t="e">
        <f t="shared" ca="1" si="37"/>
        <v>#N/A</v>
      </c>
      <c r="F659" s="91" t="e">
        <f ca="1">VLOOKUP(G659,#REF!,2,FALSE)</f>
        <v>#N/A</v>
      </c>
      <c r="G659" s="91"/>
      <c r="H659" s="91" t="e">
        <f ca="1">VLOOKUP(I659,#REF!,2,FALSE)</f>
        <v>#N/A</v>
      </c>
      <c r="I659" s="91"/>
      <c r="J659" s="91" t="e">
        <f ca="1">VLOOKUP(K659,#REF!,2,FALSE)</f>
        <v>#N/A</v>
      </c>
      <c r="K659" s="91"/>
      <c r="L659" s="91" t="e">
        <f ca="1">VLOOKUP(M659,#REF!,2,FALSE)</f>
        <v>#N/A</v>
      </c>
      <c r="M659" s="91"/>
      <c r="N659" s="91" t="e">
        <f ca="1">VLOOKUP(O659,#REF!,2,FALSE)</f>
        <v>#N/A</v>
      </c>
      <c r="O659" s="91"/>
      <c r="P659" s="92" t="str">
        <f ca="1">_xlfn.CONCAT($I659,IF(OR($O659=#REF!,$O659=#REF!,$O659=#REF!,$O659="electricité joule", $O659="electricité PAC")," d'", " de "), LOWER($O659))&amp;IF(OR(G659="agriculture","industrie")," l'",IF(OR(G659="puits technologiques",G659="soutes")," des "," du "))&amp;LOWER(G659)</f>
        <v xml:space="preserve"> de  du </v>
      </c>
      <c r="Q659" s="91" t="e">
        <f t="shared" si="36"/>
        <v>#NAME?</v>
      </c>
      <c r="R659" s="91" t="s">
        <v>95</v>
      </c>
      <c r="S659" s="91"/>
      <c r="T659" s="91" t="s">
        <v>9</v>
      </c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3"/>
      <c r="AM659" s="93"/>
      <c r="AN659" s="93"/>
      <c r="AO659" s="93"/>
      <c r="AP659" s="93"/>
      <c r="AQ659" s="93"/>
      <c r="AR659" s="93"/>
      <c r="AS659" s="93"/>
      <c r="AT659" s="93"/>
      <c r="AU659" s="93"/>
      <c r="AV659" s="93"/>
      <c r="AW659" s="93"/>
      <c r="AX659" s="93"/>
      <c r="AY659" s="93"/>
      <c r="AZ659" s="93"/>
      <c r="BA659" s="93"/>
      <c r="BB659" s="93"/>
      <c r="BC659" s="93"/>
      <c r="BD659" s="93"/>
      <c r="BE659" s="93"/>
      <c r="BF659" s="93"/>
      <c r="BG659" s="93"/>
      <c r="BH659" s="93"/>
      <c r="BI659" s="93"/>
      <c r="BJ659" s="93"/>
      <c r="BK659" s="93"/>
      <c r="BL659" s="93"/>
      <c r="BM659" s="93"/>
      <c r="BN659" s="93"/>
      <c r="BO659" s="93"/>
      <c r="BP659" s="93"/>
      <c r="BQ659" s="93"/>
      <c r="BR659" s="93"/>
      <c r="BS659" s="93"/>
      <c r="BT659" s="93"/>
      <c r="BU659" s="93"/>
    </row>
    <row r="660" spans="3:73">
      <c r="C660" s="91">
        <f t="shared" si="35"/>
        <v>659</v>
      </c>
      <c r="D660" s="91"/>
      <c r="E660" s="91" t="e">
        <f t="shared" ca="1" si="37"/>
        <v>#N/A</v>
      </c>
      <c r="F660" s="91" t="e">
        <f ca="1">VLOOKUP(G660,#REF!,2,FALSE)</f>
        <v>#N/A</v>
      </c>
      <c r="G660" s="91"/>
      <c r="H660" s="91" t="e">
        <f ca="1">VLOOKUP(I660,#REF!,2,FALSE)</f>
        <v>#N/A</v>
      </c>
      <c r="I660" s="91"/>
      <c r="J660" s="91" t="e">
        <f ca="1">VLOOKUP(K660,#REF!,2,FALSE)</f>
        <v>#N/A</v>
      </c>
      <c r="K660" s="91"/>
      <c r="L660" s="91" t="e">
        <f ca="1">VLOOKUP(M660,#REF!,2,FALSE)</f>
        <v>#N/A</v>
      </c>
      <c r="M660" s="91"/>
      <c r="N660" s="91" t="e">
        <f ca="1">VLOOKUP(O660,#REF!,2,FALSE)</f>
        <v>#N/A</v>
      </c>
      <c r="O660" s="91"/>
      <c r="P660" s="92" t="str">
        <f ca="1">_xlfn.CONCAT($I660,IF(OR($O660=#REF!,$O660=#REF!,$O660=#REF!,$O660="electricité joule", $O660="electricité PAC")," d'", " de "), LOWER($O660))&amp;IF(OR(G660="agriculture","industrie")," l'",IF(OR(G660="puits technologiques",G660="soutes")," des "," du "))&amp;LOWER(G660)</f>
        <v xml:space="preserve"> de  du </v>
      </c>
      <c r="Q660" s="91" t="e">
        <f t="shared" si="36"/>
        <v>#NAME?</v>
      </c>
      <c r="R660" s="91" t="s">
        <v>95</v>
      </c>
      <c r="S660" s="91"/>
      <c r="T660" s="91" t="s">
        <v>9</v>
      </c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3"/>
      <c r="AM660" s="93"/>
      <c r="AN660" s="93"/>
      <c r="AO660" s="93"/>
      <c r="AP660" s="93"/>
      <c r="AQ660" s="93"/>
      <c r="AR660" s="93"/>
      <c r="AS660" s="93"/>
      <c r="AT660" s="93"/>
      <c r="AU660" s="93"/>
      <c r="AV660" s="93"/>
      <c r="AW660" s="93"/>
      <c r="AX660" s="93"/>
      <c r="AY660" s="93"/>
      <c r="AZ660" s="93"/>
      <c r="BA660" s="93"/>
      <c r="BB660" s="93"/>
      <c r="BC660" s="93"/>
      <c r="BD660" s="93"/>
      <c r="BE660" s="93"/>
      <c r="BF660" s="93"/>
      <c r="BG660" s="93"/>
      <c r="BH660" s="93"/>
      <c r="BI660" s="93"/>
      <c r="BJ660" s="93"/>
      <c r="BK660" s="93"/>
      <c r="BL660" s="93"/>
      <c r="BM660" s="93"/>
      <c r="BN660" s="93"/>
      <c r="BO660" s="93"/>
      <c r="BP660" s="93"/>
      <c r="BQ660" s="93"/>
      <c r="BR660" s="93"/>
      <c r="BS660" s="93"/>
      <c r="BT660" s="93"/>
      <c r="BU660" s="93"/>
    </row>
    <row r="661" spans="3:73">
      <c r="C661" s="91">
        <f t="shared" si="35"/>
        <v>660</v>
      </c>
      <c r="D661" s="91"/>
      <c r="E661" s="91" t="e">
        <f t="shared" ca="1" si="37"/>
        <v>#N/A</v>
      </c>
      <c r="F661" s="91" t="e">
        <f ca="1">VLOOKUP(G661,#REF!,2,FALSE)</f>
        <v>#N/A</v>
      </c>
      <c r="G661" s="91"/>
      <c r="H661" s="91" t="e">
        <f ca="1">VLOOKUP(I661,#REF!,2,FALSE)</f>
        <v>#N/A</v>
      </c>
      <c r="I661" s="91"/>
      <c r="J661" s="91" t="e">
        <f ca="1">VLOOKUP(K661,#REF!,2,FALSE)</f>
        <v>#N/A</v>
      </c>
      <c r="K661" s="91"/>
      <c r="L661" s="91" t="e">
        <f ca="1">VLOOKUP(M661,#REF!,2,FALSE)</f>
        <v>#N/A</v>
      </c>
      <c r="M661" s="91"/>
      <c r="N661" s="91" t="e">
        <f ca="1">VLOOKUP(O661,#REF!,2,FALSE)</f>
        <v>#N/A</v>
      </c>
      <c r="O661" s="91"/>
      <c r="P661" s="92" t="str">
        <f ca="1">_xlfn.CONCAT($I661,IF(OR($O661=#REF!,$O661=#REF!,$O661=#REF!,$O661="electricité joule", $O661="electricité PAC")," d'", " de "), LOWER($O661))&amp;IF(OR(G661="agriculture","industrie")," l'",IF(OR(G661="puits technologiques",G661="soutes")," des "," du "))&amp;LOWER(G661)</f>
        <v xml:space="preserve"> de  du </v>
      </c>
      <c r="Q661" s="91" t="e">
        <f t="shared" si="36"/>
        <v>#NAME?</v>
      </c>
      <c r="R661" s="91" t="s">
        <v>95</v>
      </c>
      <c r="S661" s="91"/>
      <c r="T661" s="91" t="s">
        <v>9</v>
      </c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3"/>
      <c r="AM661" s="93"/>
      <c r="AN661" s="93"/>
      <c r="AO661" s="93"/>
      <c r="AP661" s="93"/>
      <c r="AQ661" s="93"/>
      <c r="AR661" s="93"/>
      <c r="AS661" s="93"/>
      <c r="AT661" s="93"/>
      <c r="AU661" s="93"/>
      <c r="AV661" s="93"/>
      <c r="AW661" s="93"/>
      <c r="AX661" s="93"/>
      <c r="AY661" s="93"/>
      <c r="AZ661" s="93"/>
      <c r="BA661" s="93"/>
      <c r="BB661" s="93"/>
      <c r="BC661" s="93"/>
      <c r="BD661" s="93"/>
      <c r="BE661" s="93"/>
      <c r="BF661" s="93"/>
      <c r="BG661" s="93"/>
      <c r="BH661" s="93"/>
      <c r="BI661" s="93"/>
      <c r="BJ661" s="93"/>
      <c r="BK661" s="93"/>
      <c r="BL661" s="93"/>
      <c r="BM661" s="93"/>
      <c r="BN661" s="93"/>
      <c r="BO661" s="93"/>
      <c r="BP661" s="93"/>
      <c r="BQ661" s="93"/>
      <c r="BR661" s="93"/>
      <c r="BS661" s="93"/>
      <c r="BT661" s="93"/>
      <c r="BU661" s="93"/>
    </row>
    <row r="662" spans="3:73">
      <c r="C662" s="91">
        <f t="shared" si="35"/>
        <v>661</v>
      </c>
      <c r="D662" s="91"/>
      <c r="E662" s="91" t="e">
        <f t="shared" ca="1" si="37"/>
        <v>#N/A</v>
      </c>
      <c r="F662" s="91" t="e">
        <f ca="1">VLOOKUP(G662,#REF!,2,FALSE)</f>
        <v>#N/A</v>
      </c>
      <c r="G662" s="91"/>
      <c r="H662" s="91" t="e">
        <f ca="1">VLOOKUP(I662,#REF!,2,FALSE)</f>
        <v>#N/A</v>
      </c>
      <c r="I662" s="91"/>
      <c r="J662" s="91" t="e">
        <f ca="1">VLOOKUP(K662,#REF!,2,FALSE)</f>
        <v>#N/A</v>
      </c>
      <c r="K662" s="91"/>
      <c r="L662" s="91" t="e">
        <f ca="1">VLOOKUP(M662,#REF!,2,FALSE)</f>
        <v>#N/A</v>
      </c>
      <c r="M662" s="91"/>
      <c r="N662" s="91" t="e">
        <f ca="1">VLOOKUP(O662,#REF!,2,FALSE)</f>
        <v>#N/A</v>
      </c>
      <c r="O662" s="91"/>
      <c r="P662" s="92" t="str">
        <f ca="1">_xlfn.CONCAT($I662,IF(OR($O662=#REF!,$O662=#REF!,$O662=#REF!,$O662="electricité joule", $O662="electricité PAC")," d'", " de "), LOWER($O662))&amp;IF(OR(G662="agriculture","industrie")," l'",IF(OR(G662="puits technologiques",G662="soutes")," des "," du "))&amp;LOWER(G662)</f>
        <v xml:space="preserve"> de  du </v>
      </c>
      <c r="Q662" s="91" t="e">
        <f t="shared" si="36"/>
        <v>#NAME?</v>
      </c>
      <c r="R662" s="91" t="s">
        <v>95</v>
      </c>
      <c r="S662" s="91"/>
      <c r="T662" s="91" t="s">
        <v>9</v>
      </c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3"/>
      <c r="AM662" s="93"/>
      <c r="AN662" s="93"/>
      <c r="AO662" s="93"/>
      <c r="AP662" s="93"/>
      <c r="AQ662" s="93"/>
      <c r="AR662" s="93"/>
      <c r="AS662" s="93"/>
      <c r="AT662" s="93"/>
      <c r="AU662" s="93"/>
      <c r="AV662" s="93"/>
      <c r="AW662" s="93"/>
      <c r="AX662" s="93"/>
      <c r="AY662" s="93"/>
      <c r="AZ662" s="93"/>
      <c r="BA662" s="93"/>
      <c r="BB662" s="93"/>
      <c r="BC662" s="93"/>
      <c r="BD662" s="93"/>
      <c r="BE662" s="93"/>
      <c r="BF662" s="93"/>
      <c r="BG662" s="93"/>
      <c r="BH662" s="93"/>
      <c r="BI662" s="93"/>
      <c r="BJ662" s="93"/>
      <c r="BK662" s="93"/>
      <c r="BL662" s="93"/>
      <c r="BM662" s="93"/>
      <c r="BN662" s="93"/>
      <c r="BO662" s="93"/>
      <c r="BP662" s="93"/>
      <c r="BQ662" s="93"/>
      <c r="BR662" s="93"/>
      <c r="BS662" s="93"/>
      <c r="BT662" s="93"/>
      <c r="BU662" s="93"/>
    </row>
    <row r="663" spans="3:73">
      <c r="C663" s="91">
        <f t="shared" si="35"/>
        <v>662</v>
      </c>
      <c r="D663" s="91"/>
      <c r="E663" s="91" t="e">
        <f t="shared" ca="1" si="37"/>
        <v>#N/A</v>
      </c>
      <c r="F663" s="91" t="e">
        <f ca="1">VLOOKUP(G663,#REF!,2,FALSE)</f>
        <v>#N/A</v>
      </c>
      <c r="G663" s="91"/>
      <c r="H663" s="91" t="e">
        <f ca="1">VLOOKUP(I663,#REF!,2,FALSE)</f>
        <v>#N/A</v>
      </c>
      <c r="I663" s="91"/>
      <c r="J663" s="91" t="e">
        <f ca="1">VLOOKUP(K663,#REF!,2,FALSE)</f>
        <v>#N/A</v>
      </c>
      <c r="K663" s="91"/>
      <c r="L663" s="91" t="e">
        <f ca="1">VLOOKUP(M663,#REF!,2,FALSE)</f>
        <v>#N/A</v>
      </c>
      <c r="M663" s="91"/>
      <c r="N663" s="91" t="e">
        <f ca="1">VLOOKUP(O663,#REF!,2,FALSE)</f>
        <v>#N/A</v>
      </c>
      <c r="O663" s="91"/>
      <c r="P663" s="92" t="str">
        <f ca="1">_xlfn.CONCAT($I663,IF(OR($O663=#REF!,$O663=#REF!,$O663=#REF!,$O663="electricité joule", $O663="electricité PAC")," d'", " de "), LOWER($O663))&amp;IF(OR(G663="agriculture","industrie")," l'",IF(OR(G663="puits technologiques",G663="soutes")," des "," du "))&amp;LOWER(G663)</f>
        <v xml:space="preserve"> de  du </v>
      </c>
      <c r="Q663" s="91" t="e">
        <f t="shared" si="36"/>
        <v>#NAME?</v>
      </c>
      <c r="R663" s="91" t="s">
        <v>95</v>
      </c>
      <c r="S663" s="91"/>
      <c r="T663" s="91" t="s">
        <v>9</v>
      </c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3"/>
      <c r="AM663" s="93"/>
      <c r="AN663" s="93"/>
      <c r="AO663" s="93"/>
      <c r="AP663" s="93"/>
      <c r="AQ663" s="93"/>
      <c r="AR663" s="93"/>
      <c r="AS663" s="93"/>
      <c r="AT663" s="93"/>
      <c r="AU663" s="93"/>
      <c r="AV663" s="93"/>
      <c r="AW663" s="93"/>
      <c r="AX663" s="93"/>
      <c r="AY663" s="93"/>
      <c r="AZ663" s="93"/>
      <c r="BA663" s="93"/>
      <c r="BB663" s="93"/>
      <c r="BC663" s="93"/>
      <c r="BD663" s="93"/>
      <c r="BE663" s="93"/>
      <c r="BF663" s="93"/>
      <c r="BG663" s="93"/>
      <c r="BH663" s="93"/>
      <c r="BI663" s="93"/>
      <c r="BJ663" s="93"/>
      <c r="BK663" s="93"/>
      <c r="BL663" s="93"/>
      <c r="BM663" s="93"/>
      <c r="BN663" s="93"/>
      <c r="BO663" s="93"/>
      <c r="BP663" s="93"/>
      <c r="BQ663" s="93"/>
      <c r="BR663" s="93"/>
      <c r="BS663" s="93"/>
      <c r="BT663" s="93"/>
      <c r="BU663" s="93"/>
    </row>
    <row r="664" spans="3:73">
      <c r="C664" s="91">
        <f t="shared" si="35"/>
        <v>663</v>
      </c>
      <c r="D664" s="91"/>
      <c r="E664" s="91" t="e">
        <f t="shared" ca="1" si="37"/>
        <v>#N/A</v>
      </c>
      <c r="F664" s="91" t="e">
        <f ca="1">VLOOKUP(G664,#REF!,2,FALSE)</f>
        <v>#N/A</v>
      </c>
      <c r="G664" s="91"/>
      <c r="H664" s="91" t="e">
        <f ca="1">VLOOKUP(I664,#REF!,2,FALSE)</f>
        <v>#N/A</v>
      </c>
      <c r="I664" s="91"/>
      <c r="J664" s="91" t="e">
        <f ca="1">VLOOKUP(K664,#REF!,2,FALSE)</f>
        <v>#N/A</v>
      </c>
      <c r="K664" s="91"/>
      <c r="L664" s="91" t="e">
        <f ca="1">VLOOKUP(M664,#REF!,2,FALSE)</f>
        <v>#N/A</v>
      </c>
      <c r="M664" s="91"/>
      <c r="N664" s="91" t="e">
        <f ca="1">VLOOKUP(O664,#REF!,2,FALSE)</f>
        <v>#N/A</v>
      </c>
      <c r="O664" s="91"/>
      <c r="P664" s="92" t="str">
        <f ca="1">_xlfn.CONCAT($I664,IF(OR($O664=#REF!,$O664=#REF!,$O664=#REF!,$O664="electricité joule", $O664="electricité PAC")," d'", " de "), LOWER($O664))&amp;IF(OR(G664="agriculture","industrie")," l'",IF(OR(G664="puits technologiques",G664="soutes")," des "," du "))&amp;LOWER(G664)</f>
        <v xml:space="preserve"> de  du </v>
      </c>
      <c r="Q664" s="91" t="e">
        <f t="shared" si="36"/>
        <v>#NAME?</v>
      </c>
      <c r="R664" s="91" t="s">
        <v>95</v>
      </c>
      <c r="S664" s="91"/>
      <c r="T664" s="91" t="s">
        <v>9</v>
      </c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3"/>
      <c r="AM664" s="93"/>
      <c r="AN664" s="93"/>
      <c r="AO664" s="93"/>
      <c r="AP664" s="93"/>
      <c r="AQ664" s="93"/>
      <c r="AR664" s="93"/>
      <c r="AS664" s="93"/>
      <c r="AT664" s="93"/>
      <c r="AU664" s="93"/>
      <c r="AV664" s="93"/>
      <c r="AW664" s="93"/>
      <c r="AX664" s="93"/>
      <c r="AY664" s="93"/>
      <c r="AZ664" s="93"/>
      <c r="BA664" s="93"/>
      <c r="BB664" s="93"/>
      <c r="BC664" s="93"/>
      <c r="BD664" s="93"/>
      <c r="BE664" s="93"/>
      <c r="BF664" s="93"/>
      <c r="BG664" s="93"/>
      <c r="BH664" s="93"/>
      <c r="BI664" s="93"/>
      <c r="BJ664" s="93"/>
      <c r="BK664" s="93"/>
      <c r="BL664" s="93"/>
      <c r="BM664" s="93"/>
      <c r="BN664" s="93"/>
      <c r="BO664" s="93"/>
      <c r="BP664" s="93"/>
      <c r="BQ664" s="93"/>
      <c r="BR664" s="93"/>
      <c r="BS664" s="93"/>
      <c r="BT664" s="93"/>
      <c r="BU664" s="93"/>
    </row>
    <row r="665" spans="3:73">
      <c r="C665" s="91">
        <f t="shared" si="35"/>
        <v>664</v>
      </c>
      <c r="D665" s="91"/>
      <c r="E665" s="91" t="e">
        <f t="shared" ca="1" si="37"/>
        <v>#N/A</v>
      </c>
      <c r="F665" s="91" t="e">
        <f ca="1">VLOOKUP(G665,#REF!,2,FALSE)</f>
        <v>#N/A</v>
      </c>
      <c r="G665" s="91"/>
      <c r="H665" s="91" t="e">
        <f ca="1">VLOOKUP(I665,#REF!,2,FALSE)</f>
        <v>#N/A</v>
      </c>
      <c r="I665" s="91"/>
      <c r="J665" s="91" t="e">
        <f ca="1">VLOOKUP(K665,#REF!,2,FALSE)</f>
        <v>#N/A</v>
      </c>
      <c r="K665" s="91"/>
      <c r="L665" s="91" t="e">
        <f ca="1">VLOOKUP(M665,#REF!,2,FALSE)</f>
        <v>#N/A</v>
      </c>
      <c r="M665" s="91"/>
      <c r="N665" s="91" t="e">
        <f ca="1">VLOOKUP(O665,#REF!,2,FALSE)</f>
        <v>#N/A</v>
      </c>
      <c r="O665" s="91"/>
      <c r="P665" s="92" t="str">
        <f ca="1">_xlfn.CONCAT($I665,IF(OR($O665=#REF!,$O665=#REF!,$O665=#REF!,$O665="electricité joule", $O665="electricité PAC")," d'", " de "), LOWER($O665))&amp;IF(OR(G665="agriculture","industrie")," l'",IF(OR(G665="puits technologiques",G665="soutes")," des "," du "))&amp;LOWER(G665)</f>
        <v xml:space="preserve"> de  du </v>
      </c>
      <c r="Q665" s="91" t="e">
        <f t="shared" si="36"/>
        <v>#NAME?</v>
      </c>
      <c r="R665" s="91" t="s">
        <v>95</v>
      </c>
      <c r="S665" s="91"/>
      <c r="T665" s="91" t="s">
        <v>9</v>
      </c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3"/>
      <c r="AM665" s="93"/>
      <c r="AN665" s="93"/>
      <c r="AO665" s="93"/>
      <c r="AP665" s="93"/>
      <c r="AQ665" s="93"/>
      <c r="AR665" s="93"/>
      <c r="AS665" s="93"/>
      <c r="AT665" s="93"/>
      <c r="AU665" s="93"/>
      <c r="AV665" s="93"/>
      <c r="AW665" s="93"/>
      <c r="AX665" s="93"/>
      <c r="AY665" s="93"/>
      <c r="AZ665" s="93"/>
      <c r="BA665" s="93"/>
      <c r="BB665" s="93"/>
      <c r="BC665" s="93"/>
      <c r="BD665" s="93"/>
      <c r="BE665" s="93"/>
      <c r="BF665" s="93"/>
      <c r="BG665" s="93"/>
      <c r="BH665" s="93"/>
      <c r="BI665" s="93"/>
      <c r="BJ665" s="93"/>
      <c r="BK665" s="93"/>
      <c r="BL665" s="93"/>
      <c r="BM665" s="93"/>
      <c r="BN665" s="93"/>
      <c r="BO665" s="93"/>
      <c r="BP665" s="93"/>
      <c r="BQ665" s="93"/>
      <c r="BR665" s="93"/>
      <c r="BS665" s="93"/>
      <c r="BT665" s="93"/>
      <c r="BU665" s="93"/>
    </row>
    <row r="666" spans="3:73">
      <c r="C666" s="91">
        <f t="shared" si="35"/>
        <v>665</v>
      </c>
      <c r="D666" s="91"/>
      <c r="E666" s="91" t="e">
        <f t="shared" ca="1" si="37"/>
        <v>#N/A</v>
      </c>
      <c r="F666" s="91" t="e">
        <f ca="1">VLOOKUP(G666,#REF!,2,FALSE)</f>
        <v>#N/A</v>
      </c>
      <c r="G666" s="91"/>
      <c r="H666" s="91" t="e">
        <f ca="1">VLOOKUP(I666,#REF!,2,FALSE)</f>
        <v>#N/A</v>
      </c>
      <c r="I666" s="91"/>
      <c r="J666" s="91" t="e">
        <f ca="1">VLOOKUP(K666,#REF!,2,FALSE)</f>
        <v>#N/A</v>
      </c>
      <c r="K666" s="91"/>
      <c r="L666" s="91" t="e">
        <f ca="1">VLOOKUP(M666,#REF!,2,FALSE)</f>
        <v>#N/A</v>
      </c>
      <c r="M666" s="91"/>
      <c r="N666" s="91" t="e">
        <f ca="1">VLOOKUP(O666,#REF!,2,FALSE)</f>
        <v>#N/A</v>
      </c>
      <c r="O666" s="91"/>
      <c r="P666" s="92" t="str">
        <f ca="1">_xlfn.CONCAT($I666,IF(OR($O666=#REF!,$O666=#REF!,$O666=#REF!,$O666="electricité joule", $O666="electricité PAC")," d'", " de "), LOWER($O666))&amp;IF(OR(G666="agriculture","industrie")," l'",IF(OR(G666="puits technologiques",G666="soutes")," des "," du "))&amp;LOWER(G666)</f>
        <v xml:space="preserve"> de  du </v>
      </c>
      <c r="Q666" s="91" t="e">
        <f t="shared" si="36"/>
        <v>#NAME?</v>
      </c>
      <c r="R666" s="91" t="s">
        <v>95</v>
      </c>
      <c r="S666" s="91"/>
      <c r="T666" s="91" t="s">
        <v>9</v>
      </c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3"/>
      <c r="AM666" s="93"/>
      <c r="AN666" s="93"/>
      <c r="AO666" s="93"/>
      <c r="AP666" s="93"/>
      <c r="AQ666" s="93"/>
      <c r="AR666" s="93"/>
      <c r="AS666" s="93"/>
      <c r="AT666" s="93"/>
      <c r="AU666" s="93"/>
      <c r="AV666" s="93"/>
      <c r="AW666" s="93"/>
      <c r="AX666" s="93"/>
      <c r="AY666" s="93"/>
      <c r="AZ666" s="93"/>
      <c r="BA666" s="93"/>
      <c r="BB666" s="93"/>
      <c r="BC666" s="93"/>
      <c r="BD666" s="93"/>
      <c r="BE666" s="93"/>
      <c r="BF666" s="93"/>
      <c r="BG666" s="93"/>
      <c r="BH666" s="93"/>
      <c r="BI666" s="93"/>
      <c r="BJ666" s="93"/>
      <c r="BK666" s="93"/>
      <c r="BL666" s="93"/>
      <c r="BM666" s="93"/>
      <c r="BN666" s="93"/>
      <c r="BO666" s="93"/>
      <c r="BP666" s="93"/>
      <c r="BQ666" s="93"/>
      <c r="BR666" s="93"/>
      <c r="BS666" s="93"/>
      <c r="BT666" s="93"/>
      <c r="BU666" s="93"/>
    </row>
    <row r="667" spans="3:73">
      <c r="C667" s="91">
        <f t="shared" si="35"/>
        <v>666</v>
      </c>
      <c r="D667" s="91"/>
      <c r="E667" s="91" t="e">
        <f t="shared" ca="1" si="37"/>
        <v>#N/A</v>
      </c>
      <c r="F667" s="91" t="e">
        <f ca="1">VLOOKUP(G667,#REF!,2,FALSE)</f>
        <v>#N/A</v>
      </c>
      <c r="G667" s="91"/>
      <c r="H667" s="91" t="e">
        <f ca="1">VLOOKUP(I667,#REF!,2,FALSE)</f>
        <v>#N/A</v>
      </c>
      <c r="I667" s="91"/>
      <c r="J667" s="91" t="e">
        <f ca="1">VLOOKUP(K667,#REF!,2,FALSE)</f>
        <v>#N/A</v>
      </c>
      <c r="K667" s="91"/>
      <c r="L667" s="91" t="e">
        <f ca="1">VLOOKUP(M667,#REF!,2,FALSE)</f>
        <v>#N/A</v>
      </c>
      <c r="M667" s="91"/>
      <c r="N667" s="91" t="e">
        <f ca="1">VLOOKUP(O667,#REF!,2,FALSE)</f>
        <v>#N/A</v>
      </c>
      <c r="O667" s="91"/>
      <c r="P667" s="92" t="str">
        <f ca="1">_xlfn.CONCAT($I667,IF(OR($O667=#REF!,$O667=#REF!,$O667=#REF!,$O667="electricité joule", $O667="electricité PAC")," d'", " de "), LOWER($O667))&amp;IF(OR(G667="agriculture","industrie")," l'",IF(OR(G667="puits technologiques",G667="soutes")," des "," du "))&amp;LOWER(G667)</f>
        <v xml:space="preserve"> de  du </v>
      </c>
      <c r="Q667" s="91" t="e">
        <f t="shared" si="36"/>
        <v>#NAME?</v>
      </c>
      <c r="R667" s="91" t="s">
        <v>95</v>
      </c>
      <c r="S667" s="91"/>
      <c r="T667" s="91" t="s">
        <v>9</v>
      </c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3"/>
      <c r="AM667" s="93"/>
      <c r="AN667" s="93"/>
      <c r="AO667" s="93"/>
      <c r="AP667" s="93"/>
      <c r="AQ667" s="93"/>
      <c r="AR667" s="93"/>
      <c r="AS667" s="93"/>
      <c r="AT667" s="93"/>
      <c r="AU667" s="93"/>
      <c r="AV667" s="93"/>
      <c r="AW667" s="93"/>
      <c r="AX667" s="93"/>
      <c r="AY667" s="93"/>
      <c r="AZ667" s="93"/>
      <c r="BA667" s="93"/>
      <c r="BB667" s="93"/>
      <c r="BC667" s="93"/>
      <c r="BD667" s="93"/>
      <c r="BE667" s="93"/>
      <c r="BF667" s="93"/>
      <c r="BG667" s="93"/>
      <c r="BH667" s="93"/>
      <c r="BI667" s="93"/>
      <c r="BJ667" s="93"/>
      <c r="BK667" s="93"/>
      <c r="BL667" s="93"/>
      <c r="BM667" s="93"/>
      <c r="BN667" s="93"/>
      <c r="BO667" s="93"/>
      <c r="BP667" s="93"/>
      <c r="BQ667" s="93"/>
      <c r="BR667" s="93"/>
      <c r="BS667" s="93"/>
      <c r="BT667" s="93"/>
      <c r="BU667" s="93"/>
    </row>
    <row r="668" spans="3:73">
      <c r="C668" s="91">
        <f t="shared" si="35"/>
        <v>667</v>
      </c>
      <c r="D668" s="91"/>
      <c r="E668" s="91" t="e">
        <f t="shared" ca="1" si="37"/>
        <v>#N/A</v>
      </c>
      <c r="F668" s="91" t="e">
        <f ca="1">VLOOKUP(G668,#REF!,2,FALSE)</f>
        <v>#N/A</v>
      </c>
      <c r="G668" s="91"/>
      <c r="H668" s="91" t="e">
        <f ca="1">VLOOKUP(I668,#REF!,2,FALSE)</f>
        <v>#N/A</v>
      </c>
      <c r="I668" s="91"/>
      <c r="J668" s="91" t="e">
        <f ca="1">VLOOKUP(K668,#REF!,2,FALSE)</f>
        <v>#N/A</v>
      </c>
      <c r="K668" s="91"/>
      <c r="L668" s="91" t="e">
        <f ca="1">VLOOKUP(M668,#REF!,2,FALSE)</f>
        <v>#N/A</v>
      </c>
      <c r="M668" s="91"/>
      <c r="N668" s="91" t="e">
        <f ca="1">VLOOKUP(O668,#REF!,2,FALSE)</f>
        <v>#N/A</v>
      </c>
      <c r="O668" s="91"/>
      <c r="P668" s="92" t="str">
        <f ca="1">_xlfn.CONCAT($I668,IF(OR($O668=#REF!,$O668=#REF!,$O668=#REF!,$O668="electricité joule", $O668="electricité PAC")," d'", " de "), LOWER($O668))&amp;IF(OR(G668="agriculture","industrie")," l'",IF(OR(G668="puits technologiques",G668="soutes")," des "," du "))&amp;LOWER(G668)</f>
        <v xml:space="preserve"> de  du </v>
      </c>
      <c r="Q668" s="91" t="e">
        <f t="shared" si="36"/>
        <v>#NAME?</v>
      </c>
      <c r="R668" s="91" t="s">
        <v>95</v>
      </c>
      <c r="S668" s="91"/>
      <c r="T668" s="91" t="s">
        <v>9</v>
      </c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3"/>
      <c r="AM668" s="93"/>
      <c r="AN668" s="93"/>
      <c r="AO668" s="93"/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93"/>
      <c r="BB668" s="93"/>
      <c r="BC668" s="93"/>
      <c r="BD668" s="93"/>
      <c r="BE668" s="93"/>
      <c r="BF668" s="93"/>
      <c r="BG668" s="93"/>
      <c r="BH668" s="93"/>
      <c r="BI668" s="93"/>
      <c r="BJ668" s="93"/>
      <c r="BK668" s="93"/>
      <c r="BL668" s="93"/>
      <c r="BM668" s="93"/>
      <c r="BN668" s="93"/>
      <c r="BO668" s="93"/>
      <c r="BP668" s="93"/>
      <c r="BQ668" s="93"/>
      <c r="BR668" s="93"/>
      <c r="BS668" s="93"/>
      <c r="BT668" s="93"/>
      <c r="BU668" s="93"/>
    </row>
    <row r="669" spans="3:73">
      <c r="C669" s="91">
        <f t="shared" si="35"/>
        <v>668</v>
      </c>
      <c r="D669" s="91"/>
      <c r="E669" s="91" t="e">
        <f t="shared" ca="1" si="37"/>
        <v>#N/A</v>
      </c>
      <c r="F669" s="91" t="e">
        <f ca="1">VLOOKUP(G669,#REF!,2,FALSE)</f>
        <v>#N/A</v>
      </c>
      <c r="G669" s="91"/>
      <c r="H669" s="91" t="e">
        <f ca="1">VLOOKUP(I669,#REF!,2,FALSE)</f>
        <v>#N/A</v>
      </c>
      <c r="I669" s="91"/>
      <c r="J669" s="91" t="e">
        <f ca="1">VLOOKUP(K669,#REF!,2,FALSE)</f>
        <v>#N/A</v>
      </c>
      <c r="K669" s="91"/>
      <c r="L669" s="91" t="e">
        <f ca="1">VLOOKUP(M669,#REF!,2,FALSE)</f>
        <v>#N/A</v>
      </c>
      <c r="M669" s="91"/>
      <c r="N669" s="91" t="e">
        <f ca="1">VLOOKUP(O669,#REF!,2,FALSE)</f>
        <v>#N/A</v>
      </c>
      <c r="O669" s="91"/>
      <c r="P669" s="92" t="str">
        <f ca="1">_xlfn.CONCAT($I669,IF(OR($O669=#REF!,$O669=#REF!,$O669=#REF!,$O669="electricité joule", $O669="electricité PAC")," d'", " de "), LOWER($O669))&amp;IF(OR(G669="agriculture","industrie")," l'",IF(OR(G669="puits technologiques",G669="soutes")," des "," du "))&amp;LOWER(G669)</f>
        <v xml:space="preserve"> de  du </v>
      </c>
      <c r="Q669" s="91" t="e">
        <f t="shared" si="36"/>
        <v>#NAME?</v>
      </c>
      <c r="R669" s="91" t="s">
        <v>95</v>
      </c>
      <c r="S669" s="91"/>
      <c r="T669" s="91" t="s">
        <v>9</v>
      </c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3"/>
      <c r="AM669" s="93"/>
      <c r="AN669" s="93"/>
      <c r="AO669" s="93"/>
      <c r="AP669" s="93"/>
      <c r="AQ669" s="93"/>
      <c r="AR669" s="93"/>
      <c r="AS669" s="93"/>
      <c r="AT669" s="93"/>
      <c r="AU669" s="93"/>
      <c r="AV669" s="93"/>
      <c r="AW669" s="93"/>
      <c r="AX669" s="93"/>
      <c r="AY669" s="93"/>
      <c r="AZ669" s="93"/>
      <c r="BA669" s="93"/>
      <c r="BB669" s="93"/>
      <c r="BC669" s="93"/>
      <c r="BD669" s="93"/>
      <c r="BE669" s="93"/>
      <c r="BF669" s="93"/>
      <c r="BG669" s="93"/>
      <c r="BH669" s="93"/>
      <c r="BI669" s="93"/>
      <c r="BJ669" s="93"/>
      <c r="BK669" s="93"/>
      <c r="BL669" s="93"/>
      <c r="BM669" s="93"/>
      <c r="BN669" s="93"/>
      <c r="BO669" s="93"/>
      <c r="BP669" s="93"/>
      <c r="BQ669" s="93"/>
      <c r="BR669" s="93"/>
      <c r="BS669" s="93"/>
      <c r="BT669" s="93"/>
      <c r="BU669" s="93"/>
    </row>
    <row r="670" spans="3:73">
      <c r="C670" s="91">
        <f t="shared" si="35"/>
        <v>669</v>
      </c>
      <c r="D670" s="91"/>
      <c r="E670" s="91" t="e">
        <f t="shared" ca="1" si="37"/>
        <v>#N/A</v>
      </c>
      <c r="F670" s="91" t="e">
        <f ca="1">VLOOKUP(G670,#REF!,2,FALSE)</f>
        <v>#N/A</v>
      </c>
      <c r="G670" s="91"/>
      <c r="H670" s="91" t="e">
        <f ca="1">VLOOKUP(I670,#REF!,2,FALSE)</f>
        <v>#N/A</v>
      </c>
      <c r="I670" s="91"/>
      <c r="J670" s="91" t="e">
        <f ca="1">VLOOKUP(K670,#REF!,2,FALSE)</f>
        <v>#N/A</v>
      </c>
      <c r="K670" s="91"/>
      <c r="L670" s="91" t="e">
        <f ca="1">VLOOKUP(M670,#REF!,2,FALSE)</f>
        <v>#N/A</v>
      </c>
      <c r="M670" s="91"/>
      <c r="N670" s="91" t="e">
        <f ca="1">VLOOKUP(O670,#REF!,2,FALSE)</f>
        <v>#N/A</v>
      </c>
      <c r="O670" s="91"/>
      <c r="P670" s="92" t="str">
        <f ca="1">_xlfn.CONCAT($I670,IF(OR($O670=#REF!,$O670=#REF!,$O670=#REF!,$O670="electricité joule", $O670="electricité PAC")," d'", " de "), LOWER($O670))&amp;IF(OR(G670="agriculture","industrie")," l'",IF(OR(G670="puits technologiques",G670="soutes")," des "," du "))&amp;LOWER(G670)</f>
        <v xml:space="preserve"> de  du </v>
      </c>
      <c r="Q670" s="91" t="e">
        <f t="shared" si="36"/>
        <v>#NAME?</v>
      </c>
      <c r="R670" s="91" t="s">
        <v>95</v>
      </c>
      <c r="S670" s="91"/>
      <c r="T670" s="91" t="s">
        <v>9</v>
      </c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3"/>
      <c r="AM670" s="93"/>
      <c r="AN670" s="93"/>
      <c r="AO670" s="93"/>
      <c r="AP670" s="93"/>
      <c r="AQ670" s="93"/>
      <c r="AR670" s="93"/>
      <c r="AS670" s="93"/>
      <c r="AT670" s="93"/>
      <c r="AU670" s="93"/>
      <c r="AV670" s="93"/>
      <c r="AW670" s="93"/>
      <c r="AX670" s="93"/>
      <c r="AY670" s="93"/>
      <c r="AZ670" s="93"/>
      <c r="BA670" s="93"/>
      <c r="BB670" s="93"/>
      <c r="BC670" s="93"/>
      <c r="BD670" s="93"/>
      <c r="BE670" s="93"/>
      <c r="BF670" s="93"/>
      <c r="BG670" s="93"/>
      <c r="BH670" s="93"/>
      <c r="BI670" s="93"/>
      <c r="BJ670" s="93"/>
      <c r="BK670" s="93"/>
      <c r="BL670" s="93"/>
      <c r="BM670" s="93"/>
      <c r="BN670" s="93"/>
      <c r="BO670" s="93"/>
      <c r="BP670" s="93"/>
      <c r="BQ670" s="93"/>
      <c r="BR670" s="93"/>
      <c r="BS670" s="93"/>
      <c r="BT670" s="93"/>
      <c r="BU670" s="93"/>
    </row>
    <row r="671" spans="3:73">
      <c r="C671" s="91">
        <f t="shared" si="35"/>
        <v>670</v>
      </c>
      <c r="D671" s="91"/>
      <c r="E671" s="91" t="e">
        <f t="shared" ca="1" si="37"/>
        <v>#N/A</v>
      </c>
      <c r="F671" s="91" t="e">
        <f ca="1">VLOOKUP(G671,#REF!,2,FALSE)</f>
        <v>#N/A</v>
      </c>
      <c r="G671" s="91"/>
      <c r="H671" s="91" t="e">
        <f ca="1">VLOOKUP(I671,#REF!,2,FALSE)</f>
        <v>#N/A</v>
      </c>
      <c r="I671" s="91"/>
      <c r="J671" s="91" t="e">
        <f ca="1">VLOOKUP(K671,#REF!,2,FALSE)</f>
        <v>#N/A</v>
      </c>
      <c r="K671" s="91"/>
      <c r="L671" s="91" t="e">
        <f ca="1">VLOOKUP(M671,#REF!,2,FALSE)</f>
        <v>#N/A</v>
      </c>
      <c r="M671" s="91"/>
      <c r="N671" s="91" t="e">
        <f ca="1">VLOOKUP(O671,#REF!,2,FALSE)</f>
        <v>#N/A</v>
      </c>
      <c r="O671" s="91"/>
      <c r="P671" s="92" t="str">
        <f ca="1">_xlfn.CONCAT($I671,IF(OR($O671=#REF!,$O671=#REF!,$O671=#REF!,$O671="electricité joule", $O671="electricité PAC")," d'", " de "), LOWER($O671))&amp;IF(OR(G671="agriculture","industrie")," l'",IF(OR(G671="puits technologiques",G671="soutes")," des "," du "))&amp;LOWER(G671)</f>
        <v xml:space="preserve"> de  du </v>
      </c>
      <c r="Q671" s="91" t="e">
        <f t="shared" si="36"/>
        <v>#NAME?</v>
      </c>
      <c r="R671" s="91" t="s">
        <v>95</v>
      </c>
      <c r="S671" s="91"/>
      <c r="T671" s="91" t="s">
        <v>9</v>
      </c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3"/>
      <c r="AM671" s="93"/>
      <c r="AN671" s="93"/>
      <c r="AO671" s="93"/>
      <c r="AP671" s="93"/>
      <c r="AQ671" s="93"/>
      <c r="AR671" s="93"/>
      <c r="AS671" s="93"/>
      <c r="AT671" s="93"/>
      <c r="AU671" s="93"/>
      <c r="AV671" s="93"/>
      <c r="AW671" s="93"/>
      <c r="AX671" s="93"/>
      <c r="AY671" s="93"/>
      <c r="AZ671" s="93"/>
      <c r="BA671" s="93"/>
      <c r="BB671" s="93"/>
      <c r="BC671" s="93"/>
      <c r="BD671" s="93"/>
      <c r="BE671" s="93"/>
      <c r="BF671" s="93"/>
      <c r="BG671" s="93"/>
      <c r="BH671" s="93"/>
      <c r="BI671" s="93"/>
      <c r="BJ671" s="93"/>
      <c r="BK671" s="93"/>
      <c r="BL671" s="93"/>
      <c r="BM671" s="93"/>
      <c r="BN671" s="93"/>
      <c r="BO671" s="93"/>
      <c r="BP671" s="93"/>
      <c r="BQ671" s="93"/>
      <c r="BR671" s="93"/>
      <c r="BS671" s="93"/>
      <c r="BT671" s="93"/>
      <c r="BU671" s="93"/>
    </row>
    <row r="672" spans="3:73">
      <c r="C672" s="91">
        <f t="shared" si="35"/>
        <v>671</v>
      </c>
      <c r="D672" s="91"/>
      <c r="E672" s="91" t="e">
        <f t="shared" ca="1" si="37"/>
        <v>#N/A</v>
      </c>
      <c r="F672" s="91" t="e">
        <f ca="1">VLOOKUP(G672,#REF!,2,FALSE)</f>
        <v>#N/A</v>
      </c>
      <c r="G672" s="91"/>
      <c r="H672" s="91" t="e">
        <f ca="1">VLOOKUP(I672,#REF!,2,FALSE)</f>
        <v>#N/A</v>
      </c>
      <c r="I672" s="91"/>
      <c r="J672" s="91" t="e">
        <f ca="1">VLOOKUP(K672,#REF!,2,FALSE)</f>
        <v>#N/A</v>
      </c>
      <c r="K672" s="91"/>
      <c r="L672" s="91" t="e">
        <f ca="1">VLOOKUP(M672,#REF!,2,FALSE)</f>
        <v>#N/A</v>
      </c>
      <c r="M672" s="91"/>
      <c r="N672" s="91" t="e">
        <f ca="1">VLOOKUP(O672,#REF!,2,FALSE)</f>
        <v>#N/A</v>
      </c>
      <c r="O672" s="91"/>
      <c r="P672" s="92" t="str">
        <f ca="1">_xlfn.CONCAT($I672,IF(OR($O672=#REF!,$O672=#REF!,$O672=#REF!,$O672="electricité joule", $O672="electricité PAC")," d'", " de "), LOWER($O672))&amp;IF(OR(G672="agriculture","industrie")," l'",IF(OR(G672="puits technologiques",G672="soutes")," des "," du "))&amp;LOWER(G672)</f>
        <v xml:space="preserve"> de  du </v>
      </c>
      <c r="Q672" s="91" t="e">
        <f t="shared" si="36"/>
        <v>#NAME?</v>
      </c>
      <c r="R672" s="91" t="s">
        <v>95</v>
      </c>
      <c r="S672" s="91"/>
      <c r="T672" s="91" t="s">
        <v>9</v>
      </c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3"/>
      <c r="AM672" s="93"/>
      <c r="AN672" s="93"/>
      <c r="AO672" s="93"/>
      <c r="AP672" s="93"/>
      <c r="AQ672" s="93"/>
      <c r="AR672" s="93"/>
      <c r="AS672" s="93"/>
      <c r="AT672" s="93"/>
      <c r="AU672" s="93"/>
      <c r="AV672" s="93"/>
      <c r="AW672" s="93"/>
      <c r="AX672" s="93"/>
      <c r="AY672" s="93"/>
      <c r="AZ672" s="93"/>
      <c r="BA672" s="93"/>
      <c r="BB672" s="93"/>
      <c r="BC672" s="93"/>
      <c r="BD672" s="93"/>
      <c r="BE672" s="93"/>
      <c r="BF672" s="93"/>
      <c r="BG672" s="93"/>
      <c r="BH672" s="93"/>
      <c r="BI672" s="93"/>
      <c r="BJ672" s="93"/>
      <c r="BK672" s="93"/>
      <c r="BL672" s="93"/>
      <c r="BM672" s="93"/>
      <c r="BN672" s="93"/>
      <c r="BO672" s="93"/>
      <c r="BP672" s="93"/>
      <c r="BQ672" s="93"/>
      <c r="BR672" s="93"/>
      <c r="BS672" s="93"/>
      <c r="BT672" s="93"/>
      <c r="BU672" s="93"/>
    </row>
  </sheetData>
  <autoFilter ref="C1:BU39"/>
  <phoneticPr fontId="4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#REF!</xm:f>
          </x14:formula1>
          <xm:sqref>I2:I672</xm:sqref>
        </x14:dataValidation>
        <x14:dataValidation type="list" allowBlank="1" showInputMessage="1" showErrorMessage="1">
          <x14:formula1>
            <xm:f>#REF!</xm:f>
          </x14:formula1>
          <xm:sqref>M2:M672</xm:sqref>
        </x14:dataValidation>
        <x14:dataValidation type="list" allowBlank="1" showInputMessage="1" showErrorMessage="1">
          <x14:formula1>
            <xm:f>#REF!</xm:f>
          </x14:formula1>
          <xm:sqref>D2:D42</xm:sqref>
        </x14:dataValidation>
        <x14:dataValidation type="list" allowBlank="1" showInputMessage="1" showErrorMessage="1">
          <x14:formula1>
            <xm:f>#REF!</xm:f>
          </x14:formula1>
          <xm:sqref>D43:D672</xm:sqref>
        </x14:dataValidation>
        <x14:dataValidation type="list" allowBlank="1" showInputMessage="1" showErrorMessage="1">
          <x14:formula1>
            <xm:f>#REF!</xm:f>
          </x14:formula1>
          <xm:sqref>O2:O672</xm:sqref>
        </x14:dataValidation>
        <x14:dataValidation type="list" allowBlank="1" showInputMessage="1" showErrorMessage="1">
          <x14:formula1>
            <xm:f>#REF!</xm:f>
          </x14:formula1>
          <xm:sqref>K2:K672</xm:sqref>
        </x14:dataValidation>
        <x14:dataValidation type="list" allowBlank="1" showInputMessage="1" showErrorMessage="1">
          <x14:formula1>
            <xm:f>#REF!</xm:f>
          </x14:formula1>
          <xm:sqref>G2:G672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>
    <tabColor theme="3"/>
  </sheetPr>
  <dimension ref="A1:AB490"/>
  <sheetViews>
    <sheetView topLeftCell="F4" workbookViewId="0">
      <selection activeCell="F4" sqref="F4"/>
    </sheetView>
  </sheetViews>
  <sheetFormatPr baseColWidth="10" defaultColWidth="11.19921875" defaultRowHeight="14.25"/>
  <cols>
    <col min="1" max="5" width="0" hidden="1" customWidth="1"/>
    <col min="7" max="7" width="45.8984375" bestFit="1" customWidth="1"/>
    <col min="27" max="27" width="0" hidden="1" customWidth="1"/>
  </cols>
  <sheetData>
    <row r="1" spans="1:28" ht="15" hidden="1">
      <c r="H1" s="21" t="str">
        <f ca="1">LEFT(ADDRESS(1,COLUMN(#REF!),4),LEN(ADDRESS(1,COLUMN(#REF!),4))-1)</f>
        <v>C</v>
      </c>
      <c r="I1" s="21" t="str">
        <f ca="1">LEFT(ADDRESS(1,COLUMN(#REF!),4),LEN(ADDRESS(1,COLUMN(#REF!),4))-1)</f>
        <v>D</v>
      </c>
      <c r="J1" s="21" t="str">
        <f ca="1">LEFT(ADDRESS(1,COLUMN(#REF!),4),LEN(ADDRESS(1,COLUMN(#REF!),4))-1)</f>
        <v>E</v>
      </c>
      <c r="K1" s="21" t="str">
        <f ca="1">LEFT(ADDRESS(1,COLUMN(#REF!),4),LEN(ADDRESS(1,COLUMN(#REF!),4))-1)</f>
        <v>F</v>
      </c>
      <c r="L1" s="21" t="str">
        <f ca="1">LEFT(ADDRESS(1,COLUMN(#REF!),4),LEN(ADDRESS(1,COLUMN(#REF!),4))-1)</f>
        <v>G</v>
      </c>
      <c r="M1" s="21" t="str">
        <f ca="1">LEFT(ADDRESS(1,COLUMN(#REF!),4),LEN(ADDRESS(1,COLUMN(#REF!),4))-1)</f>
        <v>H</v>
      </c>
      <c r="N1" s="21" t="str">
        <f ca="1">LEFT(ADDRESS(1,COLUMN(#REF!),4),LEN(ADDRESS(1,COLUMN(#REF!),4))-1)</f>
        <v>I</v>
      </c>
      <c r="O1" s="21" t="str">
        <f ca="1">LEFT(ADDRESS(1,COLUMN(#REF!),4),LEN(ADDRESS(1,COLUMN(#REF!),4))-1)</f>
        <v>J</v>
      </c>
      <c r="P1" s="21" t="str">
        <f ca="1">LEFT(ADDRESS(1,COLUMN(#REF!),4),LEN(ADDRESS(1,COLUMN(#REF!),4))-1)</f>
        <v>K</v>
      </c>
      <c r="Q1" s="21" t="str">
        <f ca="1">LEFT(ADDRESS(1,COLUMN(#REF!),4),LEN(ADDRESS(1,COLUMN(#REF!),4))-1)</f>
        <v>L</v>
      </c>
      <c r="R1" s="21" t="str">
        <f ca="1">LEFT(ADDRESS(1,COLUMN(#REF!),4),LEN(ADDRESS(1,COLUMN(#REF!),4))-1)</f>
        <v>M</v>
      </c>
      <c r="S1" s="21" t="str">
        <f ca="1">LEFT(ADDRESS(1,COLUMN(#REF!),4),LEN(ADDRESS(1,COLUMN(#REF!),4))-1)</f>
        <v>N</v>
      </c>
      <c r="T1" s="21" t="str">
        <f ca="1">LEFT(ADDRESS(1,COLUMN(#REF!),4),LEN(ADDRESS(1,COLUMN(#REF!),4))-1)</f>
        <v>O</v>
      </c>
      <c r="U1" s="21" t="str">
        <f ca="1">LEFT(ADDRESS(1,COLUMN(#REF!),4),LEN(ADDRESS(1,COLUMN(#REF!),4))-1)</f>
        <v>P</v>
      </c>
      <c r="V1" s="21" t="str">
        <f ca="1">LEFT(ADDRESS(1,COLUMN(#REF!),4),LEN(ADDRESS(1,COLUMN(#REF!),4))-1)</f>
        <v>Q</v>
      </c>
      <c r="W1" s="21" t="str">
        <f ca="1">LEFT(ADDRESS(1,COLUMN(#REF!),4),LEN(ADDRESS(1,COLUMN(#REF!),4))-1)</f>
        <v>R</v>
      </c>
      <c r="X1" s="21" t="str">
        <f ca="1">LEFT(ADDRESS(1,COLUMN(#REF!),4),LEN(ADDRESS(1,COLUMN(#REF!),4))-1)</f>
        <v>S</v>
      </c>
      <c r="Y1" s="21" t="str">
        <f ca="1">LEFT(ADDRESS(1,COLUMN(#REF!),4),LEN(ADDRESS(1,COLUMN(#REF!),4))-1)</f>
        <v>V</v>
      </c>
      <c r="AA1" t="str">
        <f ca="1">Y1</f>
        <v>V</v>
      </c>
    </row>
    <row r="2" spans="1:28" hidden="1">
      <c r="H2" t="str">
        <f ca="1">#REF!</f>
        <v>cms</v>
      </c>
      <c r="I2" s="4" t="str">
        <f ca="1">#REF!</f>
        <v>pet</v>
      </c>
      <c r="J2" s="4" t="str">
        <f ca="1">#REF!</f>
        <v>pptr</v>
      </c>
      <c r="K2" s="4" t="str">
        <f ca="1">#REF!</f>
        <v>synpptr</v>
      </c>
      <c r="L2" s="4" t="str">
        <f ca="1">#REF!</f>
        <v>gna</v>
      </c>
      <c r="M2" s="4" t="str">
        <f ca="1">#REF!</f>
        <v>gsy</v>
      </c>
      <c r="N2" s="4" t="str">
        <f ca="1">#REF!</f>
        <v>elenuc</v>
      </c>
      <c r="O2" s="4" t="str">
        <f ca="1">#REF!</f>
        <v>eleenr</v>
      </c>
      <c r="P2" s="4" t="str">
        <f ca="1">#REF!</f>
        <v>biom</v>
      </c>
      <c r="Q2" s="4" t="str">
        <f ca="1">#REF!</f>
        <v>was</v>
      </c>
      <c r="R2" s="4" t="str">
        <f ca="1">#REF!</f>
        <v>biopptr</v>
      </c>
      <c r="S2" s="4" t="str">
        <f ca="1">#REF!</f>
        <v>gbi</v>
      </c>
      <c r="T2" s="4" t="str">
        <f ca="1">#REF!</f>
        <v>envch</v>
      </c>
      <c r="U2" s="4" t="str">
        <f ca="1">#REF!</f>
        <v>enrthoth</v>
      </c>
      <c r="V2" s="4" t="str">
        <f ca="1">#REF!</f>
        <v>elec</v>
      </c>
      <c r="W2" s="4" t="str">
        <f ca="1">#REF!</f>
        <v>chal</v>
      </c>
      <c r="X2" s="4" t="str">
        <f ca="1">#REF!</f>
        <v>h2</v>
      </c>
      <c r="Y2" s="4" t="str">
        <f ca="1">#REF!</f>
        <v>tot</v>
      </c>
    </row>
    <row r="3" spans="1:28" hidden="1"/>
    <row r="4" spans="1:28" s="7" customFormat="1" ht="18">
      <c r="A4" s="6"/>
      <c r="B4" s="6"/>
      <c r="C4" s="6"/>
      <c r="D4" s="6"/>
      <c r="E4" s="6"/>
      <c r="F4" s="6"/>
      <c r="G4" s="8" t="s">
        <v>250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6" customFormat="1" ht="15">
      <c r="A6" s="17"/>
      <c r="B6" s="17"/>
      <c r="C6" s="17"/>
      <c r="D6" s="17"/>
      <c r="E6" s="17"/>
      <c r="F6" s="4"/>
      <c r="G6" s="18" t="s">
        <v>217</v>
      </c>
      <c r="H6" s="17" t="s">
        <v>63</v>
      </c>
      <c r="I6" s="17"/>
      <c r="J6" s="17"/>
      <c r="K6" s="17"/>
      <c r="L6" s="17"/>
      <c r="M6" s="17"/>
      <c r="N6" s="17"/>
      <c r="O6" s="97"/>
      <c r="P6" s="97"/>
      <c r="Q6" s="97"/>
      <c r="R6" s="97"/>
      <c r="S6" s="97"/>
      <c r="T6" s="97"/>
      <c r="U6" s="97"/>
      <c r="V6" s="17"/>
      <c r="W6" s="17"/>
      <c r="X6" s="17"/>
      <c r="Y6" s="17"/>
      <c r="Z6" s="17"/>
      <c r="AA6" s="17"/>
      <c r="AB6" s="17"/>
    </row>
    <row r="7" spans="1:28" s="16" customFormat="1" ht="15">
      <c r="A7" s="17"/>
      <c r="B7" s="17"/>
      <c r="C7" s="17"/>
      <c r="D7" s="17"/>
      <c r="E7" s="17"/>
      <c r="F7" s="4"/>
      <c r="G7" s="18" t="s">
        <v>94</v>
      </c>
      <c r="H7" s="17" t="s">
        <v>210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19"/>
      <c r="B10" s="19"/>
      <c r="C10" s="19"/>
      <c r="D10" s="19"/>
      <c r="E10" s="19"/>
      <c r="F10" s="19"/>
      <c r="G10" s="20" t="s">
        <v>218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 customHeight="1">
      <c r="A12" s="4"/>
      <c r="B12" s="4"/>
      <c r="C12" s="4"/>
      <c r="D12" s="4"/>
      <c r="E12" s="4"/>
      <c r="F12" s="4"/>
      <c r="G12" s="104" t="s">
        <v>95</v>
      </c>
      <c r="H12" s="99" t="s">
        <v>65</v>
      </c>
      <c r="I12" s="99" t="s">
        <v>66</v>
      </c>
      <c r="J12" s="99" t="s">
        <v>158</v>
      </c>
      <c r="K12" s="99" t="s">
        <v>81</v>
      </c>
      <c r="L12" s="99" t="s">
        <v>74</v>
      </c>
      <c r="M12" s="99" t="s">
        <v>83</v>
      </c>
      <c r="N12" s="99" t="s">
        <v>76</v>
      </c>
      <c r="O12" s="99" t="s">
        <v>77</v>
      </c>
      <c r="P12" s="101" t="s">
        <v>162</v>
      </c>
      <c r="Q12" s="102"/>
      <c r="R12" s="102"/>
      <c r="S12" s="102"/>
      <c r="T12" s="102"/>
      <c r="U12" s="103"/>
      <c r="V12" s="99" t="s">
        <v>159</v>
      </c>
      <c r="W12" s="99" t="s">
        <v>89</v>
      </c>
      <c r="X12" s="99" t="s">
        <v>92</v>
      </c>
      <c r="Y12" s="99" t="s">
        <v>160</v>
      </c>
      <c r="Z12" s="4"/>
      <c r="AA12" s="4"/>
      <c r="AB12" s="4"/>
    </row>
    <row r="13" spans="1:28" ht="33.75">
      <c r="A13" s="4"/>
      <c r="B13" s="4" t="s">
        <v>219</v>
      </c>
      <c r="C13" s="4" t="s">
        <v>220</v>
      </c>
      <c r="D13" s="4" t="s">
        <v>221</v>
      </c>
      <c r="E13" s="4"/>
      <c r="F13" s="4"/>
      <c r="G13" s="105"/>
      <c r="H13" s="100"/>
      <c r="I13" s="100"/>
      <c r="J13" s="100"/>
      <c r="K13" s="100"/>
      <c r="L13" s="100"/>
      <c r="M13" s="100"/>
      <c r="N13" s="100"/>
      <c r="O13" s="100"/>
      <c r="P13" s="34" t="s">
        <v>78</v>
      </c>
      <c r="Q13" s="34" t="s">
        <v>79</v>
      </c>
      <c r="R13" s="34" t="s">
        <v>80</v>
      </c>
      <c r="S13" s="34" t="s">
        <v>82</v>
      </c>
      <c r="T13" s="35" t="s">
        <v>84</v>
      </c>
      <c r="U13" s="34" t="s">
        <v>85</v>
      </c>
      <c r="V13" s="100"/>
      <c r="W13" s="100"/>
      <c r="X13" s="100"/>
      <c r="Y13" s="100"/>
      <c r="Z13" s="4"/>
      <c r="AA13" s="4"/>
      <c r="AB13" s="4"/>
    </row>
    <row r="14" spans="1:28">
      <c r="A14" s="4"/>
      <c r="B14" s="4">
        <v>2019</v>
      </c>
      <c r="C14" s="4" t="s">
        <v>10</v>
      </c>
      <c r="D14" s="4" t="s">
        <v>28</v>
      </c>
      <c r="E14" s="4"/>
      <c r="F14" s="4"/>
      <c r="G14" s="36" t="s">
        <v>163</v>
      </c>
      <c r="H14" s="37">
        <v>0</v>
      </c>
      <c r="I14" s="37">
        <v>11.595553697293001</v>
      </c>
      <c r="J14" s="38">
        <v>0</v>
      </c>
      <c r="K14" s="37">
        <v>0</v>
      </c>
      <c r="L14" s="37">
        <v>0.16688824999999999</v>
      </c>
      <c r="M14" s="37">
        <v>0</v>
      </c>
      <c r="N14" s="38">
        <v>1209.1260212121213</v>
      </c>
      <c r="O14" s="38">
        <v>104.3311966741735</v>
      </c>
      <c r="P14" s="38">
        <v>120.67293388888889</v>
      </c>
      <c r="Q14" s="38">
        <v>34.900820833333334</v>
      </c>
      <c r="R14" s="38">
        <v>0</v>
      </c>
      <c r="S14" s="38">
        <v>9.0983058888888646</v>
      </c>
      <c r="T14" s="38">
        <v>31.698274999999999</v>
      </c>
      <c r="U14" s="38">
        <v>7.5310224999999988</v>
      </c>
      <c r="V14" s="38">
        <v>0</v>
      </c>
      <c r="W14" s="38">
        <v>0</v>
      </c>
      <c r="X14" s="38">
        <v>0</v>
      </c>
      <c r="Y14" s="39">
        <v>1529.1210179446989</v>
      </c>
      <c r="Z14" s="4"/>
      <c r="AA14" s="4"/>
      <c r="AB14" s="4"/>
    </row>
    <row r="15" spans="1:28">
      <c r="A15" s="4"/>
      <c r="B15" s="4">
        <f t="shared" ref="B15:C20" si="0">B14</f>
        <v>2019</v>
      </c>
      <c r="C15" s="4" t="str">
        <f t="shared" si="0"/>
        <v>AMS</v>
      </c>
      <c r="D15" s="4" t="s">
        <v>30</v>
      </c>
      <c r="E15" s="4"/>
      <c r="F15" s="4"/>
      <c r="G15" s="36" t="s">
        <v>29</v>
      </c>
      <c r="H15" s="38">
        <v>84.727843146635564</v>
      </c>
      <c r="I15" s="38">
        <v>578.28949050727442</v>
      </c>
      <c r="J15" s="38">
        <v>535.06419481988212</v>
      </c>
      <c r="K15" s="37">
        <v>0</v>
      </c>
      <c r="L15" s="38">
        <v>568.75187100000016</v>
      </c>
      <c r="M15" s="37">
        <v>0</v>
      </c>
      <c r="N15" s="38">
        <v>0</v>
      </c>
      <c r="O15" s="38">
        <v>0</v>
      </c>
      <c r="P15" s="38">
        <v>2.7591261111111107</v>
      </c>
      <c r="Q15" s="38">
        <v>0</v>
      </c>
      <c r="R15" s="38">
        <v>19.183841687689483</v>
      </c>
      <c r="S15" s="38">
        <v>0</v>
      </c>
      <c r="T15" s="38">
        <v>0</v>
      </c>
      <c r="U15" s="38">
        <v>0</v>
      </c>
      <c r="V15" s="38">
        <v>15.63175</v>
      </c>
      <c r="W15" s="38">
        <v>0</v>
      </c>
      <c r="X15" s="38">
        <v>0</v>
      </c>
      <c r="Y15" s="39">
        <v>1804.4081172725928</v>
      </c>
      <c r="Z15" s="4"/>
      <c r="AA15" s="4"/>
      <c r="AB15" s="4"/>
    </row>
    <row r="16" spans="1:28">
      <c r="A16" s="4"/>
      <c r="B16" s="4">
        <f t="shared" si="0"/>
        <v>2019</v>
      </c>
      <c r="C16" s="4" t="str">
        <f t="shared" si="0"/>
        <v>AMS</v>
      </c>
      <c r="D16" s="4" t="s">
        <v>32</v>
      </c>
      <c r="E16" s="4"/>
      <c r="F16" s="4"/>
      <c r="G16" s="36" t="s">
        <v>31</v>
      </c>
      <c r="H16" s="38">
        <v>-4.7877500119999999E-2</v>
      </c>
      <c r="I16" s="38">
        <v>-1.599063909936</v>
      </c>
      <c r="J16" s="38">
        <v>-205.43265045753787</v>
      </c>
      <c r="K16" s="37">
        <v>0</v>
      </c>
      <c r="L16" s="38">
        <v>-112.63352224999998</v>
      </c>
      <c r="M16" s="37">
        <v>0</v>
      </c>
      <c r="N16" s="38">
        <v>0</v>
      </c>
      <c r="O16" s="38">
        <v>0</v>
      </c>
      <c r="P16" s="38">
        <v>-2.3667455555555552</v>
      </c>
      <c r="Q16" s="38">
        <v>0</v>
      </c>
      <c r="R16" s="38">
        <v>-8.0445142984108866</v>
      </c>
      <c r="S16" s="38">
        <v>0</v>
      </c>
      <c r="T16" s="38">
        <v>0</v>
      </c>
      <c r="U16" s="38">
        <v>0</v>
      </c>
      <c r="V16" s="38">
        <v>-73.298799000000002</v>
      </c>
      <c r="W16" s="38">
        <v>0</v>
      </c>
      <c r="X16" s="38">
        <v>0</v>
      </c>
      <c r="Y16" s="39">
        <v>-403.42317297156029</v>
      </c>
      <c r="Z16" s="4"/>
      <c r="AA16" s="4"/>
      <c r="AB16" s="4"/>
    </row>
    <row r="17" spans="1:28">
      <c r="A17" s="4"/>
      <c r="B17" s="4">
        <f t="shared" si="0"/>
        <v>2019</v>
      </c>
      <c r="C17" s="4" t="str">
        <f t="shared" si="0"/>
        <v>AMS</v>
      </c>
      <c r="D17" s="4" t="s">
        <v>34</v>
      </c>
      <c r="E17" s="4"/>
      <c r="F17" s="4"/>
      <c r="G17" s="36" t="s">
        <v>33</v>
      </c>
      <c r="H17" s="37">
        <v>0</v>
      </c>
      <c r="I17" s="37">
        <v>0</v>
      </c>
      <c r="J17" s="37">
        <v>-19.747038815182684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8">
        <v>0</v>
      </c>
      <c r="W17" s="38">
        <v>0</v>
      </c>
      <c r="X17" s="37">
        <v>0</v>
      </c>
      <c r="Y17" s="39">
        <v>-19.747038815182684</v>
      </c>
      <c r="Z17" s="4"/>
      <c r="AA17" s="4"/>
      <c r="AB17" s="4"/>
    </row>
    <row r="18" spans="1:28">
      <c r="A18" s="4"/>
      <c r="B18" s="4">
        <f t="shared" si="0"/>
        <v>2019</v>
      </c>
      <c r="C18" s="4" t="str">
        <f t="shared" si="0"/>
        <v>AMS</v>
      </c>
      <c r="D18" s="4" t="s">
        <v>36</v>
      </c>
      <c r="E18" s="4"/>
      <c r="F18" s="4"/>
      <c r="G18" s="36" t="s">
        <v>35</v>
      </c>
      <c r="H18" s="37">
        <v>0</v>
      </c>
      <c r="I18" s="37">
        <v>0</v>
      </c>
      <c r="J18" s="37">
        <v>-82.452981163797972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8">
        <v>0</v>
      </c>
      <c r="W18" s="38">
        <v>0</v>
      </c>
      <c r="X18" s="37">
        <v>0</v>
      </c>
      <c r="Y18" s="39">
        <v>-82.452981163797972</v>
      </c>
      <c r="Z18" s="4"/>
      <c r="AA18" s="4"/>
      <c r="AB18" s="4"/>
    </row>
    <row r="19" spans="1:28">
      <c r="A19" s="4"/>
      <c r="B19" s="4">
        <f t="shared" si="0"/>
        <v>2019</v>
      </c>
      <c r="C19" s="4" t="str">
        <f t="shared" si="0"/>
        <v>AMS</v>
      </c>
      <c r="D19" s="4" t="s">
        <v>222</v>
      </c>
      <c r="E19" s="4"/>
      <c r="F19" s="4"/>
      <c r="G19" s="36" t="s">
        <v>37</v>
      </c>
      <c r="H19" s="38">
        <v>0.41223964042222283</v>
      </c>
      <c r="I19" s="38">
        <v>1.3710702337312513</v>
      </c>
      <c r="J19" s="38">
        <v>1.3272538188370329</v>
      </c>
      <c r="K19" s="37">
        <v>0</v>
      </c>
      <c r="L19" s="38">
        <v>-19.664768250000005</v>
      </c>
      <c r="M19" s="37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9">
        <v>-16.554204557009498</v>
      </c>
      <c r="Z19" s="4"/>
      <c r="AA19" s="4"/>
      <c r="AB19" s="4"/>
    </row>
    <row r="20" spans="1:28">
      <c r="A20" s="4"/>
      <c r="B20" s="4">
        <f t="shared" si="0"/>
        <v>2019</v>
      </c>
      <c r="C20" s="4" t="str">
        <f t="shared" si="0"/>
        <v>AMS</v>
      </c>
      <c r="D20" s="4" t="s">
        <v>25</v>
      </c>
      <c r="E20" s="4"/>
      <c r="F20" s="4"/>
      <c r="G20" s="40" t="s">
        <v>164</v>
      </c>
      <c r="H20" s="41">
        <v>85.092205286937784</v>
      </c>
      <c r="I20" s="41">
        <v>589.65705052836267</v>
      </c>
      <c r="J20" s="41">
        <v>228.75877820220057</v>
      </c>
      <c r="K20" s="41">
        <v>0</v>
      </c>
      <c r="L20" s="41">
        <v>436.62046875000021</v>
      </c>
      <c r="M20" s="41">
        <v>0</v>
      </c>
      <c r="N20" s="41">
        <v>1209.1260212121213</v>
      </c>
      <c r="O20" s="41">
        <v>104.3311966741735</v>
      </c>
      <c r="P20" s="41">
        <v>121.06531444444445</v>
      </c>
      <c r="Q20" s="41">
        <v>34.900820833333334</v>
      </c>
      <c r="R20" s="41">
        <v>11.139327389278597</v>
      </c>
      <c r="S20" s="41">
        <v>9.0983058888888646</v>
      </c>
      <c r="T20" s="41">
        <v>31.698274999999999</v>
      </c>
      <c r="U20" s="41">
        <v>7.5310224999999988</v>
      </c>
      <c r="V20" s="41">
        <v>-57.667049000000006</v>
      </c>
      <c r="W20" s="41">
        <v>0</v>
      </c>
      <c r="X20" s="41">
        <v>0</v>
      </c>
      <c r="Y20" s="41">
        <v>2811.351737709741</v>
      </c>
      <c r="Z20" s="4"/>
      <c r="AA20" s="4"/>
      <c r="AB20" s="4"/>
    </row>
    <row r="21" spans="1:28">
      <c r="A21" s="4"/>
      <c r="B21" s="4"/>
      <c r="C21" s="4"/>
      <c r="D21" s="4"/>
      <c r="E21" s="4"/>
      <c r="F21" s="4"/>
      <c r="G21" s="42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"/>
      <c r="AA21" s="4"/>
      <c r="AB21" s="4"/>
    </row>
    <row r="22" spans="1:28">
      <c r="A22" s="4"/>
      <c r="B22" s="4">
        <f>B20</f>
        <v>2019</v>
      </c>
      <c r="C22" s="4" t="str">
        <f>C20</f>
        <v>AMS</v>
      </c>
      <c r="D22" s="4" t="s">
        <v>39</v>
      </c>
      <c r="E22" s="4"/>
      <c r="F22" s="4"/>
      <c r="G22" s="44" t="s">
        <v>38</v>
      </c>
      <c r="H22" s="37">
        <v>3.6318872869800032</v>
      </c>
      <c r="I22" s="37">
        <v>10.787016352492323</v>
      </c>
      <c r="J22" s="37">
        <v>16.441628886851458</v>
      </c>
      <c r="K22" s="37">
        <v>0</v>
      </c>
      <c r="L22" s="37">
        <v>-1.2134132500000001</v>
      </c>
      <c r="M22" s="37">
        <v>0</v>
      </c>
      <c r="N22" s="37">
        <v>0</v>
      </c>
      <c r="O22" s="37">
        <v>0</v>
      </c>
      <c r="P22" s="37">
        <v>0</v>
      </c>
      <c r="Q22" s="37">
        <v>-0.39035819434438856</v>
      </c>
      <c r="R22" s="37">
        <v>0.39056626803326822</v>
      </c>
      <c r="S22" s="37">
        <v>0</v>
      </c>
      <c r="T22" s="37">
        <v>0</v>
      </c>
      <c r="U22" s="37">
        <v>0</v>
      </c>
      <c r="V22" s="37">
        <v>4.6315588193812136</v>
      </c>
      <c r="W22" s="37">
        <v>0</v>
      </c>
      <c r="X22" s="38">
        <v>0</v>
      </c>
      <c r="Y22" s="39">
        <v>34.278886169393878</v>
      </c>
      <c r="Z22" s="4"/>
      <c r="AA22" s="4"/>
      <c r="AB22" s="4"/>
    </row>
    <row r="23" spans="1:28">
      <c r="A23" s="4"/>
      <c r="B23" s="4">
        <f t="shared" ref="B23:C34" si="1">B22</f>
        <v>2019</v>
      </c>
      <c r="C23" s="4" t="str">
        <f t="shared" si="1"/>
        <v>AMS</v>
      </c>
      <c r="D23" s="4" t="s">
        <v>41</v>
      </c>
      <c r="E23" s="4"/>
      <c r="F23" s="4"/>
      <c r="G23" s="44" t="s">
        <v>40</v>
      </c>
      <c r="H23" s="37">
        <v>17.443753714840586</v>
      </c>
      <c r="I23" s="37">
        <v>0</v>
      </c>
      <c r="J23" s="37">
        <v>13.62708829242459</v>
      </c>
      <c r="K23" s="37">
        <v>0</v>
      </c>
      <c r="L23" s="37">
        <v>62.931904980327779</v>
      </c>
      <c r="M23" s="37">
        <v>0</v>
      </c>
      <c r="N23" s="37">
        <v>1209.1260212121213</v>
      </c>
      <c r="O23" s="37">
        <v>104.3311966741735</v>
      </c>
      <c r="P23" s="37">
        <v>17.794147670554988</v>
      </c>
      <c r="Q23" s="37">
        <v>12.388866225144911</v>
      </c>
      <c r="R23" s="37">
        <v>0</v>
      </c>
      <c r="S23" s="37">
        <v>4.8474406033333333</v>
      </c>
      <c r="T23" s="37">
        <v>0</v>
      </c>
      <c r="U23" s="37">
        <v>1.1825205542668356</v>
      </c>
      <c r="V23" s="37">
        <v>-566.17178776794128</v>
      </c>
      <c r="W23" s="37">
        <v>0</v>
      </c>
      <c r="X23" s="38">
        <v>0</v>
      </c>
      <c r="Y23" s="39">
        <v>877.50115215924666</v>
      </c>
      <c r="Z23" s="4"/>
      <c r="AA23" s="4"/>
      <c r="AB23" s="4"/>
    </row>
    <row r="24" spans="1:28">
      <c r="A24" s="4"/>
      <c r="B24" s="4">
        <f t="shared" si="1"/>
        <v>2019</v>
      </c>
      <c r="C24" s="4" t="str">
        <f t="shared" si="1"/>
        <v>AMS</v>
      </c>
      <c r="D24" s="4" t="s">
        <v>43</v>
      </c>
      <c r="E24" s="4"/>
      <c r="F24" s="4"/>
      <c r="G24" s="44" t="s">
        <v>42</v>
      </c>
      <c r="H24" s="37">
        <v>1.9109444951460814</v>
      </c>
      <c r="I24" s="37">
        <v>0</v>
      </c>
      <c r="J24" s="37">
        <v>0.26671791988070115</v>
      </c>
      <c r="K24" s="37">
        <v>0</v>
      </c>
      <c r="L24" s="37">
        <v>20.764778769672215</v>
      </c>
      <c r="M24" s="37">
        <v>0</v>
      </c>
      <c r="N24" s="37">
        <v>0</v>
      </c>
      <c r="O24" s="37">
        <v>0</v>
      </c>
      <c r="P24" s="37">
        <v>8.5293872999380707</v>
      </c>
      <c r="Q24" s="37">
        <v>16.588146755013483</v>
      </c>
      <c r="R24" s="37">
        <v>0</v>
      </c>
      <c r="S24" s="37">
        <v>2.852532452222222</v>
      </c>
      <c r="T24" s="37">
        <v>0.25919055555555554</v>
      </c>
      <c r="U24" s="37">
        <v>3.5768259901376065</v>
      </c>
      <c r="V24" s="37">
        <v>0</v>
      </c>
      <c r="W24" s="37">
        <v>-46.772072780777776</v>
      </c>
      <c r="X24" s="38">
        <v>0</v>
      </c>
      <c r="Y24" s="39">
        <v>7.9764514567881601</v>
      </c>
      <c r="Z24" s="4"/>
      <c r="AA24" s="4"/>
      <c r="AB24" s="4"/>
    </row>
    <row r="25" spans="1:28">
      <c r="A25" s="4"/>
      <c r="B25" s="4">
        <f t="shared" si="1"/>
        <v>2019</v>
      </c>
      <c r="C25" s="4" t="str">
        <f t="shared" si="1"/>
        <v>AMS</v>
      </c>
      <c r="D25" s="4" t="s">
        <v>45</v>
      </c>
      <c r="E25" s="4"/>
      <c r="F25" s="4"/>
      <c r="G25" s="44" t="s">
        <v>44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-1.1106240000000001</v>
      </c>
      <c r="T25" s="37">
        <v>0</v>
      </c>
      <c r="U25" s="37">
        <v>0</v>
      </c>
      <c r="V25" s="37">
        <v>0</v>
      </c>
      <c r="W25" s="37">
        <v>0</v>
      </c>
      <c r="X25" s="38">
        <v>0</v>
      </c>
      <c r="Y25" s="39">
        <v>-1.1106240000000001</v>
      </c>
      <c r="Z25" s="4"/>
      <c r="AA25" s="4"/>
      <c r="AB25" s="4"/>
    </row>
    <row r="26" spans="1:28">
      <c r="A26" s="4"/>
      <c r="B26" s="4">
        <f t="shared" si="1"/>
        <v>2019</v>
      </c>
      <c r="C26" s="4" t="str">
        <f t="shared" si="1"/>
        <v>AMS</v>
      </c>
      <c r="D26" s="4" t="s">
        <v>47</v>
      </c>
      <c r="E26" s="4"/>
      <c r="F26" s="4"/>
      <c r="G26" s="44" t="s">
        <v>46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8">
        <v>0</v>
      </c>
      <c r="Y26" s="39">
        <v>0</v>
      </c>
      <c r="Z26" s="4"/>
      <c r="AA26" s="4"/>
      <c r="AB26" s="4"/>
    </row>
    <row r="27" spans="1:28">
      <c r="A27" s="4"/>
      <c r="B27" s="4">
        <f t="shared" si="1"/>
        <v>2019</v>
      </c>
      <c r="C27" s="4" t="str">
        <f t="shared" si="1"/>
        <v>AMS</v>
      </c>
      <c r="D27" s="4" t="s">
        <v>48</v>
      </c>
      <c r="E27" s="4"/>
      <c r="F27" s="4"/>
      <c r="G27" s="44" t="s">
        <v>17</v>
      </c>
      <c r="H27" s="37">
        <v>0</v>
      </c>
      <c r="I27" s="37">
        <v>607.94319903666315</v>
      </c>
      <c r="J27" s="37">
        <v>-602.93238189654937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8">
        <v>0</v>
      </c>
      <c r="Y27" s="39">
        <v>5.0108171401137289</v>
      </c>
      <c r="Z27" s="4"/>
      <c r="AA27" s="4"/>
      <c r="AB27" s="4"/>
    </row>
    <row r="28" spans="1:28">
      <c r="A28" s="4"/>
      <c r="B28" s="4">
        <f t="shared" si="1"/>
        <v>2019</v>
      </c>
      <c r="C28" s="4" t="str">
        <f t="shared" si="1"/>
        <v>AMS</v>
      </c>
      <c r="D28" s="4" t="s">
        <v>50</v>
      </c>
      <c r="E28" s="4"/>
      <c r="F28" s="4"/>
      <c r="G28" s="44" t="s">
        <v>49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-29.34529096854553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8">
        <v>0</v>
      </c>
      <c r="Y28" s="39">
        <v>-29.34529096854553</v>
      </c>
      <c r="Z28" s="4"/>
      <c r="AA28" s="4"/>
      <c r="AB28" s="4"/>
    </row>
    <row r="29" spans="1:28">
      <c r="A29" s="4"/>
      <c r="B29" s="4">
        <f t="shared" si="1"/>
        <v>2019</v>
      </c>
      <c r="C29" s="4" t="str">
        <f t="shared" si="1"/>
        <v>AMS</v>
      </c>
      <c r="D29" s="4" t="s">
        <v>52</v>
      </c>
      <c r="E29" s="4"/>
      <c r="F29" s="4"/>
      <c r="G29" s="44" t="s">
        <v>51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8">
        <v>0</v>
      </c>
      <c r="Y29" s="39">
        <v>0</v>
      </c>
      <c r="Z29" s="4"/>
      <c r="AA29" s="4"/>
      <c r="AB29" s="4"/>
    </row>
    <row r="30" spans="1:28">
      <c r="A30" s="4"/>
      <c r="B30" s="4">
        <f t="shared" si="1"/>
        <v>2019</v>
      </c>
      <c r="C30" s="4" t="str">
        <f t="shared" si="1"/>
        <v>AMS</v>
      </c>
      <c r="D30" s="4" t="s">
        <v>54</v>
      </c>
      <c r="E30" s="4"/>
      <c r="F30" s="4"/>
      <c r="G30" s="44" t="s">
        <v>53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8">
        <v>0</v>
      </c>
      <c r="Y30" s="39">
        <v>0</v>
      </c>
      <c r="Z30" s="4"/>
      <c r="AA30" s="4"/>
      <c r="AB30" s="4"/>
    </row>
    <row r="31" spans="1:28">
      <c r="A31" s="4"/>
      <c r="B31" s="4">
        <f t="shared" si="1"/>
        <v>2019</v>
      </c>
      <c r="C31" s="4" t="str">
        <f t="shared" si="1"/>
        <v>AMS</v>
      </c>
      <c r="D31" s="4" t="s">
        <v>55</v>
      </c>
      <c r="E31" s="4"/>
      <c r="F31" s="4"/>
      <c r="G31" s="44" t="s">
        <v>165</v>
      </c>
      <c r="H31" s="37">
        <v>32.750811529533344</v>
      </c>
      <c r="I31" s="37">
        <v>-29.152970396099011</v>
      </c>
      <c r="J31" s="37">
        <v>28.064488458099014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8">
        <v>0</v>
      </c>
      <c r="Y31" s="39">
        <v>31.662329591533346</v>
      </c>
      <c r="Z31" s="4"/>
      <c r="AA31" s="4"/>
      <c r="AB31" s="4"/>
    </row>
    <row r="32" spans="1:28">
      <c r="A32" s="4"/>
      <c r="B32" s="4">
        <f t="shared" si="1"/>
        <v>2019</v>
      </c>
      <c r="C32" s="4" t="str">
        <f t="shared" si="1"/>
        <v>AMS</v>
      </c>
      <c r="D32" s="4" t="s">
        <v>57</v>
      </c>
      <c r="E32" s="4"/>
      <c r="F32" s="4"/>
      <c r="G32" s="44" t="s">
        <v>56</v>
      </c>
      <c r="H32" s="37">
        <v>15.211467777777777</v>
      </c>
      <c r="I32" s="37">
        <v>0</v>
      </c>
      <c r="J32" s="37">
        <v>17.163531653267256</v>
      </c>
      <c r="K32" s="37">
        <v>0</v>
      </c>
      <c r="L32" s="37">
        <v>6.4721602499999999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34.075655948560012</v>
      </c>
      <c r="W32" s="37">
        <v>0</v>
      </c>
      <c r="X32" s="38">
        <v>0</v>
      </c>
      <c r="Y32" s="39">
        <v>72.922815629605054</v>
      </c>
      <c r="Z32" s="4"/>
      <c r="AA32" s="4"/>
      <c r="AB32" s="4"/>
    </row>
    <row r="33" spans="1:28">
      <c r="A33" s="4"/>
      <c r="B33" s="4">
        <f t="shared" si="1"/>
        <v>2019</v>
      </c>
      <c r="C33" s="4" t="str">
        <f t="shared" si="1"/>
        <v>AMS</v>
      </c>
      <c r="D33" s="4" t="s">
        <v>58</v>
      </c>
      <c r="E33" s="4"/>
      <c r="F33" s="4"/>
      <c r="G33" s="44" t="s">
        <v>166</v>
      </c>
      <c r="H33" s="37">
        <v>0</v>
      </c>
      <c r="I33" s="37">
        <v>0</v>
      </c>
      <c r="J33" s="37">
        <v>0</v>
      </c>
      <c r="K33" s="37">
        <v>0</v>
      </c>
      <c r="L33" s="37">
        <v>4.9770604999999994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38.092724000000004</v>
      </c>
      <c r="W33" s="37">
        <v>3.667636947251947</v>
      </c>
      <c r="X33" s="38">
        <v>0</v>
      </c>
      <c r="Y33" s="39">
        <v>46.737421447251954</v>
      </c>
      <c r="Z33" s="4"/>
      <c r="AA33" s="4"/>
      <c r="AB33" s="4"/>
    </row>
    <row r="34" spans="1:28">
      <c r="A34" s="4"/>
      <c r="B34" s="4">
        <f t="shared" si="1"/>
        <v>2019</v>
      </c>
      <c r="C34" s="4" t="str">
        <f t="shared" si="1"/>
        <v>AMS</v>
      </c>
      <c r="D34" s="4" t="s">
        <v>27</v>
      </c>
      <c r="E34" s="4"/>
      <c r="F34" s="4"/>
      <c r="G34" s="40" t="s">
        <v>26</v>
      </c>
      <c r="H34" s="41">
        <v>70.94886480427779</v>
      </c>
      <c r="I34" s="41">
        <v>589.57724499305652</v>
      </c>
      <c r="J34" s="41">
        <v>-527.3689266860265</v>
      </c>
      <c r="K34" s="41">
        <v>0</v>
      </c>
      <c r="L34" s="41">
        <v>93.932491249999984</v>
      </c>
      <c r="M34" s="41">
        <v>0</v>
      </c>
      <c r="N34" s="41">
        <v>1209.1260212121213</v>
      </c>
      <c r="O34" s="41">
        <v>104.3311966741735</v>
      </c>
      <c r="P34" s="41">
        <v>26.323534970493061</v>
      </c>
      <c r="Q34" s="41">
        <v>28.586654785814009</v>
      </c>
      <c r="R34" s="41">
        <v>-28.954724700512262</v>
      </c>
      <c r="S34" s="41">
        <v>6.5893490555555561</v>
      </c>
      <c r="T34" s="41">
        <v>0.25919055555555554</v>
      </c>
      <c r="U34" s="41">
        <v>4.7593465444044423</v>
      </c>
      <c r="V34" s="41">
        <v>-489.37184900000005</v>
      </c>
      <c r="W34" s="41">
        <v>-43.104435833525834</v>
      </c>
      <c r="X34" s="41">
        <v>0</v>
      </c>
      <c r="Y34" s="41">
        <v>1045.6339586253871</v>
      </c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2"/>
      <c r="H35" s="43">
        <v>0</v>
      </c>
      <c r="I35" s="43">
        <v>0</v>
      </c>
      <c r="J35" s="43">
        <v>0</v>
      </c>
      <c r="K35" s="43"/>
      <c r="L35" s="43">
        <v>0</v>
      </c>
      <c r="M35" s="43"/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"/>
      <c r="AA35" s="4"/>
      <c r="AB35" s="4"/>
    </row>
    <row r="36" spans="1:28">
      <c r="A36" s="4"/>
      <c r="B36" s="4">
        <f>B34</f>
        <v>2019</v>
      </c>
      <c r="C36" s="4" t="str">
        <f>C14</f>
        <v>AMS</v>
      </c>
      <c r="D36" s="4" t="s">
        <v>223</v>
      </c>
      <c r="E36" s="4"/>
      <c r="F36" s="4"/>
      <c r="G36" s="44" t="s">
        <v>0</v>
      </c>
      <c r="H36" s="37">
        <v>10.318644626420003</v>
      </c>
      <c r="I36" s="37">
        <v>0</v>
      </c>
      <c r="J36" s="37">
        <v>31.798889573736361</v>
      </c>
      <c r="K36" s="37">
        <v>0</v>
      </c>
      <c r="L36" s="37">
        <v>122.13725650000002</v>
      </c>
      <c r="M36" s="37">
        <v>0</v>
      </c>
      <c r="N36" s="37">
        <v>0</v>
      </c>
      <c r="O36" s="37">
        <v>0</v>
      </c>
      <c r="P36" s="37">
        <v>15.07633527777778</v>
      </c>
      <c r="Q36" s="37">
        <v>4.5361330555555552</v>
      </c>
      <c r="R36" s="37">
        <v>1.0714586421915442</v>
      </c>
      <c r="S36" s="37">
        <v>0.59537055555555551</v>
      </c>
      <c r="T36" s="37">
        <v>0</v>
      </c>
      <c r="U36" s="37">
        <v>1.4743611111111112E-2</v>
      </c>
      <c r="V36" s="37">
        <v>115.65608999999999</v>
      </c>
      <c r="W36" s="37">
        <v>18.599047500192498</v>
      </c>
      <c r="X36" s="37">
        <v>0</v>
      </c>
      <c r="Y36" s="45">
        <v>319.80396934254043</v>
      </c>
      <c r="Z36" s="4"/>
      <c r="AA36" s="4"/>
      <c r="AB36" s="4"/>
    </row>
    <row r="37" spans="1:28">
      <c r="A37" s="4"/>
      <c r="B37" s="4">
        <f t="shared" ref="B37:C44" si="2">B36</f>
        <v>2019</v>
      </c>
      <c r="C37" s="4" t="str">
        <f t="shared" si="2"/>
        <v>AMS</v>
      </c>
      <c r="D37" s="4" t="s">
        <v>224</v>
      </c>
      <c r="E37" s="4"/>
      <c r="F37" s="4"/>
      <c r="G37" s="44" t="s">
        <v>3</v>
      </c>
      <c r="H37" s="37">
        <v>0</v>
      </c>
      <c r="I37" s="37">
        <v>0</v>
      </c>
      <c r="J37" s="37">
        <v>465.47698922226442</v>
      </c>
      <c r="K37" s="37">
        <v>0</v>
      </c>
      <c r="L37" s="37">
        <v>1.8942870000000003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37.188256545358975</v>
      </c>
      <c r="S37" s="37">
        <v>0</v>
      </c>
      <c r="T37" s="37">
        <v>0</v>
      </c>
      <c r="U37" s="37">
        <v>0</v>
      </c>
      <c r="V37" s="37">
        <v>10.07993007</v>
      </c>
      <c r="W37" s="37">
        <v>0</v>
      </c>
      <c r="X37" s="37">
        <v>0</v>
      </c>
      <c r="Y37" s="45">
        <v>514.63946283762346</v>
      </c>
      <c r="Z37" s="4"/>
      <c r="AA37" s="4"/>
      <c r="AB37" s="4"/>
    </row>
    <row r="38" spans="1:28">
      <c r="A38" s="4"/>
      <c r="B38" s="4">
        <f t="shared" si="2"/>
        <v>2019</v>
      </c>
      <c r="C38" s="4" t="str">
        <f t="shared" si="2"/>
        <v>AMS</v>
      </c>
      <c r="D38" s="4" t="s">
        <v>225</v>
      </c>
      <c r="E38" s="4"/>
      <c r="F38" s="4"/>
      <c r="G38" s="44" t="s">
        <v>1</v>
      </c>
      <c r="H38" s="37">
        <v>0.28361423905000005</v>
      </c>
      <c r="I38" s="37">
        <v>0</v>
      </c>
      <c r="J38" s="37">
        <v>50.740146891881786</v>
      </c>
      <c r="K38" s="37">
        <v>0</v>
      </c>
      <c r="L38" s="37">
        <v>132.15121725</v>
      </c>
      <c r="M38" s="37">
        <v>0</v>
      </c>
      <c r="N38" s="37">
        <v>0</v>
      </c>
      <c r="O38" s="37">
        <v>0</v>
      </c>
      <c r="P38" s="37">
        <v>74.953719722222218</v>
      </c>
      <c r="Q38" s="37">
        <v>0</v>
      </c>
      <c r="R38" s="37">
        <v>0</v>
      </c>
      <c r="S38" s="37">
        <v>0</v>
      </c>
      <c r="T38" s="37">
        <v>26.665051666666663</v>
      </c>
      <c r="U38" s="37">
        <v>1.98639250004</v>
      </c>
      <c r="V38" s="37">
        <v>159.72207699999998</v>
      </c>
      <c r="W38" s="37">
        <v>14.980747222222222</v>
      </c>
      <c r="X38" s="37">
        <v>0</v>
      </c>
      <c r="Y38" s="45">
        <v>461.48296649208288</v>
      </c>
      <c r="Z38" s="4"/>
      <c r="AA38" s="4"/>
      <c r="AB38" s="4"/>
    </row>
    <row r="39" spans="1:28">
      <c r="A39" s="4"/>
      <c r="B39" s="4">
        <f t="shared" si="2"/>
        <v>2019</v>
      </c>
      <c r="C39" s="4" t="str">
        <f t="shared" si="2"/>
        <v>AMS</v>
      </c>
      <c r="D39" s="4" t="s">
        <v>226</v>
      </c>
      <c r="E39" s="4"/>
      <c r="F39" s="4"/>
      <c r="G39" s="44" t="s">
        <v>2</v>
      </c>
      <c r="H39" s="37">
        <v>0.40432760307999993</v>
      </c>
      <c r="I39" s="37">
        <v>0</v>
      </c>
      <c r="J39" s="37">
        <v>33.030604242320379</v>
      </c>
      <c r="K39" s="37">
        <v>0</v>
      </c>
      <c r="L39" s="37">
        <v>70.504948999999996</v>
      </c>
      <c r="M39" s="37">
        <v>0</v>
      </c>
      <c r="N39" s="37">
        <v>0</v>
      </c>
      <c r="O39" s="37">
        <v>0</v>
      </c>
      <c r="P39" s="37">
        <v>3.0152302777777784</v>
      </c>
      <c r="Q39" s="37">
        <v>1.7780329919637734</v>
      </c>
      <c r="R39" s="37">
        <v>0</v>
      </c>
      <c r="S39" s="37">
        <v>1.4820169444444444</v>
      </c>
      <c r="T39" s="37">
        <v>4.7740327777777782</v>
      </c>
      <c r="U39" s="37">
        <v>0.35231138888888891</v>
      </c>
      <c r="V39" s="37">
        <v>137.76728493000002</v>
      </c>
      <c r="W39" s="37">
        <v>9.3080608333333341</v>
      </c>
      <c r="X39" s="37">
        <v>0</v>
      </c>
      <c r="Y39" s="45">
        <v>262.41685098958635</v>
      </c>
      <c r="Z39" s="4"/>
      <c r="AA39" s="4"/>
      <c r="AB39" s="4"/>
    </row>
    <row r="40" spans="1:28">
      <c r="A40" s="4"/>
      <c r="B40" s="4">
        <f t="shared" si="2"/>
        <v>2019</v>
      </c>
      <c r="C40" s="4" t="str">
        <f t="shared" si="2"/>
        <v>AMS</v>
      </c>
      <c r="D40" s="4" t="s">
        <v>227</v>
      </c>
      <c r="E40" s="4"/>
      <c r="F40" s="4"/>
      <c r="G40" s="44" t="s">
        <v>4</v>
      </c>
      <c r="H40" s="37">
        <v>1.6738093710000002E-2</v>
      </c>
      <c r="I40" s="37">
        <v>0</v>
      </c>
      <c r="J40" s="37">
        <v>35.508479849329859</v>
      </c>
      <c r="K40" s="37">
        <v>0</v>
      </c>
      <c r="L40" s="37">
        <v>2.1960534999999997</v>
      </c>
      <c r="M40" s="37">
        <v>0</v>
      </c>
      <c r="N40" s="37">
        <v>0</v>
      </c>
      <c r="O40" s="37">
        <v>0</v>
      </c>
      <c r="P40" s="37">
        <v>1.6964935406677779</v>
      </c>
      <c r="Q40" s="37">
        <v>0</v>
      </c>
      <c r="R40" s="37">
        <v>1.834336902240338</v>
      </c>
      <c r="S40" s="37">
        <v>0.43157000000000006</v>
      </c>
      <c r="T40" s="37">
        <v>0</v>
      </c>
      <c r="U40" s="37">
        <v>0.29222750000000003</v>
      </c>
      <c r="V40" s="37">
        <v>8.4794180000000026</v>
      </c>
      <c r="W40" s="37">
        <v>0.21658055555555558</v>
      </c>
      <c r="X40" s="37">
        <v>0</v>
      </c>
      <c r="Y40" s="45">
        <v>50.671897941503538</v>
      </c>
      <c r="Z40" s="4"/>
      <c r="AA40" s="4"/>
      <c r="AB40" s="4"/>
    </row>
    <row r="41" spans="1:28">
      <c r="A41" s="4"/>
      <c r="B41" s="4">
        <f t="shared" si="2"/>
        <v>2019</v>
      </c>
      <c r="C41" s="4" t="str">
        <f t="shared" si="2"/>
        <v>AMS</v>
      </c>
      <c r="D41" s="4" t="s">
        <v>228</v>
      </c>
      <c r="E41" s="4"/>
      <c r="F41" s="4"/>
      <c r="G41" s="44" t="s">
        <v>5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45">
        <v>0</v>
      </c>
      <c r="Z41" s="4"/>
      <c r="AA41" s="4"/>
      <c r="AB41" s="4"/>
    </row>
    <row r="42" spans="1:28">
      <c r="A42" s="4"/>
      <c r="B42" s="4">
        <f t="shared" si="2"/>
        <v>2019</v>
      </c>
      <c r="C42" s="4" t="str">
        <f t="shared" si="2"/>
        <v>AMS</v>
      </c>
      <c r="D42" s="4" t="s">
        <v>229</v>
      </c>
      <c r="E42" s="4"/>
      <c r="F42" s="4"/>
      <c r="G42" s="40" t="s">
        <v>22</v>
      </c>
      <c r="H42" s="41">
        <v>11.023324562260003</v>
      </c>
      <c r="I42" s="41">
        <v>0</v>
      </c>
      <c r="J42" s="41">
        <v>616.5551097795327</v>
      </c>
      <c r="K42" s="41">
        <v>0</v>
      </c>
      <c r="L42" s="41">
        <v>328.88376325000007</v>
      </c>
      <c r="M42" s="41">
        <v>0</v>
      </c>
      <c r="N42" s="41">
        <v>0</v>
      </c>
      <c r="O42" s="41">
        <v>0</v>
      </c>
      <c r="P42" s="41">
        <v>94.741778818445539</v>
      </c>
      <c r="Q42" s="41">
        <v>6.3141660475193291</v>
      </c>
      <c r="R42" s="41">
        <v>40.094052089790857</v>
      </c>
      <c r="S42" s="41">
        <v>2.5089575000000002</v>
      </c>
      <c r="T42" s="41">
        <v>31.43908444444444</v>
      </c>
      <c r="U42" s="41">
        <v>2.6456750000400002</v>
      </c>
      <c r="V42" s="41">
        <v>431.70479999999998</v>
      </c>
      <c r="W42" s="41">
        <v>43.104436111303606</v>
      </c>
      <c r="X42" s="41">
        <v>0</v>
      </c>
      <c r="Y42" s="41">
        <v>1609.0151476033366</v>
      </c>
      <c r="Z42" s="4"/>
      <c r="AA42" s="4"/>
      <c r="AB42" s="4"/>
    </row>
    <row r="43" spans="1:28">
      <c r="A43" s="4"/>
      <c r="B43" s="4">
        <f t="shared" si="2"/>
        <v>2019</v>
      </c>
      <c r="C43" s="4" t="str">
        <f t="shared" si="2"/>
        <v>AMS</v>
      </c>
      <c r="D43" s="4" t="s">
        <v>230</v>
      </c>
      <c r="E43" s="4"/>
      <c r="F43" s="4"/>
      <c r="G43" s="36" t="s">
        <v>23</v>
      </c>
      <c r="H43" s="37">
        <v>3.1200159203999993</v>
      </c>
      <c r="I43" s="37">
        <v>0</v>
      </c>
      <c r="J43" s="37">
        <v>139.5725242203051</v>
      </c>
      <c r="K43" s="37">
        <v>0</v>
      </c>
      <c r="L43" s="37">
        <v>13.804214250000001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45">
        <v>156.49675439070509</v>
      </c>
      <c r="Z43" s="4"/>
      <c r="AA43" s="4"/>
      <c r="AB43" s="4"/>
    </row>
    <row r="44" spans="1:28">
      <c r="A44" s="4"/>
      <c r="B44" s="4">
        <f t="shared" si="2"/>
        <v>2019</v>
      </c>
      <c r="C44" s="4" t="str">
        <f t="shared" si="2"/>
        <v>AMS</v>
      </c>
      <c r="D44" s="4" t="s">
        <v>231</v>
      </c>
      <c r="E44" s="4"/>
      <c r="F44" s="4"/>
      <c r="G44" s="40" t="s">
        <v>24</v>
      </c>
      <c r="H44" s="41">
        <v>14.143340482660001</v>
      </c>
      <c r="I44" s="41">
        <v>0</v>
      </c>
      <c r="J44" s="41">
        <v>756.12763399983783</v>
      </c>
      <c r="K44" s="41">
        <v>0</v>
      </c>
      <c r="L44" s="41">
        <v>342.6879775000001</v>
      </c>
      <c r="M44" s="41">
        <v>0</v>
      </c>
      <c r="N44" s="41">
        <v>0</v>
      </c>
      <c r="O44" s="41">
        <v>0</v>
      </c>
      <c r="P44" s="41">
        <v>94.741778818445539</v>
      </c>
      <c r="Q44" s="41">
        <v>6.3141660475193291</v>
      </c>
      <c r="R44" s="41">
        <v>40.094052089790857</v>
      </c>
      <c r="S44" s="41">
        <v>2.5089575000000002</v>
      </c>
      <c r="T44" s="41">
        <v>31.43908444444444</v>
      </c>
      <c r="U44" s="41">
        <v>2.6456750000400002</v>
      </c>
      <c r="V44" s="41">
        <v>431.70479999999998</v>
      </c>
      <c r="W44" s="41">
        <v>43.104436111303606</v>
      </c>
      <c r="X44" s="41">
        <v>0</v>
      </c>
      <c r="Y44" s="41">
        <v>1765.5119019940419</v>
      </c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26">
        <v>0</v>
      </c>
      <c r="I45" s="26">
        <v>-7.9805535306149977E-2</v>
      </c>
      <c r="J45" s="26">
        <v>-7.0888389245737926E-5</v>
      </c>
      <c r="K45" s="26">
        <v>0</v>
      </c>
      <c r="L45" s="26">
        <v>0</v>
      </c>
      <c r="M45" s="4"/>
      <c r="N45" s="26">
        <v>0</v>
      </c>
      <c r="O45" s="26">
        <v>0</v>
      </c>
      <c r="P45" s="26">
        <v>-6.5550585759410751E-7</v>
      </c>
      <c r="Q45" s="26">
        <v>0</v>
      </c>
      <c r="R45" s="26">
        <v>0</v>
      </c>
      <c r="S45" s="26">
        <v>6.6666669162884773E-7</v>
      </c>
      <c r="T45" s="26">
        <v>0</v>
      </c>
      <c r="U45" s="26">
        <v>-0.1260009555555559</v>
      </c>
      <c r="V45" s="26">
        <v>-7.1054273576010019E-14</v>
      </c>
      <c r="W45" s="26">
        <v>2.7777777233950474E-7</v>
      </c>
      <c r="X45" s="26">
        <v>0</v>
      </c>
      <c r="Y45" s="26">
        <v>-0.20587709031178747</v>
      </c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19"/>
      <c r="B47" s="19"/>
      <c r="C47" s="19"/>
      <c r="D47" s="19"/>
      <c r="E47" s="19"/>
      <c r="F47" s="19"/>
      <c r="G47" s="20" t="s">
        <v>232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25" customHeight="1">
      <c r="A49" s="4"/>
      <c r="B49" s="4"/>
      <c r="C49" s="4"/>
      <c r="D49" s="4"/>
      <c r="E49" s="4"/>
      <c r="F49" s="4"/>
      <c r="G49" s="104" t="s">
        <v>95</v>
      </c>
      <c r="H49" s="99" t="s">
        <v>65</v>
      </c>
      <c r="I49" s="99" t="s">
        <v>66</v>
      </c>
      <c r="J49" s="99" t="s">
        <v>158</v>
      </c>
      <c r="K49" s="99" t="s">
        <v>81</v>
      </c>
      <c r="L49" s="99" t="s">
        <v>74</v>
      </c>
      <c r="M49" s="99" t="s">
        <v>83</v>
      </c>
      <c r="N49" s="99" t="s">
        <v>76</v>
      </c>
      <c r="O49" s="99" t="s">
        <v>77</v>
      </c>
      <c r="P49" s="101" t="s">
        <v>162</v>
      </c>
      <c r="Q49" s="102"/>
      <c r="R49" s="102"/>
      <c r="S49" s="102"/>
      <c r="T49" s="102"/>
      <c r="U49" s="103"/>
      <c r="V49" s="99" t="s">
        <v>159</v>
      </c>
      <c r="W49" s="99" t="s">
        <v>89</v>
      </c>
      <c r="X49" s="99" t="s">
        <v>92</v>
      </c>
      <c r="Y49" s="99" t="s">
        <v>160</v>
      </c>
      <c r="Z49" s="4"/>
      <c r="AA49" s="4"/>
      <c r="AB49" s="4"/>
    </row>
    <row r="50" spans="1:28" ht="33.75">
      <c r="A50" s="4"/>
      <c r="B50" s="4" t="s">
        <v>219</v>
      </c>
      <c r="C50" s="4" t="s">
        <v>220</v>
      </c>
      <c r="D50" s="4" t="s">
        <v>221</v>
      </c>
      <c r="E50" s="4"/>
      <c r="F50" s="4"/>
      <c r="G50" s="105"/>
      <c r="H50" s="100"/>
      <c r="I50" s="100"/>
      <c r="J50" s="100"/>
      <c r="K50" s="100"/>
      <c r="L50" s="100"/>
      <c r="M50" s="100"/>
      <c r="N50" s="100"/>
      <c r="O50" s="100"/>
      <c r="P50" s="34" t="s">
        <v>78</v>
      </c>
      <c r="Q50" s="34" t="s">
        <v>79</v>
      </c>
      <c r="R50" s="34" t="s">
        <v>80</v>
      </c>
      <c r="S50" s="34" t="s">
        <v>82</v>
      </c>
      <c r="T50" s="35" t="s">
        <v>84</v>
      </c>
      <c r="U50" s="34" t="s">
        <v>85</v>
      </c>
      <c r="V50" s="100"/>
      <c r="W50" s="100"/>
      <c r="X50" s="100"/>
      <c r="Y50" s="100"/>
      <c r="Z50" s="4"/>
      <c r="AA50" s="4"/>
      <c r="AB50" s="4"/>
    </row>
    <row r="51" spans="1:28">
      <c r="A51" s="4"/>
      <c r="B51" s="4">
        <v>2020</v>
      </c>
      <c r="C51" s="4" t="s">
        <v>10</v>
      </c>
      <c r="D51" s="4" t="s">
        <v>28</v>
      </c>
      <c r="E51" s="4"/>
      <c r="F51" s="4"/>
      <c r="G51" s="36" t="s">
        <v>163</v>
      </c>
      <c r="H51" s="37">
        <v>0</v>
      </c>
      <c r="I51" s="37">
        <v>9.7977867342210008</v>
      </c>
      <c r="J51" s="46">
        <v>0</v>
      </c>
      <c r="K51" s="37">
        <v>0</v>
      </c>
      <c r="L51" s="37">
        <v>0.18111850000000002</v>
      </c>
      <c r="M51" s="37">
        <v>0</v>
      </c>
      <c r="N51" s="46">
        <v>1072.2208090909091</v>
      </c>
      <c r="O51" s="46">
        <v>115.72304451809002</v>
      </c>
      <c r="P51" s="46">
        <v>114.24305924309452</v>
      </c>
      <c r="Q51" s="46">
        <v>33.631608055405756</v>
      </c>
      <c r="R51" s="46">
        <v>0</v>
      </c>
      <c r="S51" s="46">
        <v>9.2815441223735728</v>
      </c>
      <c r="T51" s="46">
        <v>32.908596666666668</v>
      </c>
      <c r="U51" s="46">
        <v>8.1133079726239394</v>
      </c>
      <c r="V51" s="46">
        <v>0</v>
      </c>
      <c r="W51" s="46">
        <v>0</v>
      </c>
      <c r="X51" s="46">
        <v>0</v>
      </c>
      <c r="Y51" s="72">
        <v>1396.1008749033845</v>
      </c>
      <c r="Z51" s="4"/>
      <c r="AA51" s="4"/>
      <c r="AB51" s="4"/>
    </row>
    <row r="52" spans="1:28">
      <c r="A52" s="4"/>
      <c r="B52" s="4">
        <f t="shared" ref="B52:C57" si="3">B51</f>
        <v>2020</v>
      </c>
      <c r="C52" s="4" t="str">
        <f t="shared" si="3"/>
        <v>AMS</v>
      </c>
      <c r="D52" s="4" t="s">
        <v>30</v>
      </c>
      <c r="E52" s="4"/>
      <c r="F52" s="4"/>
      <c r="G52" s="36" t="s">
        <v>29</v>
      </c>
      <c r="H52" s="46">
        <v>59.346560356893349</v>
      </c>
      <c r="I52" s="46">
        <v>394.73997109464659</v>
      </c>
      <c r="J52" s="46">
        <v>515.26337584814883</v>
      </c>
      <c r="K52" s="37">
        <v>0</v>
      </c>
      <c r="L52" s="46">
        <v>479.42224425000006</v>
      </c>
      <c r="M52" s="37">
        <v>0</v>
      </c>
      <c r="N52" s="46">
        <v>0</v>
      </c>
      <c r="O52" s="46">
        <v>0</v>
      </c>
      <c r="P52" s="46">
        <v>2.6631252777777781</v>
      </c>
      <c r="Q52" s="46">
        <v>0</v>
      </c>
      <c r="R52" s="46">
        <v>13.962014778928699</v>
      </c>
      <c r="S52" s="46">
        <v>0</v>
      </c>
      <c r="T52" s="46">
        <v>0</v>
      </c>
      <c r="U52" s="46">
        <v>0</v>
      </c>
      <c r="V52" s="46">
        <v>19.536102</v>
      </c>
      <c r="W52" s="46">
        <v>0</v>
      </c>
      <c r="X52" s="46">
        <v>0</v>
      </c>
      <c r="Y52" s="72">
        <v>1484.9333936063952</v>
      </c>
      <c r="Z52" s="4"/>
      <c r="AA52" s="4"/>
      <c r="AB52" s="4"/>
    </row>
    <row r="53" spans="1:28">
      <c r="A53" s="4"/>
      <c r="B53" s="4">
        <f t="shared" si="3"/>
        <v>2020</v>
      </c>
      <c r="C53" s="4" t="str">
        <f t="shared" si="3"/>
        <v>AMS</v>
      </c>
      <c r="D53" s="4" t="s">
        <v>32</v>
      </c>
      <c r="E53" s="4"/>
      <c r="F53" s="4"/>
      <c r="G53" s="36" t="s">
        <v>31</v>
      </c>
      <c r="H53" s="46">
        <v>-9.6972882210000014E-2</v>
      </c>
      <c r="I53" s="46">
        <v>-1.4488664385590002</v>
      </c>
      <c r="J53" s="46">
        <v>-154.00833143808623</v>
      </c>
      <c r="K53" s="37">
        <v>0</v>
      </c>
      <c r="L53" s="46">
        <v>-95.022441999999998</v>
      </c>
      <c r="M53" s="37">
        <v>0</v>
      </c>
      <c r="N53" s="46">
        <v>0</v>
      </c>
      <c r="O53" s="46">
        <v>0</v>
      </c>
      <c r="P53" s="46">
        <v>-2.0287163888888888</v>
      </c>
      <c r="Q53" s="46">
        <v>0</v>
      </c>
      <c r="R53" s="46">
        <v>-7.1333416709442901</v>
      </c>
      <c r="S53" s="46">
        <v>0</v>
      </c>
      <c r="T53" s="46">
        <v>0</v>
      </c>
      <c r="U53" s="46">
        <v>0</v>
      </c>
      <c r="V53" s="46">
        <v>-64.575296000000009</v>
      </c>
      <c r="W53" s="46">
        <v>0</v>
      </c>
      <c r="X53" s="46">
        <v>0</v>
      </c>
      <c r="Y53" s="72">
        <v>-324.31396681868836</v>
      </c>
      <c r="Z53" s="4"/>
      <c r="AA53" s="4"/>
      <c r="AB53" s="4"/>
    </row>
    <row r="54" spans="1:28">
      <c r="A54" s="4"/>
      <c r="B54" s="4">
        <f t="shared" si="3"/>
        <v>2020</v>
      </c>
      <c r="C54" s="4" t="str">
        <f t="shared" si="3"/>
        <v>AMS</v>
      </c>
      <c r="D54" s="4" t="s">
        <v>34</v>
      </c>
      <c r="E54" s="4"/>
      <c r="F54" s="4"/>
      <c r="G54" s="36" t="s">
        <v>33</v>
      </c>
      <c r="H54" s="37">
        <v>0</v>
      </c>
      <c r="I54" s="37">
        <v>0</v>
      </c>
      <c r="J54" s="37">
        <v>-11.254966292131096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46">
        <v>0</v>
      </c>
      <c r="W54" s="46">
        <v>0</v>
      </c>
      <c r="X54" s="37">
        <v>0</v>
      </c>
      <c r="Y54" s="72">
        <v>-11.254966292131096</v>
      </c>
      <c r="Z54" s="4"/>
      <c r="AA54" s="4"/>
      <c r="AB54" s="4"/>
    </row>
    <row r="55" spans="1:28">
      <c r="A55" s="4"/>
      <c r="B55" s="4">
        <f t="shared" si="3"/>
        <v>2020</v>
      </c>
      <c r="C55" s="4" t="str">
        <f t="shared" si="3"/>
        <v>AMS</v>
      </c>
      <c r="D55" s="4" t="s">
        <v>36</v>
      </c>
      <c r="E55" s="4"/>
      <c r="F55" s="4"/>
      <c r="G55" s="36" t="s">
        <v>35</v>
      </c>
      <c r="H55" s="37">
        <v>0</v>
      </c>
      <c r="I55" s="37">
        <v>0</v>
      </c>
      <c r="J55" s="37">
        <v>-37.45524104092592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46">
        <v>0</v>
      </c>
      <c r="W55" s="46">
        <v>0</v>
      </c>
      <c r="X55" s="37">
        <v>0</v>
      </c>
      <c r="Y55" s="72">
        <v>-37.45524104092592</v>
      </c>
      <c r="Z55" s="4"/>
      <c r="AA55" s="4"/>
      <c r="AB55" s="4"/>
    </row>
    <row r="56" spans="1:28">
      <c r="A56" s="4"/>
      <c r="B56" s="4">
        <f t="shared" si="3"/>
        <v>2020</v>
      </c>
      <c r="C56" s="4" t="str">
        <f t="shared" si="3"/>
        <v>AMS</v>
      </c>
      <c r="D56" s="4" t="s">
        <v>222</v>
      </c>
      <c r="E56" s="4"/>
      <c r="F56" s="4"/>
      <c r="G56" s="36" t="s">
        <v>37</v>
      </c>
      <c r="H56" s="46">
        <v>2.2754338241033341</v>
      </c>
      <c r="I56" s="46">
        <v>1.7895047303380001</v>
      </c>
      <c r="J56" s="46">
        <v>-1.4741451662241043</v>
      </c>
      <c r="K56" s="37">
        <v>0</v>
      </c>
      <c r="L56" s="46">
        <v>21.247482000000002</v>
      </c>
      <c r="M56" s="37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72">
        <v>23.838275388217234</v>
      </c>
      <c r="Z56" s="4"/>
      <c r="AA56" s="4"/>
      <c r="AB56" s="4"/>
    </row>
    <row r="57" spans="1:28">
      <c r="A57" s="4"/>
      <c r="B57" s="4">
        <f t="shared" si="3"/>
        <v>2020</v>
      </c>
      <c r="C57" s="4" t="str">
        <f t="shared" si="3"/>
        <v>AMS</v>
      </c>
      <c r="D57" s="4" t="s">
        <v>25</v>
      </c>
      <c r="E57" s="4"/>
      <c r="F57" s="4"/>
      <c r="G57" s="40" t="s">
        <v>164</v>
      </c>
      <c r="H57" s="73">
        <v>61.52502129878669</v>
      </c>
      <c r="I57" s="73">
        <v>404.87839612064664</v>
      </c>
      <c r="J57" s="73">
        <v>311.07069191078136</v>
      </c>
      <c r="K57" s="41">
        <v>0</v>
      </c>
      <c r="L57" s="73">
        <v>405.82840275000007</v>
      </c>
      <c r="M57" s="41">
        <v>0</v>
      </c>
      <c r="N57" s="73">
        <v>1072.2208090909091</v>
      </c>
      <c r="O57" s="73">
        <v>115.72304451809002</v>
      </c>
      <c r="P57" s="73">
        <v>114.87746813198341</v>
      </c>
      <c r="Q57" s="73">
        <v>33.631608055405756</v>
      </c>
      <c r="R57" s="73">
        <v>6.8286731079844092</v>
      </c>
      <c r="S57" s="73">
        <v>9.2815441223735728</v>
      </c>
      <c r="T57" s="73">
        <v>32.908596666666668</v>
      </c>
      <c r="U57" s="73">
        <v>8.1133079726239394</v>
      </c>
      <c r="V57" s="73">
        <v>-45.039194000000009</v>
      </c>
      <c r="W57" s="73">
        <v>0</v>
      </c>
      <c r="X57" s="73">
        <v>0</v>
      </c>
      <c r="Y57" s="73">
        <v>2531.8483697462511</v>
      </c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2"/>
      <c r="H58" s="74"/>
      <c r="I58" s="74"/>
      <c r="J58" s="74"/>
      <c r="K58" s="43"/>
      <c r="L58" s="74"/>
      <c r="M58" s="43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4"/>
      <c r="AA58" s="4"/>
      <c r="AB58" s="4"/>
    </row>
    <row r="59" spans="1:28">
      <c r="A59" s="4"/>
      <c r="B59" s="4">
        <f>B57</f>
        <v>2020</v>
      </c>
      <c r="C59" s="4" t="str">
        <f>C57</f>
        <v>AMS</v>
      </c>
      <c r="D59" s="4" t="s">
        <v>39</v>
      </c>
      <c r="E59" s="4"/>
      <c r="F59" s="4"/>
      <c r="G59" s="44" t="s">
        <v>38</v>
      </c>
      <c r="H59" s="37">
        <v>-3.1696853392377875</v>
      </c>
      <c r="I59" s="37">
        <v>7.594656734105321</v>
      </c>
      <c r="J59" s="37">
        <v>3.8234994290490683</v>
      </c>
      <c r="K59" s="37">
        <v>0</v>
      </c>
      <c r="L59" s="37">
        <v>-0.68950250000000013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2.0843062301020092</v>
      </c>
      <c r="W59" s="37">
        <v>0</v>
      </c>
      <c r="X59" s="46">
        <v>0</v>
      </c>
      <c r="Y59" s="72">
        <v>9.6432745540186122</v>
      </c>
      <c r="Z59" s="4"/>
      <c r="AA59" s="4"/>
      <c r="AB59" s="4"/>
    </row>
    <row r="60" spans="1:28">
      <c r="A60" s="4"/>
      <c r="B60" s="4">
        <f t="shared" ref="B60:C71" si="4">B59</f>
        <v>2020</v>
      </c>
      <c r="C60" s="4" t="str">
        <f t="shared" si="4"/>
        <v>AMS</v>
      </c>
      <c r="D60" s="4" t="s">
        <v>41</v>
      </c>
      <c r="E60" s="4"/>
      <c r="F60" s="4"/>
      <c r="G60" s="44" t="s">
        <v>40</v>
      </c>
      <c r="H60" s="37">
        <v>14.864431241687887</v>
      </c>
      <c r="I60" s="37">
        <v>0</v>
      </c>
      <c r="J60" s="37">
        <v>13.418152502737103</v>
      </c>
      <c r="K60" s="37">
        <v>0</v>
      </c>
      <c r="L60" s="37">
        <v>55.436136268601025</v>
      </c>
      <c r="M60" s="37">
        <v>0</v>
      </c>
      <c r="N60" s="37">
        <v>1072.2208090909091</v>
      </c>
      <c r="O60" s="37">
        <v>115.67142051809002</v>
      </c>
      <c r="P60" s="37">
        <v>17.347825951117827</v>
      </c>
      <c r="Q60" s="37">
        <v>11.678824122543197</v>
      </c>
      <c r="R60" s="37">
        <v>0</v>
      </c>
      <c r="S60" s="37">
        <v>5.2886919634287652</v>
      </c>
      <c r="T60" s="37">
        <v>0</v>
      </c>
      <c r="U60" s="37">
        <v>1.3922112325408571</v>
      </c>
      <c r="V60" s="37">
        <v>-527.28039181222232</v>
      </c>
      <c r="W60" s="37">
        <v>0</v>
      </c>
      <c r="X60" s="46">
        <v>0</v>
      </c>
      <c r="Y60" s="72">
        <v>780.03811107943307</v>
      </c>
      <c r="Z60" s="4"/>
      <c r="AA60" s="4"/>
      <c r="AB60" s="4"/>
    </row>
    <row r="61" spans="1:28">
      <c r="A61" s="4"/>
      <c r="B61" s="4">
        <f t="shared" si="4"/>
        <v>2020</v>
      </c>
      <c r="C61" s="4" t="str">
        <f t="shared" si="4"/>
        <v>AMS</v>
      </c>
      <c r="D61" s="4" t="s">
        <v>43</v>
      </c>
      <c r="E61" s="4"/>
      <c r="F61" s="4"/>
      <c r="G61" s="44" t="s">
        <v>42</v>
      </c>
      <c r="H61" s="37">
        <v>1.5729367626898902</v>
      </c>
      <c r="I61" s="37">
        <v>0</v>
      </c>
      <c r="J61" s="37">
        <v>0.20358189452574635</v>
      </c>
      <c r="K61" s="37">
        <v>0</v>
      </c>
      <c r="L61" s="37">
        <v>21.08911448139898</v>
      </c>
      <c r="M61" s="37">
        <v>0</v>
      </c>
      <c r="N61" s="37">
        <v>0</v>
      </c>
      <c r="O61" s="37">
        <v>0</v>
      </c>
      <c r="P61" s="37">
        <v>7.8982729217883261</v>
      </c>
      <c r="Q61" s="37">
        <v>16.49482411485047</v>
      </c>
      <c r="R61" s="37">
        <v>0</v>
      </c>
      <c r="S61" s="37">
        <v>3.0673174902469076</v>
      </c>
      <c r="T61" s="37">
        <v>0.25705111111111106</v>
      </c>
      <c r="U61" s="37">
        <v>3.9939867016268904</v>
      </c>
      <c r="V61" s="37">
        <v>0</v>
      </c>
      <c r="W61" s="37">
        <v>-45.831488617908406</v>
      </c>
      <c r="X61" s="46">
        <v>0</v>
      </c>
      <c r="Y61" s="72">
        <v>8.7455968603299254</v>
      </c>
      <c r="Z61" s="4"/>
      <c r="AA61" s="4"/>
      <c r="AB61" s="4"/>
    </row>
    <row r="62" spans="1:28">
      <c r="A62" s="4"/>
      <c r="B62" s="4">
        <f t="shared" si="4"/>
        <v>2020</v>
      </c>
      <c r="C62" s="4" t="str">
        <f t="shared" si="4"/>
        <v>AMS</v>
      </c>
      <c r="D62" s="4" t="s">
        <v>45</v>
      </c>
      <c r="E62" s="4"/>
      <c r="F62" s="4"/>
      <c r="G62" s="44" t="s">
        <v>44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-1.9873640000000001</v>
      </c>
      <c r="T62" s="37">
        <v>0</v>
      </c>
      <c r="U62" s="37">
        <v>0</v>
      </c>
      <c r="V62" s="37">
        <v>0</v>
      </c>
      <c r="W62" s="37">
        <v>0</v>
      </c>
      <c r="X62" s="46">
        <v>0</v>
      </c>
      <c r="Y62" s="72">
        <v>-1.9873640000000001</v>
      </c>
      <c r="Z62" s="4"/>
      <c r="AA62" s="4"/>
      <c r="AB62" s="4"/>
    </row>
    <row r="63" spans="1:28">
      <c r="A63" s="4"/>
      <c r="B63" s="4">
        <f t="shared" si="4"/>
        <v>2020</v>
      </c>
      <c r="C63" s="4" t="str">
        <f t="shared" si="4"/>
        <v>AMS</v>
      </c>
      <c r="D63" s="4" t="s">
        <v>47</v>
      </c>
      <c r="E63" s="4"/>
      <c r="F63" s="4"/>
      <c r="G63" s="44" t="s">
        <v>46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46">
        <v>0</v>
      </c>
      <c r="Y63" s="72">
        <v>0</v>
      </c>
      <c r="Z63" s="4"/>
      <c r="AA63" s="4"/>
      <c r="AB63" s="4"/>
    </row>
    <row r="64" spans="1:28">
      <c r="A64" s="4"/>
      <c r="B64" s="4">
        <f t="shared" si="4"/>
        <v>2020</v>
      </c>
      <c r="C64" s="4" t="str">
        <f t="shared" si="4"/>
        <v>AMS</v>
      </c>
      <c r="D64" s="4" t="s">
        <v>48</v>
      </c>
      <c r="E64" s="4"/>
      <c r="F64" s="4"/>
      <c r="G64" s="44" t="s">
        <v>17</v>
      </c>
      <c r="H64" s="37">
        <v>0</v>
      </c>
      <c r="I64" s="37">
        <v>440.59076600316865</v>
      </c>
      <c r="J64" s="37">
        <v>-437.66600779015403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46">
        <v>0</v>
      </c>
      <c r="Y64" s="72">
        <v>2.9247582130146133</v>
      </c>
      <c r="Z64" s="4"/>
      <c r="AA64" s="4"/>
      <c r="AB64" s="4"/>
    </row>
    <row r="65" spans="1:28">
      <c r="A65" s="4"/>
      <c r="B65" s="4">
        <f t="shared" si="4"/>
        <v>2020</v>
      </c>
      <c r="C65" s="4" t="str">
        <f t="shared" si="4"/>
        <v>AMS</v>
      </c>
      <c r="D65" s="4" t="s">
        <v>50</v>
      </c>
      <c r="E65" s="4"/>
      <c r="F65" s="4"/>
      <c r="G65" s="44" t="s">
        <v>49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-27.31624937979873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46">
        <v>0</v>
      </c>
      <c r="Y65" s="72">
        <v>-27.31624937979873</v>
      </c>
      <c r="Z65" s="4"/>
      <c r="AA65" s="4"/>
      <c r="AB65" s="4"/>
    </row>
    <row r="66" spans="1:28">
      <c r="A66" s="4"/>
      <c r="B66" s="4">
        <f t="shared" si="4"/>
        <v>2020</v>
      </c>
      <c r="C66" s="4" t="str">
        <f t="shared" si="4"/>
        <v>AMS</v>
      </c>
      <c r="D66" s="4" t="s">
        <v>52</v>
      </c>
      <c r="E66" s="4"/>
      <c r="F66" s="4"/>
      <c r="G66" s="44" t="s">
        <v>51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46">
        <v>0</v>
      </c>
      <c r="Y66" s="72">
        <v>0</v>
      </c>
      <c r="Z66" s="4"/>
      <c r="AA66" s="4"/>
      <c r="AB66" s="4"/>
    </row>
    <row r="67" spans="1:28">
      <c r="A67" s="4"/>
      <c r="B67" s="4">
        <f t="shared" si="4"/>
        <v>2020</v>
      </c>
      <c r="C67" s="4" t="str">
        <f t="shared" si="4"/>
        <v>AMS</v>
      </c>
      <c r="D67" s="4" t="s">
        <v>54</v>
      </c>
      <c r="E67" s="4"/>
      <c r="F67" s="4"/>
      <c r="G67" s="44" t="s">
        <v>53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46">
        <v>0</v>
      </c>
      <c r="Y67" s="72">
        <v>0</v>
      </c>
      <c r="Z67" s="4"/>
      <c r="AA67" s="4"/>
      <c r="AB67" s="4"/>
    </row>
    <row r="68" spans="1:28">
      <c r="A68" s="4"/>
      <c r="B68" s="4">
        <f t="shared" si="4"/>
        <v>2020</v>
      </c>
      <c r="C68" s="4" t="str">
        <f t="shared" si="4"/>
        <v>AMS</v>
      </c>
      <c r="D68" s="4" t="s">
        <v>55</v>
      </c>
      <c r="E68" s="4"/>
      <c r="F68" s="4"/>
      <c r="G68" s="44" t="s">
        <v>165</v>
      </c>
      <c r="H68" s="37">
        <v>24.856875540426671</v>
      </c>
      <c r="I68" s="37">
        <v>-42.586921310488997</v>
      </c>
      <c r="J68" s="37">
        <v>41.670112128488995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46">
        <v>0</v>
      </c>
      <c r="Y68" s="72">
        <v>23.94006635842667</v>
      </c>
      <c r="Z68" s="4"/>
      <c r="AA68" s="4"/>
      <c r="AB68" s="4"/>
    </row>
    <row r="69" spans="1:28">
      <c r="A69" s="4"/>
      <c r="B69" s="4">
        <f t="shared" si="4"/>
        <v>2020</v>
      </c>
      <c r="C69" s="4" t="str">
        <f t="shared" si="4"/>
        <v>AMS</v>
      </c>
      <c r="D69" s="4" t="s">
        <v>57</v>
      </c>
      <c r="E69" s="4"/>
      <c r="F69" s="4"/>
      <c r="G69" s="44" t="s">
        <v>56</v>
      </c>
      <c r="H69" s="37">
        <v>10.864485000000002</v>
      </c>
      <c r="I69" s="37">
        <v>0</v>
      </c>
      <c r="J69" s="37">
        <v>12.156002809978</v>
      </c>
      <c r="K69" s="37">
        <v>0</v>
      </c>
      <c r="L69" s="37">
        <v>6.2612449999999988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32.903944582120353</v>
      </c>
      <c r="W69" s="37">
        <v>0</v>
      </c>
      <c r="X69" s="46">
        <v>0</v>
      </c>
      <c r="Y69" s="72">
        <v>62.185677392098349</v>
      </c>
      <c r="Z69" s="4"/>
      <c r="AA69" s="4"/>
      <c r="AB69" s="4"/>
    </row>
    <row r="70" spans="1:28">
      <c r="A70" s="4"/>
      <c r="B70" s="4">
        <f t="shared" si="4"/>
        <v>2020</v>
      </c>
      <c r="C70" s="4" t="str">
        <f t="shared" si="4"/>
        <v>AMS</v>
      </c>
      <c r="D70" s="4" t="s">
        <v>58</v>
      </c>
      <c r="E70" s="4"/>
      <c r="F70" s="4"/>
      <c r="G70" s="44" t="s">
        <v>166</v>
      </c>
      <c r="H70" s="37">
        <v>0</v>
      </c>
      <c r="I70" s="37">
        <v>0</v>
      </c>
      <c r="J70" s="37">
        <v>0</v>
      </c>
      <c r="K70" s="37">
        <v>0</v>
      </c>
      <c r="L70" s="37">
        <v>3.9080132499999998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35.893531999999993</v>
      </c>
      <c r="W70" s="37">
        <v>4.1669160064579911</v>
      </c>
      <c r="X70" s="46">
        <v>0</v>
      </c>
      <c r="Y70" s="72">
        <v>43.968461256457985</v>
      </c>
      <c r="Z70" s="4"/>
      <c r="AA70" s="4"/>
      <c r="AB70" s="4"/>
    </row>
    <row r="71" spans="1:28">
      <c r="A71" s="4"/>
      <c r="B71" s="4">
        <f t="shared" si="4"/>
        <v>2020</v>
      </c>
      <c r="C71" s="4" t="str">
        <f t="shared" si="4"/>
        <v>AMS</v>
      </c>
      <c r="D71" s="4" t="s">
        <v>27</v>
      </c>
      <c r="E71" s="4"/>
      <c r="F71" s="4"/>
      <c r="G71" s="40" t="s">
        <v>26</v>
      </c>
      <c r="H71" s="73">
        <v>48.989043205566666</v>
      </c>
      <c r="I71" s="73">
        <v>405.59850142678499</v>
      </c>
      <c r="J71" s="73">
        <v>-366.39465902537506</v>
      </c>
      <c r="K71" s="41">
        <v>0</v>
      </c>
      <c r="L71" s="73">
        <v>86.005006499999993</v>
      </c>
      <c r="M71" s="41">
        <v>0</v>
      </c>
      <c r="N71" s="73">
        <v>1072.2208090909091</v>
      </c>
      <c r="O71" s="73">
        <v>115.67142051809002</v>
      </c>
      <c r="P71" s="73">
        <v>25.246098872906153</v>
      </c>
      <c r="Q71" s="73">
        <v>28.173648237393667</v>
      </c>
      <c r="R71" s="73">
        <v>-27.31624937979873</v>
      </c>
      <c r="S71" s="73">
        <v>6.3686454536756729</v>
      </c>
      <c r="T71" s="73">
        <v>0.25705111111111106</v>
      </c>
      <c r="U71" s="73">
        <v>5.3861979341677468</v>
      </c>
      <c r="V71" s="73">
        <v>-456.39860899999991</v>
      </c>
      <c r="W71" s="73">
        <v>-41.66457261145041</v>
      </c>
      <c r="X71" s="73">
        <v>0</v>
      </c>
      <c r="Y71" s="73">
        <v>902.14233233398068</v>
      </c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2"/>
      <c r="H72" s="74">
        <v>0</v>
      </c>
      <c r="I72" s="74">
        <v>0</v>
      </c>
      <c r="J72" s="74">
        <v>0</v>
      </c>
      <c r="K72" s="43"/>
      <c r="L72" s="74">
        <v>0</v>
      </c>
      <c r="M72" s="43"/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4"/>
      <c r="AA72" s="4"/>
      <c r="AB72" s="4"/>
    </row>
    <row r="73" spans="1:28">
      <c r="A73" s="4"/>
      <c r="B73" s="4">
        <f>B71</f>
        <v>2020</v>
      </c>
      <c r="C73" s="4" t="str">
        <f>C51</f>
        <v>AMS</v>
      </c>
      <c r="D73" s="4" t="s">
        <v>223</v>
      </c>
      <c r="E73" s="4"/>
      <c r="F73" s="4"/>
      <c r="G73" s="44" t="s">
        <v>0</v>
      </c>
      <c r="H73" s="37">
        <v>9.103168484740003</v>
      </c>
      <c r="I73" s="37">
        <v>0</v>
      </c>
      <c r="J73" s="37">
        <v>30.742620872292591</v>
      </c>
      <c r="K73" s="37">
        <v>0</v>
      </c>
      <c r="L73" s="37">
        <v>115.67477925</v>
      </c>
      <c r="M73" s="37">
        <v>0</v>
      </c>
      <c r="N73" s="37">
        <v>0</v>
      </c>
      <c r="O73" s="37">
        <v>0</v>
      </c>
      <c r="P73" s="37">
        <v>15.652087601653344</v>
      </c>
      <c r="Q73" s="37">
        <v>3.5686448746488644</v>
      </c>
      <c r="R73" s="37">
        <v>1.0751813257923004</v>
      </c>
      <c r="S73" s="37">
        <v>0.92719655758676645</v>
      </c>
      <c r="T73" s="37">
        <v>0</v>
      </c>
      <c r="U73" s="37">
        <v>1.540935583552362E-2</v>
      </c>
      <c r="V73" s="37">
        <v>105.80333299999998</v>
      </c>
      <c r="W73" s="37">
        <v>17.474535389228187</v>
      </c>
      <c r="X73" s="37">
        <v>0</v>
      </c>
      <c r="Y73" s="45">
        <v>300.03695671177758</v>
      </c>
      <c r="Z73" s="4"/>
      <c r="AA73" s="4"/>
      <c r="AB73" s="4"/>
    </row>
    <row r="74" spans="1:28">
      <c r="A74" s="4"/>
      <c r="B74" s="4">
        <f t="shared" ref="B74:C81" si="5">B73</f>
        <v>2020</v>
      </c>
      <c r="C74" s="4" t="str">
        <f t="shared" si="5"/>
        <v>AMS</v>
      </c>
      <c r="D74" s="4" t="s">
        <v>224</v>
      </c>
      <c r="E74" s="4"/>
      <c r="F74" s="4"/>
      <c r="G74" s="44" t="s">
        <v>3</v>
      </c>
      <c r="H74" s="37">
        <v>0</v>
      </c>
      <c r="I74" s="37">
        <v>0</v>
      </c>
      <c r="J74" s="37">
        <v>396.20072754031048</v>
      </c>
      <c r="K74" s="37">
        <v>0</v>
      </c>
      <c r="L74" s="37">
        <v>2.2477145000000003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30.751352031352695</v>
      </c>
      <c r="S74" s="37">
        <v>0</v>
      </c>
      <c r="T74" s="37">
        <v>0</v>
      </c>
      <c r="U74" s="37">
        <v>0</v>
      </c>
      <c r="V74" s="37">
        <v>8.3371990700000005</v>
      </c>
      <c r="W74" s="37">
        <v>0</v>
      </c>
      <c r="X74" s="37">
        <v>0</v>
      </c>
      <c r="Y74" s="45">
        <v>437.53699314166312</v>
      </c>
      <c r="Z74" s="4"/>
      <c r="AA74" s="4"/>
      <c r="AB74" s="4"/>
    </row>
    <row r="75" spans="1:28">
      <c r="A75" s="4"/>
      <c r="B75" s="4">
        <f t="shared" si="5"/>
        <v>2020</v>
      </c>
      <c r="C75" s="4" t="str">
        <f t="shared" si="5"/>
        <v>AMS</v>
      </c>
      <c r="D75" s="4" t="s">
        <v>225</v>
      </c>
      <c r="E75" s="4"/>
      <c r="F75" s="4"/>
      <c r="G75" s="44" t="s">
        <v>1</v>
      </c>
      <c r="H75" s="37">
        <v>0.24074954804999998</v>
      </c>
      <c r="I75" s="37">
        <v>0</v>
      </c>
      <c r="J75" s="37">
        <v>50.312051197940285</v>
      </c>
      <c r="K75" s="37">
        <v>0</v>
      </c>
      <c r="L75" s="37">
        <v>125.05981225000002</v>
      </c>
      <c r="M75" s="37">
        <v>0</v>
      </c>
      <c r="N75" s="37">
        <v>0</v>
      </c>
      <c r="O75" s="37">
        <v>0</v>
      </c>
      <c r="P75" s="37">
        <v>69.406708888888886</v>
      </c>
      <c r="Q75" s="37">
        <v>0</v>
      </c>
      <c r="R75" s="37">
        <v>0</v>
      </c>
      <c r="S75" s="37">
        <v>0</v>
      </c>
      <c r="T75" s="37">
        <v>28.099863055555552</v>
      </c>
      <c r="U75" s="37">
        <v>2.0645206826866662</v>
      </c>
      <c r="V75" s="37">
        <v>161.49853200000001</v>
      </c>
      <c r="W75" s="37">
        <v>14.411899999999999</v>
      </c>
      <c r="X75" s="37">
        <v>0</v>
      </c>
      <c r="Y75" s="45">
        <v>451.09413762312141</v>
      </c>
      <c r="Z75" s="4"/>
      <c r="AA75" s="4"/>
      <c r="AB75" s="4"/>
    </row>
    <row r="76" spans="1:28">
      <c r="A76" s="4"/>
      <c r="B76" s="4">
        <f t="shared" si="5"/>
        <v>2020</v>
      </c>
      <c r="C76" s="4" t="str">
        <f t="shared" si="5"/>
        <v>AMS</v>
      </c>
      <c r="D76" s="4" t="s">
        <v>226</v>
      </c>
      <c r="E76" s="4"/>
      <c r="F76" s="4"/>
      <c r="G76" s="44" t="s">
        <v>2</v>
      </c>
      <c r="H76" s="37">
        <v>0.35525487623000002</v>
      </c>
      <c r="I76" s="37">
        <v>0</v>
      </c>
      <c r="J76" s="37">
        <v>31.907501208676987</v>
      </c>
      <c r="K76" s="37">
        <v>0</v>
      </c>
      <c r="L76" s="37">
        <v>62.61667825</v>
      </c>
      <c r="M76" s="37">
        <v>0</v>
      </c>
      <c r="N76" s="37">
        <v>0</v>
      </c>
      <c r="O76" s="37">
        <v>0</v>
      </c>
      <c r="P76" s="37">
        <v>2.8232277777777779</v>
      </c>
      <c r="Q76" s="37">
        <v>2.2859468815788357</v>
      </c>
      <c r="R76" s="37">
        <v>0</v>
      </c>
      <c r="S76" s="37">
        <v>1.4745088888888889</v>
      </c>
      <c r="T76" s="37">
        <v>4.5516825000000001</v>
      </c>
      <c r="U76" s="37">
        <v>0.35485889253622721</v>
      </c>
      <c r="V76" s="37">
        <v>127.64086592999999</v>
      </c>
      <c r="W76" s="37">
        <v>9.5887644444444451</v>
      </c>
      <c r="X76" s="37">
        <v>0</v>
      </c>
      <c r="Y76" s="45">
        <v>243.59928965013316</v>
      </c>
      <c r="Z76" s="4"/>
      <c r="AA76" s="4"/>
      <c r="AB76" s="4"/>
    </row>
    <row r="77" spans="1:28">
      <c r="A77" s="4"/>
      <c r="B77" s="4">
        <f t="shared" si="5"/>
        <v>2020</v>
      </c>
      <c r="C77" s="4" t="str">
        <f t="shared" si="5"/>
        <v>AMS</v>
      </c>
      <c r="D77" s="4" t="s">
        <v>227</v>
      </c>
      <c r="E77" s="4"/>
      <c r="F77" s="4"/>
      <c r="G77" s="44" t="s">
        <v>4</v>
      </c>
      <c r="H77" s="37">
        <v>1.5371382629999998E-2</v>
      </c>
      <c r="I77" s="37">
        <v>0</v>
      </c>
      <c r="J77" s="37">
        <v>37.352212663167997</v>
      </c>
      <c r="K77" s="37">
        <v>0</v>
      </c>
      <c r="L77" s="37">
        <v>2.1964755</v>
      </c>
      <c r="M77" s="37">
        <v>0</v>
      </c>
      <c r="N77" s="37">
        <v>0</v>
      </c>
      <c r="O77" s="37">
        <v>0</v>
      </c>
      <c r="P77" s="37">
        <v>1.7493453935920653</v>
      </c>
      <c r="Q77" s="37">
        <v>0</v>
      </c>
      <c r="R77" s="37">
        <v>1.9048961095281811</v>
      </c>
      <c r="S77" s="37">
        <v>0.51119305555555561</v>
      </c>
      <c r="T77" s="37">
        <v>0</v>
      </c>
      <c r="U77" s="37">
        <v>0.29232166666666665</v>
      </c>
      <c r="V77" s="37">
        <v>8.079485</v>
      </c>
      <c r="W77" s="37">
        <v>0.18937333333333334</v>
      </c>
      <c r="X77" s="37">
        <v>0</v>
      </c>
      <c r="Y77" s="45">
        <v>52.290674104473801</v>
      </c>
      <c r="Z77" s="4"/>
      <c r="AA77" s="4"/>
      <c r="AB77" s="4"/>
    </row>
    <row r="78" spans="1:28">
      <c r="A78" s="4"/>
      <c r="B78" s="4">
        <f t="shared" si="5"/>
        <v>2020</v>
      </c>
      <c r="C78" s="4" t="str">
        <f t="shared" si="5"/>
        <v>AMS</v>
      </c>
      <c r="D78" s="4" t="s">
        <v>228</v>
      </c>
      <c r="E78" s="4"/>
      <c r="F78" s="4"/>
      <c r="G78" s="44" t="s">
        <v>5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45">
        <v>0</v>
      </c>
      <c r="Z78" s="4"/>
      <c r="AA78" s="4"/>
      <c r="AB78" s="4"/>
    </row>
    <row r="79" spans="1:28">
      <c r="A79" s="4"/>
      <c r="B79" s="4">
        <f t="shared" si="5"/>
        <v>2020</v>
      </c>
      <c r="C79" s="4" t="str">
        <f t="shared" si="5"/>
        <v>AMS</v>
      </c>
      <c r="D79" s="4" t="s">
        <v>229</v>
      </c>
      <c r="E79" s="4"/>
      <c r="F79" s="4"/>
      <c r="G79" s="40" t="s">
        <v>22</v>
      </c>
      <c r="H79" s="73">
        <v>9.714544291650002</v>
      </c>
      <c r="I79" s="73">
        <v>0</v>
      </c>
      <c r="J79" s="73">
        <v>546.5151134823883</v>
      </c>
      <c r="K79" s="41">
        <v>0</v>
      </c>
      <c r="L79" s="73">
        <v>307.79545975000002</v>
      </c>
      <c r="M79" s="41">
        <v>0</v>
      </c>
      <c r="N79" s="73">
        <v>0</v>
      </c>
      <c r="O79" s="73">
        <v>0</v>
      </c>
      <c r="P79" s="73">
        <v>89.631369661912075</v>
      </c>
      <c r="Q79" s="73">
        <v>5.8545917562277001</v>
      </c>
      <c r="R79" s="73">
        <v>33.731429466673177</v>
      </c>
      <c r="S79" s="73">
        <v>2.9128985020312106</v>
      </c>
      <c r="T79" s="73">
        <v>32.65154555555555</v>
      </c>
      <c r="U79" s="73">
        <v>2.7271105977250834</v>
      </c>
      <c r="V79" s="73">
        <v>411.35941499999996</v>
      </c>
      <c r="W79" s="73">
        <v>41.664573167005962</v>
      </c>
      <c r="X79" s="73">
        <v>0</v>
      </c>
      <c r="Y79" s="73">
        <v>1484.5580512311692</v>
      </c>
      <c r="Z79" s="4"/>
      <c r="AA79" s="4"/>
      <c r="AB79" s="4"/>
    </row>
    <row r="80" spans="1:28">
      <c r="A80" s="4"/>
      <c r="B80" s="4">
        <f t="shared" si="5"/>
        <v>2020</v>
      </c>
      <c r="C80" s="4" t="str">
        <f t="shared" si="5"/>
        <v>AMS</v>
      </c>
      <c r="D80" s="4" t="s">
        <v>230</v>
      </c>
      <c r="E80" s="4"/>
      <c r="F80" s="4"/>
      <c r="G80" s="36" t="s">
        <v>23</v>
      </c>
      <c r="H80" s="37">
        <v>2.8214338015700005</v>
      </c>
      <c r="I80" s="37">
        <v>0</v>
      </c>
      <c r="J80" s="37">
        <v>130.9502374537683</v>
      </c>
      <c r="K80" s="37">
        <v>0</v>
      </c>
      <c r="L80" s="37">
        <v>12.027936500000001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45">
        <v>145.79960775533831</v>
      </c>
      <c r="Z80" s="4"/>
      <c r="AA80" s="4"/>
      <c r="AB80" s="4"/>
    </row>
    <row r="81" spans="1:28">
      <c r="A81" s="4"/>
      <c r="B81" s="4">
        <f t="shared" si="5"/>
        <v>2020</v>
      </c>
      <c r="C81" s="4" t="str">
        <f t="shared" si="5"/>
        <v>AMS</v>
      </c>
      <c r="D81" s="4" t="s">
        <v>231</v>
      </c>
      <c r="E81" s="4"/>
      <c r="F81" s="4"/>
      <c r="G81" s="40" t="s">
        <v>24</v>
      </c>
      <c r="H81" s="73">
        <v>12.535978093220002</v>
      </c>
      <c r="I81" s="73">
        <v>0</v>
      </c>
      <c r="J81" s="73">
        <v>677.4653509361566</v>
      </c>
      <c r="K81" s="41">
        <v>0</v>
      </c>
      <c r="L81" s="73">
        <v>319.82339625000003</v>
      </c>
      <c r="M81" s="41">
        <v>0</v>
      </c>
      <c r="N81" s="73">
        <v>0</v>
      </c>
      <c r="O81" s="73">
        <v>0</v>
      </c>
      <c r="P81" s="73">
        <v>89.631369661912075</v>
      </c>
      <c r="Q81" s="73">
        <v>5.8545917562277001</v>
      </c>
      <c r="R81" s="73">
        <v>33.731429466673177</v>
      </c>
      <c r="S81" s="73">
        <v>2.9128985020312106</v>
      </c>
      <c r="T81" s="73">
        <v>32.65154555555555</v>
      </c>
      <c r="U81" s="73">
        <v>2.7271105977250834</v>
      </c>
      <c r="V81" s="73">
        <v>411.35941499999996</v>
      </c>
      <c r="W81" s="73">
        <v>41.664573167005962</v>
      </c>
      <c r="X81" s="73">
        <v>0</v>
      </c>
      <c r="Y81" s="73">
        <v>1630.3576589865074</v>
      </c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26">
        <v>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19"/>
      <c r="B84" s="19"/>
      <c r="C84" s="19"/>
      <c r="D84" s="19"/>
      <c r="E84" s="19"/>
      <c r="F84" s="19"/>
      <c r="G84" s="20" t="s">
        <v>233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 customHeight="1">
      <c r="A86" s="4"/>
      <c r="B86" s="4"/>
      <c r="C86" s="4"/>
      <c r="D86" s="4"/>
      <c r="E86" s="4"/>
      <c r="F86" s="4"/>
      <c r="G86" s="104" t="s">
        <v>95</v>
      </c>
      <c r="H86" s="99" t="s">
        <v>65</v>
      </c>
      <c r="I86" s="99" t="s">
        <v>66</v>
      </c>
      <c r="J86" s="99" t="s">
        <v>158</v>
      </c>
      <c r="K86" s="99" t="s">
        <v>81</v>
      </c>
      <c r="L86" s="99" t="s">
        <v>74</v>
      </c>
      <c r="M86" s="99" t="s">
        <v>83</v>
      </c>
      <c r="N86" s="99" t="s">
        <v>76</v>
      </c>
      <c r="O86" s="99" t="s">
        <v>77</v>
      </c>
      <c r="P86" s="101" t="s">
        <v>162</v>
      </c>
      <c r="Q86" s="102"/>
      <c r="R86" s="102"/>
      <c r="S86" s="102"/>
      <c r="T86" s="102"/>
      <c r="U86" s="103"/>
      <c r="V86" s="99" t="s">
        <v>159</v>
      </c>
      <c r="W86" s="99" t="s">
        <v>89</v>
      </c>
      <c r="X86" s="99" t="s">
        <v>92</v>
      </c>
      <c r="Y86" s="99" t="s">
        <v>160</v>
      </c>
      <c r="Z86" s="4"/>
      <c r="AA86" s="4"/>
      <c r="AB86" s="4"/>
    </row>
    <row r="87" spans="1:28" ht="33.75">
      <c r="A87" s="4" t="s">
        <v>234</v>
      </c>
      <c r="B87" s="4" t="s">
        <v>219</v>
      </c>
      <c r="C87" s="4" t="s">
        <v>220</v>
      </c>
      <c r="D87" s="4" t="s">
        <v>221</v>
      </c>
      <c r="E87" s="4" t="s">
        <v>235</v>
      </c>
      <c r="F87" s="4"/>
      <c r="G87" s="105"/>
      <c r="H87" s="100"/>
      <c r="I87" s="100"/>
      <c r="J87" s="100"/>
      <c r="K87" s="100"/>
      <c r="L87" s="100"/>
      <c r="M87" s="100"/>
      <c r="N87" s="100"/>
      <c r="O87" s="100"/>
      <c r="P87" s="34" t="s">
        <v>78</v>
      </c>
      <c r="Q87" s="34" t="s">
        <v>79</v>
      </c>
      <c r="R87" s="34" t="s">
        <v>80</v>
      </c>
      <c r="S87" s="34" t="s">
        <v>82</v>
      </c>
      <c r="T87" s="35" t="s">
        <v>84</v>
      </c>
      <c r="U87" s="34" t="s">
        <v>85</v>
      </c>
      <c r="V87" s="100"/>
      <c r="W87" s="100"/>
      <c r="X87" s="100"/>
      <c r="Y87" s="100"/>
      <c r="Z87" s="4"/>
      <c r="AA87" s="4"/>
      <c r="AB87" s="4"/>
    </row>
    <row r="88" spans="1:28">
      <c r="A88" s="4">
        <f ca="1">ROW(#REF!)</f>
        <v>6</v>
      </c>
      <c r="B88" s="4">
        <v>2023</v>
      </c>
      <c r="C88" s="4" t="s">
        <v>10</v>
      </c>
      <c r="D88" s="4" t="s">
        <v>28</v>
      </c>
      <c r="E88" s="4" t="str">
        <f ca="1">VLOOKUP($H$6,#REF!,2,FALSE)</f>
        <v>frakyoto</v>
      </c>
      <c r="F88" s="4"/>
      <c r="G88" s="36" t="s">
        <v>163</v>
      </c>
      <c r="H88" s="37">
        <v>0</v>
      </c>
      <c r="I88" s="37">
        <v>9.7691999999999997</v>
      </c>
      <c r="J88" s="37">
        <v>0</v>
      </c>
      <c r="K88" s="37">
        <v>0</v>
      </c>
      <c r="L88" s="37">
        <v>0.18608000000000002</v>
      </c>
      <c r="M88" s="37">
        <v>0</v>
      </c>
      <c r="N88" s="46">
        <v>1053.5890909090911</v>
      </c>
      <c r="O88" s="46">
        <v>140.80876550165527</v>
      </c>
      <c r="P88" s="46">
        <v>211.56428068204218</v>
      </c>
      <c r="Q88" s="46">
        <v>28.846508757618857</v>
      </c>
      <c r="R88" s="37">
        <v>1.2541050018668516</v>
      </c>
      <c r="S88" s="37">
        <v>0.16066538698047411</v>
      </c>
      <c r="T88" s="46">
        <v>51.691578550496644</v>
      </c>
      <c r="U88" s="46">
        <v>7.2966333603269149</v>
      </c>
      <c r="V88" s="37">
        <v>0</v>
      </c>
      <c r="W88" s="37">
        <v>0</v>
      </c>
      <c r="X88" s="37">
        <v>0</v>
      </c>
      <c r="Y88" s="72">
        <v>1505.1669081500781</v>
      </c>
      <c r="Z88" s="4"/>
      <c r="AA88" s="4"/>
      <c r="AB88" s="4"/>
    </row>
    <row r="89" spans="1:28">
      <c r="A89" s="4">
        <f t="shared" ref="A89:A94" ca="1" si="6">A88+1</f>
        <v>7</v>
      </c>
      <c r="B89" s="4">
        <f t="shared" ref="B89:C94" si="7">B88</f>
        <v>2023</v>
      </c>
      <c r="C89" s="4" t="str">
        <f t="shared" si="7"/>
        <v>AMS</v>
      </c>
      <c r="D89" s="4" t="s">
        <v>30</v>
      </c>
      <c r="E89" s="4" t="str">
        <f ca="1">VLOOKUP($H$6,#REF!,2,FALSE)</f>
        <v>frakyoto</v>
      </c>
      <c r="F89" s="4"/>
      <c r="G89" s="36" t="s">
        <v>29</v>
      </c>
      <c r="H89" s="37">
        <v>55.381963306879783</v>
      </c>
      <c r="I89" s="37">
        <v>462.05884439413359</v>
      </c>
      <c r="J89" s="37">
        <v>258.77539609169685</v>
      </c>
      <c r="K89" s="37">
        <v>0.4821984357974316</v>
      </c>
      <c r="L89" s="37">
        <v>373.52108413615281</v>
      </c>
      <c r="M89" s="37">
        <v>0</v>
      </c>
      <c r="N89" s="37">
        <v>0</v>
      </c>
      <c r="O89" s="37">
        <v>0</v>
      </c>
      <c r="P89" s="37">
        <v>1.7064184013992112</v>
      </c>
      <c r="Q89" s="37">
        <v>0</v>
      </c>
      <c r="R89" s="37">
        <v>2.499440757084872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72">
        <v>1154.4253455231446</v>
      </c>
      <c r="Z89" s="4"/>
      <c r="AA89" s="4"/>
      <c r="AB89" s="4"/>
    </row>
    <row r="90" spans="1:28">
      <c r="A90" s="4">
        <f t="shared" ca="1" si="6"/>
        <v>8</v>
      </c>
      <c r="B90" s="4">
        <f t="shared" si="7"/>
        <v>2023</v>
      </c>
      <c r="C90" s="4" t="str">
        <f t="shared" si="7"/>
        <v>AMS</v>
      </c>
      <c r="D90" s="4" t="s">
        <v>32</v>
      </c>
      <c r="E90" s="4" t="str">
        <f ca="1">VLOOKUP($H$6,#REF!,2,FALSE)</f>
        <v>frakyoto</v>
      </c>
      <c r="F90" s="4"/>
      <c r="G90" s="36" t="s">
        <v>31</v>
      </c>
      <c r="H90" s="37">
        <v>0</v>
      </c>
      <c r="I90" s="37">
        <v>0</v>
      </c>
      <c r="J90" s="37">
        <v>-1.2209185925395749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-44.876679511255588</v>
      </c>
      <c r="W90" s="37">
        <v>0</v>
      </c>
      <c r="X90" s="37">
        <v>0</v>
      </c>
      <c r="Y90" s="72">
        <v>-46.097598103795164</v>
      </c>
      <c r="Z90" s="4"/>
      <c r="AA90" s="4"/>
      <c r="AB90" s="4"/>
    </row>
    <row r="91" spans="1:28">
      <c r="A91" s="4">
        <f t="shared" ca="1" si="6"/>
        <v>9</v>
      </c>
      <c r="B91" s="4">
        <f t="shared" si="7"/>
        <v>2023</v>
      </c>
      <c r="C91" s="4" t="str">
        <f t="shared" si="7"/>
        <v>AMS</v>
      </c>
      <c r="D91" s="4" t="s">
        <v>34</v>
      </c>
      <c r="E91" s="4" t="str">
        <f ca="1">VLOOKUP($H$6,#REF!,2,FALSE)</f>
        <v>frakyoto</v>
      </c>
      <c r="F91" s="4"/>
      <c r="G91" s="36" t="s">
        <v>33</v>
      </c>
      <c r="H91" s="37">
        <v>0</v>
      </c>
      <c r="I91" s="37">
        <v>0</v>
      </c>
      <c r="J91" s="37">
        <v>-18.690118059591438</v>
      </c>
      <c r="K91" s="37">
        <v>0</v>
      </c>
      <c r="L91" s="37">
        <v>-0.63746853416095417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-0.21915172379020703</v>
      </c>
      <c r="S91" s="37">
        <v>-1.9986637209666883E-2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72">
        <v>-19.566724954752267</v>
      </c>
      <c r="Z91" s="4"/>
      <c r="AA91" s="4"/>
      <c r="AB91" s="4"/>
    </row>
    <row r="92" spans="1:28">
      <c r="A92" s="4">
        <f t="shared" ca="1" si="6"/>
        <v>10</v>
      </c>
      <c r="B92" s="4">
        <f t="shared" si="7"/>
        <v>2023</v>
      </c>
      <c r="C92" s="4" t="str">
        <f t="shared" si="7"/>
        <v>AMS</v>
      </c>
      <c r="D92" s="4" t="s">
        <v>36</v>
      </c>
      <c r="E92" s="4" t="str">
        <f ca="1">VLOOKUP($H$6,#REF!,2,FALSE)</f>
        <v>frakyoto</v>
      </c>
      <c r="F92" s="4"/>
      <c r="G92" s="36" t="s">
        <v>35</v>
      </c>
      <c r="H92" s="37">
        <v>0</v>
      </c>
      <c r="I92" s="37">
        <v>0</v>
      </c>
      <c r="J92" s="37">
        <v>-61.207306845856941</v>
      </c>
      <c r="K92" s="37">
        <v>-2.3572892961241775E-2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-0.99044454483745525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72">
        <v>-62.221324283655633</v>
      </c>
      <c r="Z92" s="4"/>
      <c r="AA92" s="4"/>
      <c r="AB92" s="4"/>
    </row>
    <row r="93" spans="1:28">
      <c r="A93" s="4">
        <f t="shared" ca="1" si="6"/>
        <v>11</v>
      </c>
      <c r="B93" s="4">
        <f t="shared" si="7"/>
        <v>2023</v>
      </c>
      <c r="C93" s="4" t="str">
        <f t="shared" si="7"/>
        <v>AMS</v>
      </c>
      <c r="D93" s="4" t="s">
        <v>222</v>
      </c>
      <c r="E93" s="4" t="str">
        <f ca="1">VLOOKUP($H$6,#REF!,2,FALSE)</f>
        <v>frakyoto</v>
      </c>
      <c r="F93" s="4"/>
      <c r="G93" s="36" t="s">
        <v>37</v>
      </c>
      <c r="H93" s="37">
        <v>9.7684723496666986E-2</v>
      </c>
      <c r="I93" s="37">
        <v>-5.9567697000000003E-2</v>
      </c>
      <c r="J93" s="37">
        <v>3.8766666666666671E-2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72">
        <v>7.6883693163333655E-2</v>
      </c>
      <c r="Z93" s="4"/>
      <c r="AA93" s="4"/>
      <c r="AB93" s="4"/>
    </row>
    <row r="94" spans="1:28">
      <c r="A94" s="4">
        <f t="shared" ca="1" si="6"/>
        <v>12</v>
      </c>
      <c r="B94" s="4">
        <f t="shared" si="7"/>
        <v>2023</v>
      </c>
      <c r="C94" s="4" t="str">
        <f t="shared" si="7"/>
        <v>AMS</v>
      </c>
      <c r="D94" s="4" t="s">
        <v>25</v>
      </c>
      <c r="E94" s="4" t="str">
        <f ca="1">VLOOKUP($H$6,#REF!,2,FALSE)</f>
        <v>frakyoto</v>
      </c>
      <c r="F94" s="4"/>
      <c r="G94" s="40" t="s">
        <v>164</v>
      </c>
      <c r="H94" s="73">
        <v>55.479648030376453</v>
      </c>
      <c r="I94" s="73">
        <v>471.76847669713356</v>
      </c>
      <c r="J94" s="73">
        <v>177.6958192603756</v>
      </c>
      <c r="K94" s="41">
        <v>0.45862554283618984</v>
      </c>
      <c r="L94" s="73">
        <v>373.06969560199184</v>
      </c>
      <c r="M94" s="41">
        <v>0</v>
      </c>
      <c r="N94" s="73">
        <v>1053.5890909090911</v>
      </c>
      <c r="O94" s="73">
        <v>140.80876550165527</v>
      </c>
      <c r="P94" s="73">
        <v>213.2706990834414</v>
      </c>
      <c r="Q94" s="73">
        <v>28.846508757618857</v>
      </c>
      <c r="R94" s="73">
        <v>2.5439494903240614</v>
      </c>
      <c r="S94" s="73">
        <v>0.14067874977080724</v>
      </c>
      <c r="T94" s="73">
        <v>51.691578550496644</v>
      </c>
      <c r="U94" s="73">
        <v>7.2966333603269149</v>
      </c>
      <c r="V94" s="73">
        <v>-44.876679511255588</v>
      </c>
      <c r="W94" s="73">
        <v>0</v>
      </c>
      <c r="X94" s="73">
        <v>0</v>
      </c>
      <c r="Y94" s="73">
        <v>2531.7834900241833</v>
      </c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2"/>
      <c r="H95" s="74">
        <v>0</v>
      </c>
      <c r="I95" s="74">
        <v>0</v>
      </c>
      <c r="J95" s="74">
        <v>0</v>
      </c>
      <c r="K95" s="43">
        <v>0</v>
      </c>
      <c r="L95" s="74">
        <v>0</v>
      </c>
      <c r="M95" s="43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0</v>
      </c>
      <c r="U95" s="74">
        <v>0</v>
      </c>
      <c r="V95" s="74">
        <v>0</v>
      </c>
      <c r="W95" s="74">
        <v>0</v>
      </c>
      <c r="X95" s="74">
        <v>0</v>
      </c>
      <c r="Y95" s="74">
        <v>0</v>
      </c>
      <c r="Z95" s="4"/>
      <c r="AA95" s="4"/>
      <c r="AB95" s="4"/>
    </row>
    <row r="96" spans="1:28">
      <c r="A96" s="4">
        <f ca="1">A94+2</f>
        <v>14</v>
      </c>
      <c r="B96" s="4">
        <f>B94</f>
        <v>2023</v>
      </c>
      <c r="C96" s="4" t="str">
        <f>C94</f>
        <v>AMS</v>
      </c>
      <c r="D96" s="4" t="s">
        <v>39</v>
      </c>
      <c r="E96" s="4" t="str">
        <f ca="1">VLOOKUP($H$6,#REF!,2,FALSE)</f>
        <v>frakyoto</v>
      </c>
      <c r="F96" s="4"/>
      <c r="G96" s="44" t="s">
        <v>38</v>
      </c>
      <c r="H96" s="37">
        <v>0</v>
      </c>
      <c r="I96" s="37">
        <v>4.3623690669338813E-2</v>
      </c>
      <c r="J96" s="37">
        <v>-0.43976848620269193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0.19176325930063415</v>
      </c>
      <c r="W96" s="37">
        <v>0</v>
      </c>
      <c r="X96" s="37">
        <v>0</v>
      </c>
      <c r="Y96" s="45">
        <v>-0.20438153623271899</v>
      </c>
      <c r="Z96" s="4"/>
      <c r="AA96" s="4"/>
      <c r="AB96" s="4"/>
    </row>
    <row r="97" spans="1:28">
      <c r="A97" s="4">
        <f t="shared" ref="A97:A108" ca="1" si="8">A96+1</f>
        <v>15</v>
      </c>
      <c r="B97" s="4">
        <f t="shared" ref="B97:C108" si="9">B96</f>
        <v>2023</v>
      </c>
      <c r="C97" s="4" t="str">
        <f t="shared" si="9"/>
        <v>AMS</v>
      </c>
      <c r="D97" s="4" t="s">
        <v>41</v>
      </c>
      <c r="E97" s="4" t="str">
        <f ca="1">VLOOKUP($H$6,#REF!,2,FALSE)</f>
        <v>frakyoto</v>
      </c>
      <c r="F97" s="4"/>
      <c r="G97" s="44" t="s">
        <v>40</v>
      </c>
      <c r="H97" s="37">
        <v>6.8845296447860136</v>
      </c>
      <c r="I97" s="37">
        <v>0</v>
      </c>
      <c r="J97" s="37">
        <v>8.9608656289106836</v>
      </c>
      <c r="K97" s="37">
        <v>0</v>
      </c>
      <c r="L97" s="37">
        <v>46.648997158972115</v>
      </c>
      <c r="M97" s="37">
        <v>0</v>
      </c>
      <c r="N97" s="37">
        <v>1053.5890909090911</v>
      </c>
      <c r="O97" s="37">
        <v>140.80876550165527</v>
      </c>
      <c r="P97" s="37">
        <v>35.964632638361529</v>
      </c>
      <c r="Q97" s="37">
        <v>11.704080283712768</v>
      </c>
      <c r="R97" s="37">
        <v>3.7008210788065874</v>
      </c>
      <c r="S97" s="37">
        <v>5.9958333108106707</v>
      </c>
      <c r="T97" s="37">
        <v>0</v>
      </c>
      <c r="U97" s="37">
        <v>0.58332819125492874</v>
      </c>
      <c r="V97" s="37">
        <v>-536.95314024573702</v>
      </c>
      <c r="W97" s="37">
        <v>0</v>
      </c>
      <c r="X97" s="37">
        <v>0</v>
      </c>
      <c r="Y97" s="45">
        <v>777.88780410062475</v>
      </c>
      <c r="Z97" s="4"/>
      <c r="AA97" s="4"/>
      <c r="AB97" s="4"/>
    </row>
    <row r="98" spans="1:28">
      <c r="A98" s="4">
        <f t="shared" ca="1" si="8"/>
        <v>16</v>
      </c>
      <c r="B98" s="4">
        <f t="shared" si="9"/>
        <v>2023</v>
      </c>
      <c r="C98" s="4" t="str">
        <f t="shared" si="9"/>
        <v>AMS</v>
      </c>
      <c r="D98" s="4" t="s">
        <v>43</v>
      </c>
      <c r="E98" s="4" t="str">
        <f ca="1">VLOOKUP($H$6,#REF!,2,FALSE)</f>
        <v>frakyoto</v>
      </c>
      <c r="F98" s="4"/>
      <c r="G98" s="44" t="s">
        <v>42</v>
      </c>
      <c r="H98" s="37">
        <v>0.51386910718324508</v>
      </c>
      <c r="I98" s="37">
        <v>0</v>
      </c>
      <c r="J98" s="37">
        <v>7.6404494382022473E-2</v>
      </c>
      <c r="K98" s="37">
        <v>0</v>
      </c>
      <c r="L98" s="37">
        <v>18.437939298309416</v>
      </c>
      <c r="M98" s="37">
        <v>0</v>
      </c>
      <c r="N98" s="37">
        <v>0</v>
      </c>
      <c r="O98" s="37">
        <v>0</v>
      </c>
      <c r="P98" s="37">
        <v>21.79805888469869</v>
      </c>
      <c r="Q98" s="37">
        <v>14.969732959042592</v>
      </c>
      <c r="R98" s="37">
        <v>0</v>
      </c>
      <c r="S98" s="37">
        <v>3.0216984697001137</v>
      </c>
      <c r="T98" s="37">
        <v>0</v>
      </c>
      <c r="U98" s="37">
        <v>4.3023879699163166</v>
      </c>
      <c r="V98" s="37">
        <v>0</v>
      </c>
      <c r="W98" s="37">
        <v>-56.500241406713869</v>
      </c>
      <c r="X98" s="37">
        <v>0</v>
      </c>
      <c r="Y98" s="45">
        <v>6.61984977651852</v>
      </c>
      <c r="Z98" s="4"/>
      <c r="AA98" s="4"/>
      <c r="AB98" s="4"/>
    </row>
    <row r="99" spans="1:28">
      <c r="A99" s="4">
        <f t="shared" ca="1" si="8"/>
        <v>17</v>
      </c>
      <c r="B99" s="4">
        <f t="shared" si="9"/>
        <v>2023</v>
      </c>
      <c r="C99" s="4" t="str">
        <f t="shared" si="9"/>
        <v>AMS</v>
      </c>
      <c r="D99" s="4" t="s">
        <v>45</v>
      </c>
      <c r="E99" s="4" t="str">
        <f ca="1">VLOOKUP($H$6,#REF!,2,FALSE)</f>
        <v>frakyoto</v>
      </c>
      <c r="F99" s="4"/>
      <c r="G99" s="44" t="s">
        <v>44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19.890638456413971</v>
      </c>
      <c r="Q99" s="37">
        <v>0</v>
      </c>
      <c r="R99" s="37">
        <v>0</v>
      </c>
      <c r="S99" s="37">
        <v>-18.500220621845841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45">
        <v>1.3904178345681295</v>
      </c>
      <c r="Z99" s="4"/>
      <c r="AA99" s="4"/>
      <c r="AB99" s="4"/>
    </row>
    <row r="100" spans="1:28">
      <c r="A100" s="4">
        <f t="shared" ca="1" si="8"/>
        <v>18</v>
      </c>
      <c r="B100" s="4">
        <f t="shared" si="9"/>
        <v>2023</v>
      </c>
      <c r="C100" s="4" t="str">
        <f t="shared" si="9"/>
        <v>AMS</v>
      </c>
      <c r="D100" s="4" t="s">
        <v>47</v>
      </c>
      <c r="E100" s="4" t="str">
        <f ca="1">VLOOKUP($H$6,#REF!,2,FALSE)</f>
        <v>frakyoto</v>
      </c>
      <c r="F100" s="4"/>
      <c r="G100" s="44" t="s">
        <v>46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45">
        <v>0</v>
      </c>
      <c r="Z100" s="4"/>
      <c r="AA100" s="4"/>
      <c r="AB100" s="4"/>
    </row>
    <row r="101" spans="1:28">
      <c r="A101" s="4">
        <f t="shared" ca="1" si="8"/>
        <v>19</v>
      </c>
      <c r="B101" s="4">
        <f t="shared" si="9"/>
        <v>2023</v>
      </c>
      <c r="C101" s="4" t="str">
        <f t="shared" si="9"/>
        <v>AMS</v>
      </c>
      <c r="D101" s="4" t="s">
        <v>48</v>
      </c>
      <c r="E101" s="4" t="str">
        <f ca="1">VLOOKUP($H$6,#REF!,2,FALSE)</f>
        <v>frakyoto</v>
      </c>
      <c r="F101" s="4"/>
      <c r="G101" s="44" t="s">
        <v>17</v>
      </c>
      <c r="H101" s="37">
        <v>0</v>
      </c>
      <c r="I101" s="37">
        <v>488.94348991796431</v>
      </c>
      <c r="J101" s="37">
        <v>-484.0817118369651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45">
        <v>4.8617780809992377</v>
      </c>
      <c r="Z101" s="4"/>
      <c r="AA101" s="4"/>
      <c r="AB101" s="4"/>
    </row>
    <row r="102" spans="1:28">
      <c r="A102" s="4">
        <f t="shared" ca="1" si="8"/>
        <v>20</v>
      </c>
      <c r="B102" s="4">
        <f t="shared" si="9"/>
        <v>2023</v>
      </c>
      <c r="C102" s="4" t="str">
        <f t="shared" si="9"/>
        <v>AMS</v>
      </c>
      <c r="D102" s="4" t="s">
        <v>50</v>
      </c>
      <c r="E102" s="4" t="str">
        <f ca="1">VLOOKUP($H$6,#REF!,2,FALSE)</f>
        <v>frakyoto</v>
      </c>
      <c r="F102" s="4"/>
      <c r="G102" s="44" t="s">
        <v>49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46.704417237442101</v>
      </c>
      <c r="Q102" s="37">
        <v>0</v>
      </c>
      <c r="R102" s="37">
        <v>-46.704417237442101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45">
        <v>0</v>
      </c>
      <c r="Z102" s="4"/>
      <c r="AA102" s="4"/>
      <c r="AB102" s="4"/>
    </row>
    <row r="103" spans="1:28">
      <c r="A103" s="4">
        <f t="shared" ca="1" si="8"/>
        <v>21</v>
      </c>
      <c r="B103" s="4">
        <f t="shared" si="9"/>
        <v>2023</v>
      </c>
      <c r="C103" s="4" t="str">
        <f t="shared" si="9"/>
        <v>AMS</v>
      </c>
      <c r="D103" s="4" t="s">
        <v>52</v>
      </c>
      <c r="E103" s="4" t="str">
        <f ca="1">VLOOKUP($H$6,#REF!,2,FALSE)</f>
        <v>frakyoto</v>
      </c>
      <c r="F103" s="4"/>
      <c r="G103" s="44" t="s">
        <v>51</v>
      </c>
      <c r="H103" s="37">
        <v>0</v>
      </c>
      <c r="I103" s="37">
        <v>0</v>
      </c>
      <c r="J103" s="37">
        <v>0</v>
      </c>
      <c r="K103" s="37">
        <v>-4.2859805384075952E-2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5.969332226194423E-2</v>
      </c>
      <c r="Y103" s="45">
        <v>1.6833516877868278E-2</v>
      </c>
      <c r="Z103" s="4"/>
      <c r="AA103" s="4"/>
      <c r="AB103" s="4"/>
    </row>
    <row r="104" spans="1:28">
      <c r="A104" s="4">
        <f t="shared" ca="1" si="8"/>
        <v>22</v>
      </c>
      <c r="B104" s="4">
        <f t="shared" si="9"/>
        <v>2023</v>
      </c>
      <c r="C104" s="4" t="str">
        <f t="shared" si="9"/>
        <v>AMS</v>
      </c>
      <c r="D104" s="4" t="s">
        <v>54</v>
      </c>
      <c r="E104" s="4" t="str">
        <f ca="1">VLOOKUP($H$6,#REF!,2,FALSE)</f>
        <v>frakyoto</v>
      </c>
      <c r="F104" s="4"/>
      <c r="G104" s="44" t="s">
        <v>53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3.2419807733491699</v>
      </c>
      <c r="W104" s="37">
        <v>0</v>
      </c>
      <c r="X104" s="37">
        <v>-2.1072875026769604</v>
      </c>
      <c r="Y104" s="45">
        <v>1.1346932706722095</v>
      </c>
      <c r="Z104" s="4"/>
      <c r="AA104" s="4"/>
      <c r="AB104" s="4"/>
    </row>
    <row r="105" spans="1:28">
      <c r="A105" s="4">
        <f t="shared" ca="1" si="8"/>
        <v>23</v>
      </c>
      <c r="B105" s="4">
        <f t="shared" si="9"/>
        <v>2023</v>
      </c>
      <c r="C105" s="4" t="str">
        <f t="shared" si="9"/>
        <v>AMS</v>
      </c>
      <c r="D105" s="4" t="s">
        <v>55</v>
      </c>
      <c r="E105" s="4" t="str">
        <f ca="1">VLOOKUP($H$6,#REF!,2,FALSE)</f>
        <v>frakyoto</v>
      </c>
      <c r="F105" s="4"/>
      <c r="G105" s="44" t="s">
        <v>165</v>
      </c>
      <c r="H105" s="37">
        <v>29.6567859375</v>
      </c>
      <c r="I105" s="37">
        <v>-17.218594005820741</v>
      </c>
      <c r="J105" s="37">
        <v>22.383724171942411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45">
        <v>34.821916103621675</v>
      </c>
      <c r="Z105" s="4"/>
      <c r="AA105" s="4"/>
      <c r="AB105" s="4"/>
    </row>
    <row r="106" spans="1:28">
      <c r="A106" s="4">
        <f t="shared" ca="1" si="8"/>
        <v>24</v>
      </c>
      <c r="B106" s="4">
        <f t="shared" si="9"/>
        <v>2023</v>
      </c>
      <c r="C106" s="4" t="str">
        <f t="shared" si="9"/>
        <v>AMS</v>
      </c>
      <c r="D106" s="4" t="s">
        <v>57</v>
      </c>
      <c r="E106" s="4" t="str">
        <f ca="1">VLOOKUP($H$6,#REF!,2,FALSE)</f>
        <v>frakyoto</v>
      </c>
      <c r="F106" s="4"/>
      <c r="G106" s="44" t="s">
        <v>56</v>
      </c>
      <c r="H106" s="37">
        <v>11.533194531250002</v>
      </c>
      <c r="I106" s="37">
        <v>0</v>
      </c>
      <c r="J106" s="37">
        <v>18.315545038272333</v>
      </c>
      <c r="K106" s="37">
        <v>0</v>
      </c>
      <c r="L106" s="37">
        <v>5.0521769918695103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0.15840158885399455</v>
      </c>
      <c r="T106" s="37">
        <v>0</v>
      </c>
      <c r="U106" s="37">
        <v>0</v>
      </c>
      <c r="V106" s="37">
        <v>27.462517867271458</v>
      </c>
      <c r="W106" s="37">
        <v>0</v>
      </c>
      <c r="X106" s="37">
        <v>0</v>
      </c>
      <c r="Y106" s="45">
        <v>62.521836017517295</v>
      </c>
      <c r="Z106" s="4"/>
      <c r="AA106" s="4"/>
      <c r="AB106" s="4"/>
    </row>
    <row r="107" spans="1:28">
      <c r="A107" s="4">
        <f t="shared" ca="1" si="8"/>
        <v>25</v>
      </c>
      <c r="B107" s="4">
        <f t="shared" si="9"/>
        <v>2023</v>
      </c>
      <c r="C107" s="4" t="str">
        <f t="shared" si="9"/>
        <v>AMS</v>
      </c>
      <c r="D107" s="4" t="s">
        <v>58</v>
      </c>
      <c r="E107" s="4" t="str">
        <f ca="1">VLOOKUP($H$6,#REF!,2,FALSE)</f>
        <v>frakyoto</v>
      </c>
      <c r="F107" s="4"/>
      <c r="G107" s="44" t="s">
        <v>166</v>
      </c>
      <c r="H107" s="37">
        <v>0</v>
      </c>
      <c r="I107" s="37">
        <v>0</v>
      </c>
      <c r="J107" s="37">
        <v>0</v>
      </c>
      <c r="K107" s="37">
        <v>0</v>
      </c>
      <c r="L107" s="37">
        <v>4.3695792559361077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0.13700000967456447</v>
      </c>
      <c r="T107" s="37">
        <v>0</v>
      </c>
      <c r="U107" s="37">
        <v>0</v>
      </c>
      <c r="V107" s="37">
        <v>37.694603636370609</v>
      </c>
      <c r="W107" s="37">
        <v>4.3810396487584971</v>
      </c>
      <c r="X107" s="37">
        <v>0</v>
      </c>
      <c r="Y107" s="45">
        <v>46.582222550739779</v>
      </c>
      <c r="Z107" s="4"/>
      <c r="AA107" s="4"/>
      <c r="AB107" s="4"/>
    </row>
    <row r="108" spans="1:28">
      <c r="A108" s="4">
        <f t="shared" ca="1" si="8"/>
        <v>26</v>
      </c>
      <c r="B108" s="4">
        <f t="shared" si="9"/>
        <v>2023</v>
      </c>
      <c r="C108" s="4" t="str">
        <f t="shared" si="9"/>
        <v>AMS</v>
      </c>
      <c r="D108" s="4" t="s">
        <v>27</v>
      </c>
      <c r="E108" s="4" t="str">
        <f ca="1">VLOOKUP($H$6,#REF!,2,FALSE)</f>
        <v>frakyoto</v>
      </c>
      <c r="F108" s="4"/>
      <c r="G108" s="40" t="s">
        <v>26</v>
      </c>
      <c r="H108" s="73">
        <v>48.588379220719261</v>
      </c>
      <c r="I108" s="73">
        <v>471.76851960281289</v>
      </c>
      <c r="J108" s="73">
        <v>-434.7849409896603</v>
      </c>
      <c r="K108" s="41">
        <v>-4.2859805384075952E-2</v>
      </c>
      <c r="L108" s="73">
        <v>74.508692705087142</v>
      </c>
      <c r="M108" s="41">
        <v>0</v>
      </c>
      <c r="N108" s="73">
        <v>1053.5890909090911</v>
      </c>
      <c r="O108" s="73">
        <v>140.80876550165527</v>
      </c>
      <c r="P108" s="73">
        <v>124.35774721691629</v>
      </c>
      <c r="Q108" s="73">
        <v>26.673813242755362</v>
      </c>
      <c r="R108" s="73">
        <v>-43.003596158635517</v>
      </c>
      <c r="S108" s="73">
        <v>-9.1872872428064998</v>
      </c>
      <c r="T108" s="73">
        <v>0</v>
      </c>
      <c r="U108" s="73">
        <v>4.8857161611712456</v>
      </c>
      <c r="V108" s="73">
        <v>-468.36227470944522</v>
      </c>
      <c r="W108" s="73">
        <v>-52.119201757955373</v>
      </c>
      <c r="X108" s="73">
        <v>-2.0475941804150164</v>
      </c>
      <c r="Y108" s="73">
        <v>935.63296971590671</v>
      </c>
      <c r="Z108" s="4"/>
      <c r="AA108" s="4"/>
      <c r="AB108" s="4"/>
    </row>
    <row r="109" spans="1:28">
      <c r="A109" s="4"/>
      <c r="B109" s="4"/>
      <c r="C109" s="4"/>
      <c r="D109" s="4"/>
      <c r="E109" s="4"/>
      <c r="F109" s="4"/>
      <c r="G109" s="42"/>
      <c r="H109" s="74">
        <v>0</v>
      </c>
      <c r="I109" s="74">
        <v>0</v>
      </c>
      <c r="J109" s="74">
        <v>0</v>
      </c>
      <c r="K109" s="43">
        <v>0</v>
      </c>
      <c r="L109" s="74">
        <v>0</v>
      </c>
      <c r="M109" s="43">
        <v>0</v>
      </c>
      <c r="N109" s="74">
        <v>0</v>
      </c>
      <c r="O109" s="74">
        <v>0</v>
      </c>
      <c r="P109" s="74">
        <v>0</v>
      </c>
      <c r="Q109" s="74">
        <v>0</v>
      </c>
      <c r="R109" s="74">
        <v>0</v>
      </c>
      <c r="S109" s="74">
        <v>0</v>
      </c>
      <c r="T109" s="74">
        <v>0</v>
      </c>
      <c r="U109" s="74">
        <v>0</v>
      </c>
      <c r="V109" s="74">
        <v>0</v>
      </c>
      <c r="W109" s="74">
        <v>0</v>
      </c>
      <c r="X109" s="74">
        <v>0</v>
      </c>
      <c r="Y109" s="74">
        <v>0</v>
      </c>
      <c r="Z109" s="4"/>
      <c r="AA109" s="4"/>
      <c r="AB109" s="4"/>
    </row>
    <row r="110" spans="1:28">
      <c r="A110" s="4">
        <f ca="1">A108+2</f>
        <v>28</v>
      </c>
      <c r="B110" s="4">
        <f>B108</f>
        <v>2023</v>
      </c>
      <c r="C110" s="4" t="str">
        <f>C88</f>
        <v>AMS</v>
      </c>
      <c r="D110" s="4" t="s">
        <v>223</v>
      </c>
      <c r="E110" s="4" t="str">
        <f ca="1">VLOOKUP($H$6,#REF!,2,FALSE)</f>
        <v>frakyoto</v>
      </c>
      <c r="F110" s="4"/>
      <c r="G110" s="44" t="s">
        <v>0</v>
      </c>
      <c r="H110" s="37">
        <v>6.8912688096571859</v>
      </c>
      <c r="I110" s="37">
        <v>0</v>
      </c>
      <c r="J110" s="37">
        <v>23.50730673118812</v>
      </c>
      <c r="K110" s="37">
        <v>0</v>
      </c>
      <c r="L110" s="37">
        <v>103.6322985075271</v>
      </c>
      <c r="M110" s="37">
        <v>0</v>
      </c>
      <c r="N110" s="37">
        <v>0</v>
      </c>
      <c r="O110" s="37">
        <v>0</v>
      </c>
      <c r="P110" s="37">
        <v>17.934528794531492</v>
      </c>
      <c r="Q110" s="37">
        <v>2.162623383313536</v>
      </c>
      <c r="R110" s="37">
        <v>0.76389416015625011</v>
      </c>
      <c r="S110" s="37">
        <v>3.2712996519108821</v>
      </c>
      <c r="T110" s="37">
        <v>1.2785699462890625</v>
      </c>
      <c r="U110" s="37">
        <v>4.5058902280570805E-4</v>
      </c>
      <c r="V110" s="37">
        <v>115.58056111877757</v>
      </c>
      <c r="W110" s="37">
        <v>17.85711360509158</v>
      </c>
      <c r="X110" s="37">
        <v>0.15803289794921874</v>
      </c>
      <c r="Y110" s="45">
        <v>293.03794819541474</v>
      </c>
      <c r="Z110" s="4"/>
      <c r="AA110" s="46" cm="1">
        <f t="array" aca="1" ref="AA110" ca="1">_xlfn.IFNA(INDEX(#REF!,MATCH(INDIRECT("Codes_bilans!"&amp;AA$1&amp;"$"&amp;$A110),#REF!,0),MATCH($B110,#REF!,0)),0)</f>
        <v>297.74252550941634</v>
      </c>
      <c r="AB110" s="4"/>
    </row>
    <row r="111" spans="1:28">
      <c r="A111" s="4">
        <f t="shared" ref="A111:A118" ca="1" si="10">A110+1</f>
        <v>29</v>
      </c>
      <c r="B111" s="4">
        <f t="shared" ref="B111:C118" si="11">B110</f>
        <v>2023</v>
      </c>
      <c r="C111" s="4" t="str">
        <f t="shared" si="11"/>
        <v>AMS</v>
      </c>
      <c r="D111" s="4" t="s">
        <v>224</v>
      </c>
      <c r="E111" s="4" t="str">
        <f ca="1">VLOOKUP($H$6,#REF!,2,FALSE)</f>
        <v>frakyoto</v>
      </c>
      <c r="F111" s="4"/>
      <c r="G111" s="44" t="s">
        <v>3</v>
      </c>
      <c r="H111" s="37">
        <v>0</v>
      </c>
      <c r="I111" s="37">
        <v>0</v>
      </c>
      <c r="J111" s="37">
        <v>390.39286283251352</v>
      </c>
      <c r="K111" s="37">
        <v>0</v>
      </c>
      <c r="L111" s="37">
        <v>3.1281168846544798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38.392031856976942</v>
      </c>
      <c r="S111" s="37">
        <v>9.8076271961114056E-2</v>
      </c>
      <c r="T111" s="37">
        <v>0</v>
      </c>
      <c r="U111" s="37">
        <v>0</v>
      </c>
      <c r="V111" s="37">
        <v>12.839790522362275</v>
      </c>
      <c r="W111" s="37">
        <v>0</v>
      </c>
      <c r="X111" s="37">
        <v>1.404547929789267E-5</v>
      </c>
      <c r="Y111" s="45">
        <v>444.85089241394763</v>
      </c>
      <c r="Z111" s="4"/>
      <c r="AA111" s="46" cm="1">
        <f t="array" aca="1" ref="AA111" ca="1">_xlfn.IFNA(INDEX(#REF!,MATCH(INDIRECT("Codes_bilans!"&amp;AA$1&amp;"$"&amp;$A111),#REF!,0),MATCH($B111,#REF!,0)),0)</f>
        <v>442.38708330065379</v>
      </c>
      <c r="AB111" s="4"/>
    </row>
    <row r="112" spans="1:28">
      <c r="A112" s="4">
        <f t="shared" ca="1" si="10"/>
        <v>30</v>
      </c>
      <c r="B112" s="4">
        <f t="shared" si="11"/>
        <v>2023</v>
      </c>
      <c r="C112" s="4" t="str">
        <f t="shared" si="11"/>
        <v>AMS</v>
      </c>
      <c r="D112" s="4" t="s">
        <v>225</v>
      </c>
      <c r="E112" s="4" t="str">
        <f ca="1">VLOOKUP($H$6,#REF!,2,FALSE)</f>
        <v>frakyoto</v>
      </c>
      <c r="F112" s="4"/>
      <c r="G112" s="44" t="s">
        <v>1</v>
      </c>
      <c r="H112" s="37">
        <v>0</v>
      </c>
      <c r="I112" s="37">
        <v>0</v>
      </c>
      <c r="J112" s="37">
        <v>18.209722356615</v>
      </c>
      <c r="K112" s="37">
        <v>0</v>
      </c>
      <c r="L112" s="37">
        <v>121.89469525503438</v>
      </c>
      <c r="M112" s="37">
        <v>0</v>
      </c>
      <c r="N112" s="37">
        <v>0</v>
      </c>
      <c r="O112" s="37">
        <v>0</v>
      </c>
      <c r="P112" s="37">
        <v>69.673112957297619</v>
      </c>
      <c r="Q112" s="37">
        <v>0</v>
      </c>
      <c r="R112" s="37">
        <v>0</v>
      </c>
      <c r="S112" s="37">
        <v>3.8217808743327613</v>
      </c>
      <c r="T112" s="37">
        <v>41.524804077007047</v>
      </c>
      <c r="U112" s="37">
        <v>1.3186709338752973</v>
      </c>
      <c r="V112" s="37">
        <v>166.70645822540385</v>
      </c>
      <c r="W112" s="37">
        <v>23.041532520535192</v>
      </c>
      <c r="X112" s="37">
        <v>0</v>
      </c>
      <c r="Y112" s="45">
        <v>446.19077720010119</v>
      </c>
      <c r="Z112" s="4"/>
      <c r="AA112" s="46" cm="1">
        <f t="array" aca="1" ref="AA112" ca="1">_xlfn.IFNA(INDEX(#REF!,MATCH(INDIRECT("Codes_bilans!"&amp;AA$1&amp;"$"&amp;$A112),#REF!,0),MATCH($B112,#REF!,0)),0)</f>
        <v>452.37987418557242</v>
      </c>
      <c r="AB112" s="4"/>
    </row>
    <row r="113" spans="1:28">
      <c r="A113" s="4">
        <f t="shared" ca="1" si="10"/>
        <v>31</v>
      </c>
      <c r="B113" s="4">
        <f t="shared" si="11"/>
        <v>2023</v>
      </c>
      <c r="C113" s="4" t="str">
        <f t="shared" si="11"/>
        <v>AMS</v>
      </c>
      <c r="D113" s="4" t="s">
        <v>226</v>
      </c>
      <c r="E113" s="4" t="str">
        <f ca="1">VLOOKUP($H$6,#REF!,2,FALSE)</f>
        <v>frakyoto</v>
      </c>
      <c r="F113" s="4"/>
      <c r="G113" s="44" t="s">
        <v>2</v>
      </c>
      <c r="H113" s="37">
        <v>0</v>
      </c>
      <c r="I113" s="37">
        <v>0</v>
      </c>
      <c r="J113" s="37">
        <v>22.047417711617395</v>
      </c>
      <c r="K113" s="37">
        <v>0</v>
      </c>
      <c r="L113" s="37">
        <v>55.474573851605541</v>
      </c>
      <c r="M113" s="37">
        <v>0</v>
      </c>
      <c r="N113" s="37">
        <v>0</v>
      </c>
      <c r="O113" s="37">
        <v>0</v>
      </c>
      <c r="P113" s="37">
        <v>0.2600018184764662</v>
      </c>
      <c r="Q113" s="37">
        <v>1.0072131549959035E-2</v>
      </c>
      <c r="R113" s="37">
        <v>0</v>
      </c>
      <c r="S113" s="37">
        <v>1.7393018204298767</v>
      </c>
      <c r="T113" s="37">
        <v>8.7382045272005371</v>
      </c>
      <c r="U113" s="37">
        <v>0.83694366645922857</v>
      </c>
      <c r="V113" s="37">
        <v>120.24688741623336</v>
      </c>
      <c r="W113" s="37">
        <v>11.220555632328594</v>
      </c>
      <c r="X113" s="37">
        <v>0</v>
      </c>
      <c r="Y113" s="45">
        <v>220.57395857590095</v>
      </c>
      <c r="Z113" s="4"/>
      <c r="AA113" s="46" cm="1">
        <f t="array" aca="1" ref="AA113" ca="1">_xlfn.IFNA(INDEX(#REF!,MATCH(INDIRECT("Codes_bilans!"&amp;AA$1&amp;"$"&amp;$A113),#REF!,0),MATCH($B113,#REF!,0)),0)</f>
        <v>237.60154150003271</v>
      </c>
      <c r="AB113" s="4"/>
    </row>
    <row r="114" spans="1:28">
      <c r="A114" s="4">
        <f t="shared" ca="1" si="10"/>
        <v>32</v>
      </c>
      <c r="B114" s="4">
        <f t="shared" si="11"/>
        <v>2023</v>
      </c>
      <c r="C114" s="4" t="str">
        <f t="shared" si="11"/>
        <v>AMS</v>
      </c>
      <c r="D114" s="4" t="s">
        <v>227</v>
      </c>
      <c r="E114" s="4" t="str">
        <f ca="1">VLOOKUP($H$6,#REF!,2,FALSE)</f>
        <v>frakyoto</v>
      </c>
      <c r="F114" s="4"/>
      <c r="G114" s="44" t="s">
        <v>4</v>
      </c>
      <c r="H114" s="37">
        <v>0</v>
      </c>
      <c r="I114" s="37">
        <v>0</v>
      </c>
      <c r="J114" s="37">
        <v>32.350878858910924</v>
      </c>
      <c r="K114" s="37">
        <v>0</v>
      </c>
      <c r="L114" s="37">
        <v>2.5949331244793301</v>
      </c>
      <c r="M114" s="37">
        <v>0</v>
      </c>
      <c r="N114" s="37">
        <v>0</v>
      </c>
      <c r="O114" s="37">
        <v>0</v>
      </c>
      <c r="P114" s="37">
        <v>1.0052852655560149</v>
      </c>
      <c r="Q114" s="37">
        <v>0</v>
      </c>
      <c r="R114" s="37">
        <v>2.4838975032538144</v>
      </c>
      <c r="S114" s="37">
        <v>8.1359289381365135E-2</v>
      </c>
      <c r="T114" s="37">
        <v>0.15</v>
      </c>
      <c r="U114" s="37">
        <v>0.25485200979833694</v>
      </c>
      <c r="V114" s="37">
        <v>8.1118979154125785</v>
      </c>
      <c r="W114" s="37">
        <v>0</v>
      </c>
      <c r="X114" s="37">
        <v>5.2098714141513347E-2</v>
      </c>
      <c r="Y114" s="45">
        <v>47.085202680933875</v>
      </c>
      <c r="Z114" s="4"/>
      <c r="AA114" s="46" cm="1">
        <f t="array" aca="1" ref="AA114" ca="1">_xlfn.IFNA(INDEX(#REF!,MATCH(INDIRECT("Codes_bilans!"&amp;AA$1&amp;"$"&amp;$A114),#REF!,0),MATCH($B114,#REF!,0)),0)</f>
        <v>47.983349801988211</v>
      </c>
      <c r="AB114" s="4"/>
    </row>
    <row r="115" spans="1:28">
      <c r="A115" s="4">
        <f t="shared" ca="1" si="10"/>
        <v>33</v>
      </c>
      <c r="B115" s="4">
        <f t="shared" si="11"/>
        <v>2023</v>
      </c>
      <c r="C115" s="4" t="str">
        <f t="shared" si="11"/>
        <v>AMS</v>
      </c>
      <c r="D115" s="4" t="s">
        <v>228</v>
      </c>
      <c r="E115" s="4" t="str">
        <f ca="1">VLOOKUP($H$6,#REF!,2,FALSE)</f>
        <v>frakyoto</v>
      </c>
      <c r="F115" s="4"/>
      <c r="G115" s="44" t="s">
        <v>5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45">
        <v>0</v>
      </c>
      <c r="Z115" s="4"/>
      <c r="AA115" s="46" t="str" cm="1">
        <f t="array" aca="1" ref="AA115" ca="1">_xlfn.IFNA(INDEX(#REF!,MATCH(INDIRECT("Codes_bilans!"&amp;AA$1&amp;"$"&amp;$A115),#REF!,0),MATCH($B115,#REF!,0)),0)</f>
        <v/>
      </c>
      <c r="AB115" s="4"/>
    </row>
    <row r="116" spans="1:28">
      <c r="A116" s="4">
        <f t="shared" ca="1" si="10"/>
        <v>34</v>
      </c>
      <c r="B116" s="4">
        <f t="shared" si="11"/>
        <v>2023</v>
      </c>
      <c r="C116" s="4" t="str">
        <f t="shared" si="11"/>
        <v>AMS</v>
      </c>
      <c r="D116" s="4" t="s">
        <v>229</v>
      </c>
      <c r="E116" s="4" t="str">
        <f ca="1">VLOOKUP($H$6,#REF!,2,FALSE)</f>
        <v>frakyoto</v>
      </c>
      <c r="F116" s="4"/>
      <c r="G116" s="40" t="s">
        <v>22</v>
      </c>
      <c r="H116" s="73">
        <v>6.8912688096571859</v>
      </c>
      <c r="I116" s="73">
        <v>0</v>
      </c>
      <c r="J116" s="73">
        <v>486.50818849084493</v>
      </c>
      <c r="K116" s="41">
        <v>0</v>
      </c>
      <c r="L116" s="73">
        <v>286.72461762330084</v>
      </c>
      <c r="M116" s="41">
        <v>0</v>
      </c>
      <c r="N116" s="73">
        <v>0</v>
      </c>
      <c r="O116" s="73">
        <v>0</v>
      </c>
      <c r="P116" s="73">
        <v>88.872928835861586</v>
      </c>
      <c r="Q116" s="73">
        <v>2.172695514863495</v>
      </c>
      <c r="R116" s="73">
        <v>41.639823520387004</v>
      </c>
      <c r="S116" s="73">
        <v>9.0118179080160008</v>
      </c>
      <c r="T116" s="73">
        <v>51.691578550496644</v>
      </c>
      <c r="U116" s="73">
        <v>2.4109171991556684</v>
      </c>
      <c r="V116" s="73">
        <v>423.48559519818957</v>
      </c>
      <c r="W116" s="73">
        <v>52.119201757955373</v>
      </c>
      <c r="X116" s="73">
        <v>0.21014565757002998</v>
      </c>
      <c r="Y116" s="73">
        <v>1451.7387790662985</v>
      </c>
      <c r="Z116" s="4"/>
      <c r="AA116" s="4"/>
      <c r="AB116" s="4"/>
    </row>
    <row r="117" spans="1:28">
      <c r="A117" s="4">
        <f t="shared" ca="1" si="10"/>
        <v>35</v>
      </c>
      <c r="B117" s="4">
        <f t="shared" si="11"/>
        <v>2023</v>
      </c>
      <c r="C117" s="4" t="str">
        <f t="shared" si="11"/>
        <v>AMS</v>
      </c>
      <c r="D117" s="4" t="s">
        <v>230</v>
      </c>
      <c r="E117" s="4" t="str">
        <f ca="1">VLOOKUP($H$6,#REF!,2,FALSE)</f>
        <v>frakyoto</v>
      </c>
      <c r="F117" s="4"/>
      <c r="G117" s="36" t="s">
        <v>23</v>
      </c>
      <c r="H117" s="37">
        <v>0</v>
      </c>
      <c r="I117" s="37">
        <v>0</v>
      </c>
      <c r="J117" s="37">
        <v>125.97254812972785</v>
      </c>
      <c r="K117" s="37">
        <v>0.5014853482202658</v>
      </c>
      <c r="L117" s="37">
        <v>11.836385273603906</v>
      </c>
      <c r="M117" s="37">
        <v>0</v>
      </c>
      <c r="N117" s="37">
        <v>0</v>
      </c>
      <c r="O117" s="37">
        <v>0</v>
      </c>
      <c r="P117" s="37">
        <v>4.0023030663522148E-2</v>
      </c>
      <c r="Q117" s="37">
        <v>0</v>
      </c>
      <c r="R117" s="37">
        <v>3.907722128572543</v>
      </c>
      <c r="S117" s="37">
        <v>0.3161480845613035</v>
      </c>
      <c r="T117" s="37">
        <v>0</v>
      </c>
      <c r="U117" s="37">
        <v>0</v>
      </c>
      <c r="V117" s="37">
        <v>0</v>
      </c>
      <c r="W117" s="37">
        <v>0</v>
      </c>
      <c r="X117" s="37">
        <v>1.8374485228449866</v>
      </c>
      <c r="Y117" s="45">
        <v>144.41176051819437</v>
      </c>
      <c r="Z117" s="4"/>
      <c r="AA117" s="46" cm="1">
        <f t="array" aca="1" ref="AA117" ca="1">_xlfn.IFNA(INDEX(#REF!,MATCH(INDIRECT("Codes_bilans!"&amp;AA$1&amp;"$"&amp;$A117),#REF!,0),MATCH($B117,#REF!,0)),0)</f>
        <v>144.44473284087678</v>
      </c>
      <c r="AB117" s="4"/>
    </row>
    <row r="118" spans="1:28">
      <c r="A118" s="4">
        <f t="shared" ca="1" si="10"/>
        <v>36</v>
      </c>
      <c r="B118" s="4">
        <f t="shared" si="11"/>
        <v>2023</v>
      </c>
      <c r="C118" s="4" t="str">
        <f t="shared" si="11"/>
        <v>AMS</v>
      </c>
      <c r="D118" s="4" t="s">
        <v>231</v>
      </c>
      <c r="E118" s="4" t="str">
        <f ca="1">VLOOKUP($H$6,#REF!,2,FALSE)</f>
        <v>frakyoto</v>
      </c>
      <c r="F118" s="4"/>
      <c r="G118" s="40" t="s">
        <v>24</v>
      </c>
      <c r="H118" s="73">
        <v>6.8912688096571859</v>
      </c>
      <c r="I118" s="73">
        <v>0</v>
      </c>
      <c r="J118" s="73">
        <v>612.48073662057277</v>
      </c>
      <c r="K118" s="41">
        <v>0.5014853482202658</v>
      </c>
      <c r="L118" s="73">
        <v>298.56100289690477</v>
      </c>
      <c r="M118" s="41">
        <v>0</v>
      </c>
      <c r="N118" s="73">
        <v>0</v>
      </c>
      <c r="O118" s="73">
        <v>0</v>
      </c>
      <c r="P118" s="73">
        <v>88.912951866525106</v>
      </c>
      <c r="Q118" s="73">
        <v>2.172695514863495</v>
      </c>
      <c r="R118" s="73">
        <v>45.547545648959549</v>
      </c>
      <c r="S118" s="73">
        <v>9.3279659925773046</v>
      </c>
      <c r="T118" s="73">
        <v>51.691578550496644</v>
      </c>
      <c r="U118" s="73">
        <v>2.4109171991556684</v>
      </c>
      <c r="V118" s="73">
        <v>423.48559519818957</v>
      </c>
      <c r="W118" s="73">
        <v>52.119201757955373</v>
      </c>
      <c r="X118" s="73">
        <v>2.0475941804150164</v>
      </c>
      <c r="Y118" s="73">
        <v>1596.1505395844929</v>
      </c>
      <c r="Z118" s="4"/>
      <c r="AA118" s="4"/>
      <c r="AB118" s="4"/>
    </row>
    <row r="119" spans="1:28">
      <c r="A119" s="4"/>
      <c r="B119" s="4"/>
      <c r="C119" s="4"/>
      <c r="D119" s="4"/>
      <c r="E119" s="4"/>
      <c r="F119" s="4"/>
      <c r="G119" s="4"/>
      <c r="H119" s="26">
        <v>0</v>
      </c>
      <c r="I119" s="26">
        <v>4.2905679322302603E-5</v>
      </c>
      <c r="J119" s="26">
        <v>-2.3629463129282158E-5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  <c r="R119" s="26">
        <v>-2.9753977059954195E-14</v>
      </c>
      <c r="S119" s="26">
        <v>-2.3869795029440866E-15</v>
      </c>
      <c r="T119" s="26">
        <v>0</v>
      </c>
      <c r="U119" s="26">
        <v>0</v>
      </c>
      <c r="V119" s="26">
        <v>-5.6843418860808015E-14</v>
      </c>
      <c r="W119" s="26">
        <v>0</v>
      </c>
      <c r="X119" s="26">
        <v>0</v>
      </c>
      <c r="Y119" s="26">
        <v>1.9276216335128993E-5</v>
      </c>
      <c r="Z119" s="4"/>
      <c r="AA119" s="4"/>
      <c r="AB119" s="4"/>
    </row>
    <row r="120" spans="1: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19"/>
      <c r="B121" s="19"/>
      <c r="C121" s="19"/>
      <c r="D121" s="19"/>
      <c r="E121" s="19"/>
      <c r="F121" s="19"/>
      <c r="G121" s="20" t="s">
        <v>236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25" customHeight="1">
      <c r="A123" s="4"/>
      <c r="B123" s="4"/>
      <c r="C123" s="4"/>
      <c r="D123" s="4"/>
      <c r="E123" s="4"/>
      <c r="F123" s="4"/>
      <c r="G123" s="104" t="s">
        <v>95</v>
      </c>
      <c r="H123" s="99" t="s">
        <v>65</v>
      </c>
      <c r="I123" s="99" t="s">
        <v>66</v>
      </c>
      <c r="J123" s="99" t="s">
        <v>158</v>
      </c>
      <c r="K123" s="99" t="s">
        <v>81</v>
      </c>
      <c r="L123" s="99" t="s">
        <v>74</v>
      </c>
      <c r="M123" s="99" t="s">
        <v>83</v>
      </c>
      <c r="N123" s="99" t="s">
        <v>76</v>
      </c>
      <c r="O123" s="99" t="s">
        <v>77</v>
      </c>
      <c r="P123" s="101" t="s">
        <v>162</v>
      </c>
      <c r="Q123" s="102"/>
      <c r="R123" s="102"/>
      <c r="S123" s="102"/>
      <c r="T123" s="102"/>
      <c r="U123" s="103"/>
      <c r="V123" s="99" t="s">
        <v>159</v>
      </c>
      <c r="W123" s="99" t="s">
        <v>89</v>
      </c>
      <c r="X123" s="99" t="s">
        <v>92</v>
      </c>
      <c r="Y123" s="99" t="s">
        <v>160</v>
      </c>
      <c r="Z123" s="4"/>
      <c r="AA123" s="4"/>
      <c r="AB123" s="4"/>
    </row>
    <row r="124" spans="1:28" ht="33.75">
      <c r="A124" s="4"/>
      <c r="B124" s="4"/>
      <c r="C124" s="4"/>
      <c r="D124" s="4" t="s">
        <v>221</v>
      </c>
      <c r="E124" s="4"/>
      <c r="F124" s="4"/>
      <c r="G124" s="105"/>
      <c r="H124" s="100"/>
      <c r="I124" s="100"/>
      <c r="J124" s="100"/>
      <c r="K124" s="100"/>
      <c r="L124" s="100"/>
      <c r="M124" s="100"/>
      <c r="N124" s="100"/>
      <c r="O124" s="100"/>
      <c r="P124" s="34" t="s">
        <v>78</v>
      </c>
      <c r="Q124" s="34" t="s">
        <v>79</v>
      </c>
      <c r="R124" s="34" t="s">
        <v>80</v>
      </c>
      <c r="S124" s="34" t="s">
        <v>82</v>
      </c>
      <c r="T124" s="35" t="s">
        <v>84</v>
      </c>
      <c r="U124" s="34" t="s">
        <v>85</v>
      </c>
      <c r="V124" s="100"/>
      <c r="W124" s="100"/>
      <c r="X124" s="100"/>
      <c r="Y124" s="100"/>
      <c r="Z124" s="4"/>
      <c r="AA124" s="4"/>
      <c r="AB124" s="4"/>
    </row>
    <row r="125" spans="1:28">
      <c r="A125" s="4">
        <f ca="1">A88</f>
        <v>6</v>
      </c>
      <c r="B125" s="4">
        <v>2025</v>
      </c>
      <c r="C125" s="4" t="s">
        <v>10</v>
      </c>
      <c r="D125" s="4" t="s">
        <v>28</v>
      </c>
      <c r="E125" s="4" t="str">
        <f ca="1">VLOOKUP($H$6,#REF!,2,FALSE)</f>
        <v>frakyoto</v>
      </c>
      <c r="F125" s="4"/>
      <c r="G125" s="36" t="s">
        <v>163</v>
      </c>
      <c r="H125" s="37">
        <v>0</v>
      </c>
      <c r="I125" s="37">
        <v>9.7691999999999997</v>
      </c>
      <c r="J125" s="37">
        <v>0</v>
      </c>
      <c r="K125" s="37">
        <v>0</v>
      </c>
      <c r="L125" s="37">
        <v>0.18608000000000002</v>
      </c>
      <c r="M125" s="37">
        <v>0</v>
      </c>
      <c r="N125" s="38">
        <v>1053.5890909090911</v>
      </c>
      <c r="O125" s="38">
        <v>155.22027541539615</v>
      </c>
      <c r="P125" s="38">
        <v>214.90208797994541</v>
      </c>
      <c r="Q125" s="38">
        <v>29.401690071090997</v>
      </c>
      <c r="R125" s="37">
        <v>1.8811575028002774</v>
      </c>
      <c r="S125" s="37">
        <v>0.15242099713737783</v>
      </c>
      <c r="T125" s="38">
        <v>63.09733962798451</v>
      </c>
      <c r="U125" s="38">
        <v>8.6306065878365068</v>
      </c>
      <c r="V125" s="37">
        <v>0</v>
      </c>
      <c r="W125" s="37">
        <v>0</v>
      </c>
      <c r="X125" s="37">
        <v>0</v>
      </c>
      <c r="Y125" s="39">
        <v>1536.8299490912823</v>
      </c>
      <c r="Z125" s="4"/>
      <c r="AA125" s="4"/>
      <c r="AB125" s="4"/>
    </row>
    <row r="126" spans="1:28">
      <c r="A126" s="4">
        <f t="shared" ref="A126:A131" ca="1" si="12">A125+1</f>
        <v>7</v>
      </c>
      <c r="B126" s="4">
        <f t="shared" ref="B126:C131" si="13">B125</f>
        <v>2025</v>
      </c>
      <c r="C126" s="4" t="str">
        <f t="shared" si="13"/>
        <v>AMS</v>
      </c>
      <c r="D126" s="4" t="s">
        <v>30</v>
      </c>
      <c r="E126" s="4" t="str">
        <f ca="1">VLOOKUP($H$6,#REF!,2,FALSE)</f>
        <v>frakyoto</v>
      </c>
      <c r="F126" s="4"/>
      <c r="G126" s="36" t="s">
        <v>29</v>
      </c>
      <c r="H126" s="37">
        <v>41.831603018044838</v>
      </c>
      <c r="I126" s="37">
        <v>489.64185318884552</v>
      </c>
      <c r="J126" s="37">
        <v>215.36449986293647</v>
      </c>
      <c r="K126" s="37">
        <v>0.69497003447287165</v>
      </c>
      <c r="L126" s="37">
        <v>334.30189110500646</v>
      </c>
      <c r="M126" s="37">
        <v>0</v>
      </c>
      <c r="N126" s="37">
        <v>0</v>
      </c>
      <c r="O126" s="37">
        <v>0</v>
      </c>
      <c r="P126" s="37">
        <v>2.5596276020988169</v>
      </c>
      <c r="Q126" s="37">
        <v>0</v>
      </c>
      <c r="R126" s="37">
        <v>3.749161135627308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9">
        <v>1088.1436059470323</v>
      </c>
      <c r="Z126" s="4"/>
      <c r="AA126" s="4"/>
      <c r="AB126" s="4"/>
    </row>
    <row r="127" spans="1:28">
      <c r="A127" s="4">
        <f t="shared" ca="1" si="12"/>
        <v>8</v>
      </c>
      <c r="B127" s="4">
        <f t="shared" si="13"/>
        <v>2025</v>
      </c>
      <c r="C127" s="4" t="str">
        <f t="shared" si="13"/>
        <v>AMS</v>
      </c>
      <c r="D127" s="4" t="s">
        <v>32</v>
      </c>
      <c r="E127" s="4" t="str">
        <f ca="1">VLOOKUP($H$6,#REF!,2,FALSE)</f>
        <v>frakyoto</v>
      </c>
      <c r="F127" s="4"/>
      <c r="G127" s="36" t="s">
        <v>31</v>
      </c>
      <c r="H127" s="37">
        <v>0</v>
      </c>
      <c r="I127" s="37">
        <v>0</v>
      </c>
      <c r="J127" s="37">
        <v>-8.3753888093619933E-3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-43.687310100194736</v>
      </c>
      <c r="W127" s="37">
        <v>0</v>
      </c>
      <c r="X127" s="37">
        <v>0</v>
      </c>
      <c r="Y127" s="39">
        <v>-43.695685489004099</v>
      </c>
      <c r="Z127" s="4"/>
      <c r="AA127" s="4"/>
      <c r="AB127" s="4"/>
    </row>
    <row r="128" spans="1:28">
      <c r="A128" s="4">
        <f t="shared" ca="1" si="12"/>
        <v>9</v>
      </c>
      <c r="B128" s="4">
        <f t="shared" si="13"/>
        <v>2025</v>
      </c>
      <c r="C128" s="4" t="str">
        <f t="shared" si="13"/>
        <v>AMS</v>
      </c>
      <c r="D128" s="4" t="s">
        <v>34</v>
      </c>
      <c r="E128" s="4" t="str">
        <f ca="1">VLOOKUP($H$6,#REF!,2,FALSE)</f>
        <v>frakyoto</v>
      </c>
      <c r="F128" s="4"/>
      <c r="G128" s="36" t="s">
        <v>33</v>
      </c>
      <c r="H128" s="37">
        <v>0</v>
      </c>
      <c r="I128" s="37">
        <v>0</v>
      </c>
      <c r="J128" s="37">
        <v>-17.986125581751292</v>
      </c>
      <c r="K128" s="37">
        <v>0</v>
      </c>
      <c r="L128" s="37">
        <v>-0.52048534400174162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-0.36525287298367837</v>
      </c>
      <c r="S128" s="37">
        <v>-2.7393965473775879E-2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9">
        <v>-18.899257764210489</v>
      </c>
      <c r="Z128" s="4"/>
      <c r="AA128" s="4"/>
      <c r="AB128" s="4"/>
    </row>
    <row r="129" spans="1:28">
      <c r="A129" s="4">
        <f t="shared" ca="1" si="12"/>
        <v>10</v>
      </c>
      <c r="B129" s="4">
        <f t="shared" si="13"/>
        <v>2025</v>
      </c>
      <c r="C129" s="4" t="str">
        <f t="shared" si="13"/>
        <v>AMS</v>
      </c>
      <c r="D129" s="4" t="s">
        <v>36</v>
      </c>
      <c r="E129" s="4" t="str">
        <f ca="1">VLOOKUP($H$6,#REF!,2,FALSE)</f>
        <v>frakyoto</v>
      </c>
      <c r="F129" s="4"/>
      <c r="G129" s="36" t="s">
        <v>35</v>
      </c>
      <c r="H129" s="37">
        <v>0</v>
      </c>
      <c r="I129" s="37">
        <v>0</v>
      </c>
      <c r="J129" s="37">
        <v>-76.912420126613313</v>
      </c>
      <c r="K129" s="37">
        <v>-3.9288154935402962E-2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-1.6507409080624253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9">
        <v>-78.60244918961115</v>
      </c>
      <c r="Z129" s="4"/>
      <c r="AA129" s="4"/>
      <c r="AB129" s="4"/>
    </row>
    <row r="130" spans="1:28">
      <c r="A130" s="4">
        <f t="shared" ca="1" si="12"/>
        <v>11</v>
      </c>
      <c r="B130" s="4">
        <f t="shared" si="13"/>
        <v>2025</v>
      </c>
      <c r="C130" s="4" t="str">
        <f t="shared" si="13"/>
        <v>AMS</v>
      </c>
      <c r="D130" s="4" t="s">
        <v>222</v>
      </c>
      <c r="E130" s="4" t="str">
        <f ca="1">VLOOKUP($H$6,#REF!,2,FALSE)</f>
        <v>frakyoto</v>
      </c>
      <c r="F130" s="4"/>
      <c r="G130" s="36" t="s">
        <v>37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9">
        <v>0</v>
      </c>
      <c r="Z130" s="4"/>
      <c r="AA130" s="4"/>
      <c r="AB130" s="4"/>
    </row>
    <row r="131" spans="1:28">
      <c r="A131" s="4">
        <f t="shared" ca="1" si="12"/>
        <v>12</v>
      </c>
      <c r="B131" s="4">
        <f t="shared" si="13"/>
        <v>2025</v>
      </c>
      <c r="C131" s="4" t="str">
        <f t="shared" si="13"/>
        <v>AMS</v>
      </c>
      <c r="D131" s="4" t="s">
        <v>25</v>
      </c>
      <c r="E131" s="4" t="str">
        <f ca="1">VLOOKUP($H$6,#REF!,2,FALSE)</f>
        <v>frakyoto</v>
      </c>
      <c r="F131" s="4"/>
      <c r="G131" s="40" t="s">
        <v>164</v>
      </c>
      <c r="H131" s="41">
        <v>41.831603018044838</v>
      </c>
      <c r="I131" s="41">
        <v>499.41105318884553</v>
      </c>
      <c r="J131" s="41">
        <v>120.45757876576252</v>
      </c>
      <c r="K131" s="41">
        <v>0.6556818795374687</v>
      </c>
      <c r="L131" s="73">
        <v>333.9674857610047</v>
      </c>
      <c r="M131" s="41">
        <v>0</v>
      </c>
      <c r="N131" s="41">
        <v>1053.5890909090911</v>
      </c>
      <c r="O131" s="41">
        <v>155.22027541539615</v>
      </c>
      <c r="P131" s="41">
        <v>217.46171558204423</v>
      </c>
      <c r="Q131" s="41">
        <v>29.401690071090997</v>
      </c>
      <c r="R131" s="41">
        <v>3.6143248573814817</v>
      </c>
      <c r="S131" s="41">
        <v>0.12502703166360196</v>
      </c>
      <c r="T131" s="41">
        <v>63.09733962798451</v>
      </c>
      <c r="U131" s="41">
        <v>8.6306065878365068</v>
      </c>
      <c r="V131" s="41">
        <v>-43.687310100194736</v>
      </c>
      <c r="W131" s="41">
        <v>0</v>
      </c>
      <c r="X131" s="41">
        <v>0</v>
      </c>
      <c r="Y131" s="41">
        <v>2483.7761625954886</v>
      </c>
      <c r="Z131" s="4"/>
      <c r="AA131" s="4"/>
      <c r="AB131" s="4"/>
    </row>
    <row r="132" spans="1:28">
      <c r="A132" s="4"/>
      <c r="B132" s="4"/>
      <c r="C132" s="4"/>
      <c r="D132" s="4"/>
      <c r="E132" s="4"/>
      <c r="F132" s="4"/>
      <c r="G132" s="42"/>
      <c r="H132" s="43">
        <v>0</v>
      </c>
      <c r="I132" s="43">
        <v>0</v>
      </c>
      <c r="J132" s="43">
        <v>0</v>
      </c>
      <c r="K132" s="43">
        <v>0</v>
      </c>
      <c r="L132" s="74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"/>
      <c r="AA132" s="4"/>
      <c r="AB132" s="4"/>
    </row>
    <row r="133" spans="1:28">
      <c r="A133" s="4">
        <f ca="1">A131+2</f>
        <v>14</v>
      </c>
      <c r="B133" s="4">
        <f>B131</f>
        <v>2025</v>
      </c>
      <c r="C133" s="4" t="str">
        <f>C131</f>
        <v>AMS</v>
      </c>
      <c r="D133" s="4" t="s">
        <v>39</v>
      </c>
      <c r="E133" s="4" t="str">
        <f ca="1">VLOOKUP($H$6,#REF!,2,FALSE)</f>
        <v>frakyoto</v>
      </c>
      <c r="F133" s="4"/>
      <c r="G133" s="44" t="s">
        <v>38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45">
        <v>0</v>
      </c>
      <c r="Z133" s="4"/>
      <c r="AA133" s="4"/>
      <c r="AB133" s="4"/>
    </row>
    <row r="134" spans="1:28">
      <c r="A134" s="4">
        <f t="shared" ref="A134:A145" ca="1" si="14">A133+1</f>
        <v>15</v>
      </c>
      <c r="B134" s="4">
        <f t="shared" ref="B134:C145" si="15">B133</f>
        <v>2025</v>
      </c>
      <c r="C134" s="4" t="str">
        <f t="shared" si="15"/>
        <v>AMS</v>
      </c>
      <c r="D134" s="4" t="s">
        <v>41</v>
      </c>
      <c r="E134" s="4" t="str">
        <f ca="1">VLOOKUP($H$6,#REF!,2,FALSE)</f>
        <v>frakyoto</v>
      </c>
      <c r="F134" s="4"/>
      <c r="G134" s="44" t="s">
        <v>40</v>
      </c>
      <c r="H134" s="37">
        <v>5.068399788884058</v>
      </c>
      <c r="I134" s="37">
        <v>0</v>
      </c>
      <c r="J134" s="37">
        <v>4.9124728630946066</v>
      </c>
      <c r="K134" s="37">
        <v>0</v>
      </c>
      <c r="L134" s="37">
        <v>36.774004194815085</v>
      </c>
      <c r="M134" s="37">
        <v>0</v>
      </c>
      <c r="N134" s="37">
        <v>1053.5890909090911</v>
      </c>
      <c r="O134" s="37">
        <v>155.22027541539615</v>
      </c>
      <c r="P134" s="37">
        <v>34.16808670604641</v>
      </c>
      <c r="Q134" s="37">
        <v>11.281848474770838</v>
      </c>
      <c r="R134" s="37">
        <v>5.5512316182098811</v>
      </c>
      <c r="S134" s="37">
        <v>5.6113721233995753</v>
      </c>
      <c r="T134" s="37">
        <v>0</v>
      </c>
      <c r="U134" s="37">
        <v>0.31861460974897526</v>
      </c>
      <c r="V134" s="37">
        <v>-544.41932924379887</v>
      </c>
      <c r="W134" s="37">
        <v>0</v>
      </c>
      <c r="X134" s="37">
        <v>0</v>
      </c>
      <c r="Y134" s="45">
        <v>768.07606745965757</v>
      </c>
      <c r="Z134" s="4"/>
      <c r="AA134" s="4"/>
      <c r="AB134" s="4"/>
    </row>
    <row r="135" spans="1:28">
      <c r="A135" s="4">
        <f t="shared" ca="1" si="14"/>
        <v>16</v>
      </c>
      <c r="B135" s="4">
        <f t="shared" si="15"/>
        <v>2025</v>
      </c>
      <c r="C135" s="4" t="str">
        <f t="shared" si="15"/>
        <v>AMS</v>
      </c>
      <c r="D135" s="4" t="s">
        <v>43</v>
      </c>
      <c r="E135" s="4" t="str">
        <f ca="1">VLOOKUP($H$6,#REF!,2,FALSE)</f>
        <v>frakyoto</v>
      </c>
      <c r="F135" s="4"/>
      <c r="G135" s="44" t="s">
        <v>42</v>
      </c>
      <c r="H135" s="37">
        <v>0.1931818181818182</v>
      </c>
      <c r="I135" s="37">
        <v>0</v>
      </c>
      <c r="J135" s="37">
        <v>0</v>
      </c>
      <c r="K135" s="37">
        <v>0</v>
      </c>
      <c r="L135" s="37">
        <v>18.699747563200777</v>
      </c>
      <c r="M135" s="37">
        <v>0</v>
      </c>
      <c r="N135" s="37">
        <v>0</v>
      </c>
      <c r="O135" s="37">
        <v>0</v>
      </c>
      <c r="P135" s="37">
        <v>26.355115374306525</v>
      </c>
      <c r="Q135" s="37">
        <v>15.857266887266444</v>
      </c>
      <c r="R135" s="37">
        <v>0</v>
      </c>
      <c r="S135" s="37">
        <v>3.312429986969792</v>
      </c>
      <c r="T135" s="37">
        <v>0</v>
      </c>
      <c r="U135" s="37">
        <v>5.6407627218251397</v>
      </c>
      <c r="V135" s="37">
        <v>0</v>
      </c>
      <c r="W135" s="37">
        <v>-63.097173845556554</v>
      </c>
      <c r="X135" s="37">
        <v>0</v>
      </c>
      <c r="Y135" s="45">
        <v>6.961330506193935</v>
      </c>
      <c r="Z135" s="4"/>
      <c r="AA135" s="4"/>
      <c r="AB135" s="4"/>
    </row>
    <row r="136" spans="1:28">
      <c r="A136" s="4">
        <f t="shared" ca="1" si="14"/>
        <v>17</v>
      </c>
      <c r="B136" s="4">
        <f t="shared" si="15"/>
        <v>2025</v>
      </c>
      <c r="C136" s="4" t="str">
        <f t="shared" si="15"/>
        <v>AMS</v>
      </c>
      <c r="D136" s="4" t="s">
        <v>45</v>
      </c>
      <c r="E136" s="4" t="str">
        <f ca="1">VLOOKUP($H$6,#REF!,2,FALSE)</f>
        <v>frakyoto</v>
      </c>
      <c r="F136" s="4"/>
      <c r="G136" s="44" t="s">
        <v>44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25.213782174041008</v>
      </c>
      <c r="Q136" s="37">
        <v>0</v>
      </c>
      <c r="R136" s="37">
        <v>0</v>
      </c>
      <c r="S136" s="37">
        <v>-23.351209189873732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45">
        <v>1.8625729841672758</v>
      </c>
      <c r="Z136" s="4"/>
      <c r="AA136" s="4"/>
      <c r="AB136" s="4"/>
    </row>
    <row r="137" spans="1:28">
      <c r="A137" s="4">
        <f t="shared" ca="1" si="14"/>
        <v>18</v>
      </c>
      <c r="B137" s="4">
        <f t="shared" si="15"/>
        <v>2025</v>
      </c>
      <c r="C137" s="4" t="str">
        <f t="shared" si="15"/>
        <v>AMS</v>
      </c>
      <c r="D137" s="4" t="s">
        <v>47</v>
      </c>
      <c r="E137" s="4" t="str">
        <f ca="1">VLOOKUP($H$6,#REF!,2,FALSE)</f>
        <v>frakyoto</v>
      </c>
      <c r="F137" s="4"/>
      <c r="G137" s="44" t="s">
        <v>46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45">
        <v>0</v>
      </c>
      <c r="Z137" s="4"/>
      <c r="AA137" s="4"/>
      <c r="AB137" s="4"/>
    </row>
    <row r="138" spans="1:28">
      <c r="A138" s="4">
        <f t="shared" ca="1" si="14"/>
        <v>19</v>
      </c>
      <c r="B138" s="4">
        <f t="shared" si="15"/>
        <v>2025</v>
      </c>
      <c r="C138" s="4" t="str">
        <f t="shared" si="15"/>
        <v>AMS</v>
      </c>
      <c r="D138" s="4" t="s">
        <v>48</v>
      </c>
      <c r="E138" s="4" t="str">
        <f ca="1">VLOOKUP($H$6,#REF!,2,FALSE)</f>
        <v>frakyoto</v>
      </c>
      <c r="F138" s="4"/>
      <c r="G138" s="44" t="s">
        <v>17</v>
      </c>
      <c r="H138" s="37">
        <v>0</v>
      </c>
      <c r="I138" s="37">
        <v>517.60249070017358</v>
      </c>
      <c r="J138" s="37">
        <v>-512.45210450124512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45">
        <v>5.1503861989284561</v>
      </c>
      <c r="Z138" s="4"/>
      <c r="AA138" s="4"/>
      <c r="AB138" s="4"/>
    </row>
    <row r="139" spans="1:28">
      <c r="A139" s="4">
        <f t="shared" ca="1" si="14"/>
        <v>20</v>
      </c>
      <c r="B139" s="4">
        <f t="shared" si="15"/>
        <v>2025</v>
      </c>
      <c r="C139" s="4" t="str">
        <f t="shared" si="15"/>
        <v>AMS</v>
      </c>
      <c r="D139" s="4" t="s">
        <v>50</v>
      </c>
      <c r="E139" s="4" t="str">
        <f ca="1">VLOOKUP($H$6,#REF!,2,FALSE)</f>
        <v>frakyoto</v>
      </c>
      <c r="F139" s="4"/>
      <c r="G139" s="44" t="s">
        <v>49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7">
        <v>52.070159971858487</v>
      </c>
      <c r="Q139" s="37">
        <v>0</v>
      </c>
      <c r="R139" s="37">
        <v>-52.070159971858487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45">
        <v>0</v>
      </c>
      <c r="Z139" s="4"/>
      <c r="AA139" s="4"/>
      <c r="AB139" s="4"/>
    </row>
    <row r="140" spans="1:28">
      <c r="A140" s="4">
        <f t="shared" ca="1" si="14"/>
        <v>21</v>
      </c>
      <c r="B140" s="4">
        <f t="shared" si="15"/>
        <v>2025</v>
      </c>
      <c r="C140" s="4" t="str">
        <f t="shared" si="15"/>
        <v>AMS</v>
      </c>
      <c r="D140" s="4" t="s">
        <v>52</v>
      </c>
      <c r="E140" s="4" t="str">
        <f ca="1">VLOOKUP($H$6,#REF!,2,FALSE)</f>
        <v>frakyoto</v>
      </c>
      <c r="F140" s="4"/>
      <c r="G140" s="44" t="s">
        <v>51</v>
      </c>
      <c r="H140" s="37">
        <v>0</v>
      </c>
      <c r="I140" s="37">
        <v>0</v>
      </c>
      <c r="J140" s="37">
        <v>0</v>
      </c>
      <c r="K140" s="37">
        <v>-7.143300897345993E-2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9.9488870436573729E-2</v>
      </c>
      <c r="Y140" s="45">
        <v>2.8055861463113799E-2</v>
      </c>
      <c r="Z140" s="4"/>
      <c r="AA140" s="4"/>
      <c r="AB140" s="4"/>
    </row>
    <row r="141" spans="1:28">
      <c r="A141" s="4">
        <f t="shared" ca="1" si="14"/>
        <v>22</v>
      </c>
      <c r="B141" s="4">
        <f t="shared" si="15"/>
        <v>2025</v>
      </c>
      <c r="C141" s="4" t="str">
        <f t="shared" si="15"/>
        <v>AMS</v>
      </c>
      <c r="D141" s="4" t="s">
        <v>54</v>
      </c>
      <c r="E141" s="4" t="str">
        <f ca="1">VLOOKUP($H$6,#REF!,2,FALSE)</f>
        <v>frakyoto</v>
      </c>
      <c r="F141" s="4"/>
      <c r="G141" s="44" t="s">
        <v>53</v>
      </c>
      <c r="H141" s="37">
        <v>0</v>
      </c>
      <c r="I141" s="37">
        <v>0</v>
      </c>
      <c r="J141" s="37">
        <v>0</v>
      </c>
      <c r="K141" s="37">
        <v>0</v>
      </c>
      <c r="L141" s="37">
        <v>0</v>
      </c>
      <c r="M141" s="37">
        <v>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7.9634516882678241</v>
      </c>
      <c r="W141" s="37">
        <v>0</v>
      </c>
      <c r="X141" s="37">
        <v>-5.1762435973740857</v>
      </c>
      <c r="Y141" s="45">
        <v>2.7872080908937384</v>
      </c>
      <c r="Z141" s="4"/>
      <c r="AA141" s="4"/>
      <c r="AB141" s="4"/>
    </row>
    <row r="142" spans="1:28">
      <c r="A142" s="4">
        <f t="shared" ca="1" si="14"/>
        <v>23</v>
      </c>
      <c r="B142" s="4">
        <f t="shared" si="15"/>
        <v>2025</v>
      </c>
      <c r="C142" s="4" t="str">
        <f t="shared" si="15"/>
        <v>AMS</v>
      </c>
      <c r="D142" s="4" t="s">
        <v>55</v>
      </c>
      <c r="E142" s="4" t="str">
        <f ca="1">VLOOKUP($H$6,#REF!,2,FALSE)</f>
        <v>frakyoto</v>
      </c>
      <c r="F142" s="4"/>
      <c r="G142" s="44" t="s">
        <v>165</v>
      </c>
      <c r="H142" s="37">
        <v>22.178927109375</v>
      </c>
      <c r="I142" s="37">
        <v>-18.191437511328061</v>
      </c>
      <c r="J142" s="37">
        <v>23.666155984350404</v>
      </c>
      <c r="K142" s="37">
        <v>0</v>
      </c>
      <c r="L142" s="37">
        <v>0</v>
      </c>
      <c r="M142" s="37">
        <v>0</v>
      </c>
      <c r="N142" s="37">
        <v>0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45">
        <v>27.653645582397342</v>
      </c>
      <c r="Z142" s="4"/>
      <c r="AA142" s="4"/>
      <c r="AB142" s="4"/>
    </row>
    <row r="143" spans="1:28">
      <c r="A143" s="4">
        <f t="shared" ca="1" si="14"/>
        <v>24</v>
      </c>
      <c r="B143" s="4">
        <f t="shared" si="15"/>
        <v>2025</v>
      </c>
      <c r="C143" s="4" t="str">
        <f t="shared" si="15"/>
        <v>AMS</v>
      </c>
      <c r="D143" s="4" t="s">
        <v>57</v>
      </c>
      <c r="E143" s="4" t="str">
        <f ca="1">VLOOKUP($H$6,#REF!,2,FALSE)</f>
        <v>frakyoto</v>
      </c>
      <c r="F143" s="4"/>
      <c r="G143" s="44" t="s">
        <v>56</v>
      </c>
      <c r="H143" s="37">
        <v>8.6251383203125016</v>
      </c>
      <c r="I143" s="37">
        <v>0</v>
      </c>
      <c r="J143" s="37">
        <v>20.228971403017535</v>
      </c>
      <c r="K143" s="37">
        <v>0</v>
      </c>
      <c r="L143" s="37">
        <v>5.487827419085181</v>
      </c>
      <c r="M143" s="37">
        <v>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S143" s="37">
        <v>0.28883302205711481</v>
      </c>
      <c r="T143" s="37">
        <v>0</v>
      </c>
      <c r="U143" s="37">
        <v>0</v>
      </c>
      <c r="V143" s="37">
        <v>27.175848689851513</v>
      </c>
      <c r="W143" s="37">
        <v>0</v>
      </c>
      <c r="X143" s="37">
        <v>0</v>
      </c>
      <c r="Y143" s="45">
        <v>61.806618854323844</v>
      </c>
      <c r="Z143" s="4"/>
      <c r="AA143" s="4"/>
      <c r="AB143" s="4"/>
    </row>
    <row r="144" spans="1:28">
      <c r="A144" s="4">
        <f t="shared" ca="1" si="14"/>
        <v>25</v>
      </c>
      <c r="B144" s="4">
        <f t="shared" si="15"/>
        <v>2025</v>
      </c>
      <c r="C144" s="4" t="str">
        <f t="shared" si="15"/>
        <v>AMS</v>
      </c>
      <c r="D144" s="4" t="s">
        <v>58</v>
      </c>
      <c r="E144" s="4" t="str">
        <f ca="1">VLOOKUP($H$6,#REF!,2,FALSE)</f>
        <v>frakyoto</v>
      </c>
      <c r="F144" s="4"/>
      <c r="G144" s="44" t="s">
        <v>166</v>
      </c>
      <c r="H144" s="37">
        <v>0</v>
      </c>
      <c r="I144" s="37">
        <v>0</v>
      </c>
      <c r="J144" s="37">
        <v>0</v>
      </c>
      <c r="K144" s="37">
        <v>0</v>
      </c>
      <c r="L144" s="37">
        <v>3.8832871136431208</v>
      </c>
      <c r="M144" s="37">
        <v>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0.20438353229700637</v>
      </c>
      <c r="T144" s="37">
        <v>0</v>
      </c>
      <c r="U144" s="37">
        <v>0</v>
      </c>
      <c r="V144" s="37">
        <v>38.356125680711244</v>
      </c>
      <c r="W144" s="37">
        <v>4.8935866171781743</v>
      </c>
      <c r="X144" s="37">
        <v>0</v>
      </c>
      <c r="Y144" s="45">
        <v>47.337382943829546</v>
      </c>
      <c r="Z144" s="4"/>
      <c r="AA144" s="4"/>
      <c r="AB144" s="4"/>
    </row>
    <row r="145" spans="1:28">
      <c r="A145" s="4">
        <f t="shared" ca="1" si="14"/>
        <v>26</v>
      </c>
      <c r="B145" s="4">
        <f t="shared" si="15"/>
        <v>2025</v>
      </c>
      <c r="C145" s="4" t="str">
        <f t="shared" si="15"/>
        <v>AMS</v>
      </c>
      <c r="D145" s="4" t="s">
        <v>27</v>
      </c>
      <c r="E145" s="4" t="str">
        <f ca="1">VLOOKUP($H$6,#REF!,2,FALSE)</f>
        <v>frakyoto</v>
      </c>
      <c r="F145" s="4"/>
      <c r="G145" s="40" t="s">
        <v>26</v>
      </c>
      <c r="H145" s="41">
        <v>36.065647036753376</v>
      </c>
      <c r="I145" s="41">
        <v>499.41105318884553</v>
      </c>
      <c r="J145" s="41">
        <v>-463.64450425078257</v>
      </c>
      <c r="K145" s="41">
        <v>-7.143300897345993E-2</v>
      </c>
      <c r="L145" s="73">
        <v>64.844866290744164</v>
      </c>
      <c r="M145" s="41">
        <v>0</v>
      </c>
      <c r="N145" s="41">
        <v>1053.5890909090911</v>
      </c>
      <c r="O145" s="41">
        <v>155.22027541539615</v>
      </c>
      <c r="P145" s="41">
        <v>137.80714422625243</v>
      </c>
      <c r="Q145" s="41">
        <v>27.13911536203728</v>
      </c>
      <c r="R145" s="41">
        <v>-46.518928353648604</v>
      </c>
      <c r="S145" s="41">
        <v>-13.934190525150244</v>
      </c>
      <c r="T145" s="41">
        <v>0</v>
      </c>
      <c r="U145" s="41">
        <v>5.9593773315741148</v>
      </c>
      <c r="V145" s="41">
        <v>-470.92390318496831</v>
      </c>
      <c r="W145" s="41">
        <v>-58.203587228378382</v>
      </c>
      <c r="X145" s="41">
        <v>-5.0767547269375122</v>
      </c>
      <c r="Y145" s="41">
        <v>921.66326848185474</v>
      </c>
      <c r="Z145" s="4"/>
      <c r="AA145" s="4"/>
      <c r="AB145" s="4"/>
    </row>
    <row r="146" spans="1:28">
      <c r="A146" s="4"/>
      <c r="B146" s="4"/>
      <c r="C146" s="4"/>
      <c r="D146" s="4"/>
      <c r="E146" s="4"/>
      <c r="F146" s="4"/>
      <c r="G146" s="42"/>
      <c r="H146" s="43">
        <v>0</v>
      </c>
      <c r="I146" s="43">
        <v>0</v>
      </c>
      <c r="J146" s="43">
        <v>0</v>
      </c>
      <c r="K146" s="43">
        <v>0</v>
      </c>
      <c r="L146" s="74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"/>
      <c r="AA146" s="4"/>
      <c r="AB146" s="4"/>
    </row>
    <row r="147" spans="1:28">
      <c r="A147" s="4">
        <f ca="1">A145+2</f>
        <v>28</v>
      </c>
      <c r="B147" s="4">
        <f>B145</f>
        <v>2025</v>
      </c>
      <c r="C147" s="4" t="str">
        <f>C125</f>
        <v>AMS</v>
      </c>
      <c r="D147" s="4" t="s">
        <v>223</v>
      </c>
      <c r="E147" s="4" t="str">
        <f ca="1">VLOOKUP($H$6,#REF!,2,FALSE)</f>
        <v>frakyoto</v>
      </c>
      <c r="F147" s="4"/>
      <c r="G147" s="44" t="s">
        <v>0</v>
      </c>
      <c r="H147" s="37">
        <v>5.7659559812914596</v>
      </c>
      <c r="I147" s="37">
        <v>0</v>
      </c>
      <c r="J147" s="37">
        <v>20.140625662246215</v>
      </c>
      <c r="K147" s="37">
        <v>0</v>
      </c>
      <c r="L147" s="37">
        <v>96.219207826214614</v>
      </c>
      <c r="M147" s="37">
        <v>0</v>
      </c>
      <c r="N147" s="37">
        <v>0</v>
      </c>
      <c r="O147" s="37">
        <v>0</v>
      </c>
      <c r="P147" s="37">
        <v>18.774389983885822</v>
      </c>
      <c r="Q147" s="37">
        <v>2.2619594529052449</v>
      </c>
      <c r="R147" s="37">
        <v>0.75934024169921888</v>
      </c>
      <c r="S147" s="37">
        <v>5.087709316109053</v>
      </c>
      <c r="T147" s="37">
        <v>1.955318115234375</v>
      </c>
      <c r="U147" s="37">
        <v>4.7991131198633983E-4</v>
      </c>
      <c r="V147" s="37">
        <v>121.32585979507003</v>
      </c>
      <c r="W147" s="37">
        <v>18.196197954086337</v>
      </c>
      <c r="X147" s="37">
        <v>0.58506469726562504</v>
      </c>
      <c r="Y147" s="45">
        <v>291.07210893731997</v>
      </c>
      <c r="Z147" s="4"/>
      <c r="AA147" s="46" cm="1">
        <f t="array" aca="1" ref="AA147" ca="1">_xlfn.IFNA(INDEX(#REF!,MATCH(INDIRECT("Codes_bilans!"&amp;AA$1&amp;"$"&amp;$A147),#REF!,0),MATCH($B147,#REF!,0)),0)</f>
        <v>291.77433287355871</v>
      </c>
      <c r="AB147" s="4"/>
    </row>
    <row r="148" spans="1:28">
      <c r="A148" s="4">
        <f t="shared" ref="A148:A155" ca="1" si="16">A147+1</f>
        <v>29</v>
      </c>
      <c r="B148" s="4">
        <f t="shared" ref="B148:C155" si="17">B147</f>
        <v>2025</v>
      </c>
      <c r="C148" s="4" t="str">
        <f t="shared" si="17"/>
        <v>AMS</v>
      </c>
      <c r="D148" s="4" t="s">
        <v>224</v>
      </c>
      <c r="E148" s="4" t="str">
        <f ca="1">VLOOKUP($H$6,#REF!,2,FALSE)</f>
        <v>frakyoto</v>
      </c>
      <c r="F148" s="4"/>
      <c r="G148" s="44" t="s">
        <v>3</v>
      </c>
      <c r="H148" s="37">
        <v>0</v>
      </c>
      <c r="I148" s="37">
        <v>0</v>
      </c>
      <c r="J148" s="37">
        <v>390.32849052575307</v>
      </c>
      <c r="K148" s="37">
        <v>0</v>
      </c>
      <c r="L148" s="37">
        <v>3.80545856067917</v>
      </c>
      <c r="M148" s="37">
        <v>0</v>
      </c>
      <c r="N148" s="37">
        <v>0</v>
      </c>
      <c r="O148" s="37">
        <v>0</v>
      </c>
      <c r="P148" s="37">
        <v>0</v>
      </c>
      <c r="Q148" s="37">
        <v>0</v>
      </c>
      <c r="R148" s="37">
        <v>41.205948968253495</v>
      </c>
      <c r="S148" s="37">
        <v>0.20028729266732476</v>
      </c>
      <c r="T148" s="37">
        <v>0</v>
      </c>
      <c r="U148" s="37">
        <v>0</v>
      </c>
      <c r="V148" s="37">
        <v>15.644073294761139</v>
      </c>
      <c r="W148" s="37">
        <v>0</v>
      </c>
      <c r="X148" s="37">
        <v>0</v>
      </c>
      <c r="Y148" s="45">
        <v>451.18425864211417</v>
      </c>
      <c r="Z148" s="4"/>
      <c r="AA148" s="46" cm="1">
        <f t="array" aca="1" ref="AA148" ca="1">_xlfn.IFNA(INDEX(#REF!,MATCH(INDIRECT("Codes_bilans!"&amp;AA$1&amp;"$"&amp;$A148),#REF!,0),MATCH($B148,#REF!,0)),0)</f>
        <v>457.58617897053324</v>
      </c>
      <c r="AB148" s="4"/>
    </row>
    <row r="149" spans="1:28">
      <c r="A149" s="4">
        <f t="shared" ca="1" si="16"/>
        <v>30</v>
      </c>
      <c r="B149" s="4">
        <f t="shared" si="17"/>
        <v>2025</v>
      </c>
      <c r="C149" s="4" t="str">
        <f t="shared" si="17"/>
        <v>AMS</v>
      </c>
      <c r="D149" s="4" t="s">
        <v>225</v>
      </c>
      <c r="E149" s="4" t="str">
        <f ca="1">VLOOKUP($H$6,#REF!,2,FALSE)</f>
        <v>frakyoto</v>
      </c>
      <c r="F149" s="4"/>
      <c r="G149" s="44" t="s">
        <v>1</v>
      </c>
      <c r="H149" s="37">
        <v>0</v>
      </c>
      <c r="I149" s="37">
        <v>0</v>
      </c>
      <c r="J149" s="37">
        <v>12.124097766198929</v>
      </c>
      <c r="K149" s="37">
        <v>0</v>
      </c>
      <c r="L149" s="37">
        <v>106.96046467685454</v>
      </c>
      <c r="M149" s="37">
        <v>0</v>
      </c>
      <c r="N149" s="37">
        <v>0</v>
      </c>
      <c r="O149" s="37">
        <v>0</v>
      </c>
      <c r="P149" s="37">
        <v>59.150287479050967</v>
      </c>
      <c r="Q149" s="37">
        <v>0</v>
      </c>
      <c r="R149" s="37">
        <v>0</v>
      </c>
      <c r="S149" s="37">
        <v>5.6294981408870823</v>
      </c>
      <c r="T149" s="37">
        <v>50.263804232391934</v>
      </c>
      <c r="U149" s="37">
        <v>1.4653773673998376</v>
      </c>
      <c r="V149" s="37">
        <v>167.05352361968622</v>
      </c>
      <c r="W149" s="37">
        <v>26.615725966388851</v>
      </c>
      <c r="X149" s="37">
        <v>0</v>
      </c>
      <c r="Y149" s="45">
        <v>429.26277924885835</v>
      </c>
      <c r="Z149" s="4"/>
      <c r="AA149" s="46" cm="1">
        <f t="array" aca="1" ref="AA149" ca="1">_xlfn.IFNA(INDEX(#REF!,MATCH(INDIRECT("Codes_bilans!"&amp;AA$1&amp;"$"&amp;$A149),#REF!,0),MATCH($B149,#REF!,0)),0)</f>
        <v>445.05790006789852</v>
      </c>
      <c r="AB149" s="4"/>
    </row>
    <row r="150" spans="1:28">
      <c r="A150" s="4">
        <f t="shared" ca="1" si="16"/>
        <v>31</v>
      </c>
      <c r="B150" s="4">
        <f t="shared" si="17"/>
        <v>2025</v>
      </c>
      <c r="C150" s="4" t="str">
        <f t="shared" si="17"/>
        <v>AMS</v>
      </c>
      <c r="D150" s="4" t="s">
        <v>226</v>
      </c>
      <c r="E150" s="4" t="str">
        <f ca="1">VLOOKUP($H$6,#REF!,2,FALSE)</f>
        <v>frakyoto</v>
      </c>
      <c r="F150" s="4"/>
      <c r="G150" s="44" t="s">
        <v>2</v>
      </c>
      <c r="H150" s="37">
        <v>0</v>
      </c>
      <c r="I150" s="37">
        <v>0</v>
      </c>
      <c r="J150" s="37">
        <v>17.266825593867647</v>
      </c>
      <c r="K150" s="37">
        <v>0</v>
      </c>
      <c r="L150" s="37">
        <v>47.207135385758583</v>
      </c>
      <c r="M150" s="37">
        <v>0</v>
      </c>
      <c r="N150" s="37">
        <v>0</v>
      </c>
      <c r="O150" s="37">
        <v>0</v>
      </c>
      <c r="P150" s="37">
        <v>0.34286013585192066</v>
      </c>
      <c r="Q150" s="37">
        <v>6.152561484679505E-4</v>
      </c>
      <c r="R150" s="37">
        <v>0</v>
      </c>
      <c r="S150" s="37">
        <v>2.4845860729346625</v>
      </c>
      <c r="T150" s="37">
        <v>10.628217280358204</v>
      </c>
      <c r="U150" s="37">
        <v>0.84471066492371039</v>
      </c>
      <c r="V150" s="37">
        <v>115.22915089485383</v>
      </c>
      <c r="W150" s="37">
        <v>13.391663307903183</v>
      </c>
      <c r="X150" s="37">
        <v>0</v>
      </c>
      <c r="Y150" s="45">
        <v>207.39576459260022</v>
      </c>
      <c r="Z150" s="4"/>
      <c r="AA150" s="46" cm="1">
        <f t="array" aca="1" ref="AA150" ca="1">_xlfn.IFNA(INDEX(#REF!,MATCH(INDIRECT("Codes_bilans!"&amp;AA$1&amp;"$"&amp;$A150),#REF!,0),MATCH($B150,#REF!,0)),0)</f>
        <v>233.40334118774405</v>
      </c>
      <c r="AB150" s="4"/>
    </row>
    <row r="151" spans="1:28">
      <c r="A151" s="4">
        <f t="shared" ca="1" si="16"/>
        <v>32</v>
      </c>
      <c r="B151" s="4">
        <f t="shared" si="17"/>
        <v>2025</v>
      </c>
      <c r="C151" s="4" t="str">
        <f t="shared" si="17"/>
        <v>AMS</v>
      </c>
      <c r="D151" s="4" t="s">
        <v>227</v>
      </c>
      <c r="E151" s="4" t="str">
        <f ca="1">VLOOKUP($H$6,#REF!,2,FALSE)</f>
        <v>frakyoto</v>
      </c>
      <c r="F151" s="4"/>
      <c r="G151" s="44" t="s">
        <v>4</v>
      </c>
      <c r="H151" s="37">
        <v>0</v>
      </c>
      <c r="I151" s="37">
        <v>0</v>
      </c>
      <c r="J151" s="37">
        <v>31.022615677081973</v>
      </c>
      <c r="K151" s="37">
        <v>0</v>
      </c>
      <c r="L151" s="37">
        <v>2.3514405709880259</v>
      </c>
      <c r="M151" s="37">
        <v>0</v>
      </c>
      <c r="N151" s="37">
        <v>0</v>
      </c>
      <c r="O151" s="37">
        <v>0</v>
      </c>
      <c r="P151" s="37">
        <v>1.325152202471839</v>
      </c>
      <c r="Q151" s="37">
        <v>0</v>
      </c>
      <c r="R151" s="37">
        <v>2.8798420607810633</v>
      </c>
      <c r="S151" s="37">
        <v>0.12376003005200138</v>
      </c>
      <c r="T151" s="37">
        <v>0.25</v>
      </c>
      <c r="U151" s="37">
        <v>0.36066131262685786</v>
      </c>
      <c r="V151" s="37">
        <v>7.9839854804023167</v>
      </c>
      <c r="W151" s="37">
        <v>0</v>
      </c>
      <c r="X151" s="37">
        <v>8.6831190235855574E-2</v>
      </c>
      <c r="Y151" s="45">
        <v>46.384288524639942</v>
      </c>
      <c r="Z151" s="4"/>
      <c r="AA151" s="46" cm="1">
        <f t="array" aca="1" ref="AA151" ca="1">_xlfn.IFNA(INDEX(#REF!,MATCH(INDIRECT("Codes_bilans!"&amp;AA$1&amp;"$"&amp;$A151),#REF!,0),MATCH($B151,#REF!,0)),0)</f>
        <v>47.64919024677944</v>
      </c>
      <c r="AB151" s="4"/>
    </row>
    <row r="152" spans="1:28">
      <c r="A152" s="4">
        <f t="shared" ca="1" si="16"/>
        <v>33</v>
      </c>
      <c r="B152" s="4">
        <f t="shared" si="17"/>
        <v>2025</v>
      </c>
      <c r="C152" s="4" t="str">
        <f t="shared" si="17"/>
        <v>AMS</v>
      </c>
      <c r="D152" s="4" t="s">
        <v>228</v>
      </c>
      <c r="E152" s="4" t="str">
        <f ca="1">VLOOKUP($H$6,#REF!,2,FALSE)</f>
        <v>frakyoto</v>
      </c>
      <c r="F152" s="4"/>
      <c r="G152" s="44" t="s">
        <v>5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45">
        <v>0</v>
      </c>
      <c r="Z152" s="4"/>
      <c r="AA152" s="46" t="str" cm="1">
        <f t="array" aca="1" ref="AA152" ca="1">_xlfn.IFNA(INDEX(#REF!,MATCH(INDIRECT("Codes_bilans!"&amp;AA$1&amp;"$"&amp;$A152),#REF!,0),MATCH($B152,#REF!,0)),0)</f>
        <v/>
      </c>
      <c r="AB152" s="4"/>
    </row>
    <row r="153" spans="1:28">
      <c r="A153" s="4">
        <f t="shared" ca="1" si="16"/>
        <v>34</v>
      </c>
      <c r="B153" s="4">
        <f t="shared" si="17"/>
        <v>2025</v>
      </c>
      <c r="C153" s="4" t="str">
        <f t="shared" si="17"/>
        <v>AMS</v>
      </c>
      <c r="D153" s="4" t="s">
        <v>229</v>
      </c>
      <c r="E153" s="4" t="str">
        <f ca="1">VLOOKUP($H$6,#REF!,2,FALSE)</f>
        <v>frakyoto</v>
      </c>
      <c r="F153" s="4"/>
      <c r="G153" s="40" t="s">
        <v>22</v>
      </c>
      <c r="H153" s="41">
        <v>5.7659559812914596</v>
      </c>
      <c r="I153" s="41">
        <v>0</v>
      </c>
      <c r="J153" s="41">
        <v>470.88265522514774</v>
      </c>
      <c r="K153" s="41">
        <v>0</v>
      </c>
      <c r="L153" s="73">
        <v>256.54370702049494</v>
      </c>
      <c r="M153" s="41">
        <v>0</v>
      </c>
      <c r="N153" s="41">
        <v>0</v>
      </c>
      <c r="O153" s="41">
        <v>0</v>
      </c>
      <c r="P153" s="41">
        <v>79.592689801260548</v>
      </c>
      <c r="Q153" s="41">
        <v>2.2625747090537129</v>
      </c>
      <c r="R153" s="41">
        <v>44.845131270733781</v>
      </c>
      <c r="S153" s="41">
        <v>13.525840852650123</v>
      </c>
      <c r="T153" s="41">
        <v>63.09733962798451</v>
      </c>
      <c r="U153" s="41">
        <v>2.671229256262392</v>
      </c>
      <c r="V153" s="41">
        <v>427.23659308477357</v>
      </c>
      <c r="W153" s="41">
        <v>58.203587228378382</v>
      </c>
      <c r="X153" s="41">
        <v>0.67189588750148066</v>
      </c>
      <c r="Y153" s="41">
        <v>1425.2991999455328</v>
      </c>
      <c r="Z153" s="4"/>
      <c r="AA153" s="4"/>
      <c r="AB153" s="4"/>
    </row>
    <row r="154" spans="1:28">
      <c r="A154" s="4">
        <f t="shared" ca="1" si="16"/>
        <v>35</v>
      </c>
      <c r="B154" s="4">
        <f t="shared" si="17"/>
        <v>2025</v>
      </c>
      <c r="C154" s="4" t="str">
        <f t="shared" si="17"/>
        <v>AMS</v>
      </c>
      <c r="D154" s="4" t="s">
        <v>230</v>
      </c>
      <c r="E154" s="4" t="str">
        <f ca="1">VLOOKUP($H$6,#REF!,2,FALSE)</f>
        <v>frakyoto</v>
      </c>
      <c r="F154" s="4"/>
      <c r="G154" s="36" t="s">
        <v>23</v>
      </c>
      <c r="H154" s="37">
        <v>0</v>
      </c>
      <c r="I154" s="37">
        <v>0</v>
      </c>
      <c r="J154" s="37">
        <v>113.21942779139728</v>
      </c>
      <c r="K154" s="37">
        <v>0.72711488851092865</v>
      </c>
      <c r="L154" s="37">
        <v>12.578912449765744</v>
      </c>
      <c r="M154" s="37">
        <v>0</v>
      </c>
      <c r="N154" s="37">
        <v>0</v>
      </c>
      <c r="O154" s="37">
        <v>0</v>
      </c>
      <c r="P154" s="37">
        <v>6.1881554531238177E-2</v>
      </c>
      <c r="Q154" s="37">
        <v>0</v>
      </c>
      <c r="R154" s="37">
        <v>5.2881219402962731</v>
      </c>
      <c r="S154" s="37">
        <v>0.53337670416372851</v>
      </c>
      <c r="T154" s="37">
        <v>0</v>
      </c>
      <c r="U154" s="37">
        <v>0</v>
      </c>
      <c r="V154" s="37">
        <v>0</v>
      </c>
      <c r="W154" s="37">
        <v>0</v>
      </c>
      <c r="X154" s="37">
        <v>4.4048588394360317</v>
      </c>
      <c r="Y154" s="45">
        <v>136.81369416810119</v>
      </c>
      <c r="Z154" s="4"/>
      <c r="AA154" s="46" cm="1">
        <f t="array" aca="1" ref="AA154" ca="1">_xlfn.IFNA(INDEX(#REF!,MATCH(INDIRECT("Codes_bilans!"&amp;AA$1&amp;"$"&amp;$A154),#REF!,0),MATCH($B154,#REF!,0)),0)</f>
        <v>139.10377522138145</v>
      </c>
      <c r="AB154" s="4"/>
    </row>
    <row r="155" spans="1:28">
      <c r="A155" s="4">
        <f t="shared" ca="1" si="16"/>
        <v>36</v>
      </c>
      <c r="B155" s="4">
        <f t="shared" si="17"/>
        <v>2025</v>
      </c>
      <c r="C155" s="4" t="str">
        <f t="shared" si="17"/>
        <v>AMS</v>
      </c>
      <c r="D155" s="4" t="s">
        <v>231</v>
      </c>
      <c r="E155" s="4" t="str">
        <f ca="1">VLOOKUP($H$6,#REF!,2,FALSE)</f>
        <v>frakyoto</v>
      </c>
      <c r="F155" s="4"/>
      <c r="G155" s="40" t="s">
        <v>24</v>
      </c>
      <c r="H155" s="41">
        <v>5.7659559812914596</v>
      </c>
      <c r="I155" s="41">
        <v>0</v>
      </c>
      <c r="J155" s="41">
        <v>584.10208301654495</v>
      </c>
      <c r="K155" s="41">
        <v>0.72711488851092865</v>
      </c>
      <c r="L155" s="73">
        <v>269.1226194702607</v>
      </c>
      <c r="M155" s="41">
        <v>0</v>
      </c>
      <c r="N155" s="41">
        <v>0</v>
      </c>
      <c r="O155" s="41">
        <v>0</v>
      </c>
      <c r="P155" s="41">
        <v>79.654571355791788</v>
      </c>
      <c r="Q155" s="41">
        <v>2.2625747090537129</v>
      </c>
      <c r="R155" s="41">
        <v>50.133253211030052</v>
      </c>
      <c r="S155" s="41">
        <v>14.059217556813852</v>
      </c>
      <c r="T155" s="41">
        <v>63.09733962798451</v>
      </c>
      <c r="U155" s="41">
        <v>2.671229256262392</v>
      </c>
      <c r="V155" s="41">
        <v>427.23659308477357</v>
      </c>
      <c r="W155" s="41">
        <v>58.203587228378382</v>
      </c>
      <c r="X155" s="41">
        <v>5.0767547269375122</v>
      </c>
      <c r="Y155" s="41">
        <v>1562.1128941136342</v>
      </c>
      <c r="Z155" s="4"/>
      <c r="AA155" s="4"/>
      <c r="AB155" s="4"/>
    </row>
    <row r="156" spans="1:28">
      <c r="A156" s="4"/>
      <c r="B156" s="4"/>
      <c r="C156" s="4"/>
      <c r="D156" s="4"/>
      <c r="E156" s="4"/>
      <c r="F156" s="4"/>
      <c r="G156" s="4"/>
      <c r="H156" s="26">
        <v>0</v>
      </c>
      <c r="I156" s="26">
        <v>0</v>
      </c>
      <c r="J156" s="26">
        <v>-1.4210854715202004E-13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-3.4194869158454821E-14</v>
      </c>
      <c r="S156" s="26">
        <v>5.9952043329758453E-15</v>
      </c>
      <c r="T156" s="26">
        <v>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4"/>
      <c r="AA156" s="4"/>
      <c r="AB156" s="4"/>
    </row>
    <row r="157" spans="1: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19"/>
      <c r="B158" s="19"/>
      <c r="C158" s="19"/>
      <c r="D158" s="19"/>
      <c r="E158" s="19"/>
      <c r="F158" s="19"/>
      <c r="G158" s="20" t="s">
        <v>237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 customHeight="1">
      <c r="A160" s="4"/>
      <c r="B160" s="4"/>
      <c r="C160" s="4"/>
      <c r="D160" s="4"/>
      <c r="E160" s="4"/>
      <c r="F160" s="4"/>
      <c r="G160" s="104" t="s">
        <v>95</v>
      </c>
      <c r="H160" s="99" t="s">
        <v>65</v>
      </c>
      <c r="I160" s="99" t="s">
        <v>66</v>
      </c>
      <c r="J160" s="99" t="s">
        <v>158</v>
      </c>
      <c r="K160" s="99" t="s">
        <v>81</v>
      </c>
      <c r="L160" s="99" t="s">
        <v>74</v>
      </c>
      <c r="M160" s="99" t="s">
        <v>83</v>
      </c>
      <c r="N160" s="99" t="s">
        <v>76</v>
      </c>
      <c r="O160" s="99" t="s">
        <v>77</v>
      </c>
      <c r="P160" s="101" t="s">
        <v>162</v>
      </c>
      <c r="Q160" s="102"/>
      <c r="R160" s="102"/>
      <c r="S160" s="102"/>
      <c r="T160" s="102"/>
      <c r="U160" s="103"/>
      <c r="V160" s="99" t="s">
        <v>159</v>
      </c>
      <c r="W160" s="99" t="s">
        <v>89</v>
      </c>
      <c r="X160" s="99" t="s">
        <v>92</v>
      </c>
      <c r="Y160" s="99" t="s">
        <v>160</v>
      </c>
      <c r="Z160" s="4"/>
      <c r="AA160" s="4"/>
      <c r="AB160" s="4"/>
    </row>
    <row r="161" spans="1:28" ht="33.75">
      <c r="A161" s="4"/>
      <c r="B161" s="4"/>
      <c r="C161" s="4"/>
      <c r="D161" s="4" t="s">
        <v>221</v>
      </c>
      <c r="E161" s="4"/>
      <c r="F161" s="4"/>
      <c r="G161" s="105"/>
      <c r="H161" s="100"/>
      <c r="I161" s="100"/>
      <c r="J161" s="100"/>
      <c r="K161" s="100"/>
      <c r="L161" s="100"/>
      <c r="M161" s="100"/>
      <c r="N161" s="100"/>
      <c r="O161" s="100"/>
      <c r="P161" s="34" t="s">
        <v>78</v>
      </c>
      <c r="Q161" s="34" t="s">
        <v>79</v>
      </c>
      <c r="R161" s="34" t="s">
        <v>80</v>
      </c>
      <c r="S161" s="34" t="s">
        <v>82</v>
      </c>
      <c r="T161" s="35" t="s">
        <v>84</v>
      </c>
      <c r="U161" s="34" t="s">
        <v>85</v>
      </c>
      <c r="V161" s="100"/>
      <c r="W161" s="100"/>
      <c r="X161" s="100"/>
      <c r="Y161" s="100"/>
      <c r="Z161" s="4"/>
      <c r="AA161" s="4"/>
      <c r="AB161" s="4"/>
    </row>
    <row r="162" spans="1:28">
      <c r="A162" s="4">
        <f ca="1">A125</f>
        <v>6</v>
      </c>
      <c r="B162" s="4">
        <v>2028</v>
      </c>
      <c r="C162" s="4" t="s">
        <v>10</v>
      </c>
      <c r="D162" s="4" t="s">
        <v>28</v>
      </c>
      <c r="E162" s="4" t="str">
        <f ca="1">VLOOKUP($H$6,#REF!,2,FALSE)</f>
        <v>frakyoto</v>
      </c>
      <c r="F162" s="4"/>
      <c r="G162" s="36" t="s">
        <v>163</v>
      </c>
      <c r="H162" s="37">
        <v>0</v>
      </c>
      <c r="I162" s="37">
        <v>9.7691999999999997</v>
      </c>
      <c r="J162" s="37">
        <v>0</v>
      </c>
      <c r="K162" s="37">
        <v>0</v>
      </c>
      <c r="L162" s="37">
        <v>0.18608000000000002</v>
      </c>
      <c r="M162" s="37">
        <v>0</v>
      </c>
      <c r="N162" s="38">
        <v>1044.4078145454548</v>
      </c>
      <c r="O162" s="38">
        <v>185.40677407888145</v>
      </c>
      <c r="P162" s="38">
        <v>223.71408153333834</v>
      </c>
      <c r="Q162" s="38">
        <v>28.897382822906049</v>
      </c>
      <c r="R162" s="37">
        <v>1.6018700034195554</v>
      </c>
      <c r="S162" s="37">
        <v>0.1425306035599459</v>
      </c>
      <c r="T162" s="38">
        <v>79.93802880459161</v>
      </c>
      <c r="U162" s="38">
        <v>9.9179265849836327</v>
      </c>
      <c r="V162" s="37">
        <v>0</v>
      </c>
      <c r="W162" s="37">
        <v>0</v>
      </c>
      <c r="X162" s="37">
        <v>0</v>
      </c>
      <c r="Y162" s="39">
        <v>1583.981688977135</v>
      </c>
      <c r="Z162" s="4"/>
      <c r="AA162" s="4"/>
      <c r="AB162" s="4"/>
    </row>
    <row r="163" spans="1:28">
      <c r="A163" s="4">
        <f t="shared" ref="A163:A168" ca="1" si="18">A162+1</f>
        <v>7</v>
      </c>
      <c r="B163" s="4">
        <f t="shared" ref="B163:C168" si="19">B162</f>
        <v>2028</v>
      </c>
      <c r="C163" s="4" t="str">
        <f t="shared" si="19"/>
        <v>AMS</v>
      </c>
      <c r="D163" s="4" t="s">
        <v>30</v>
      </c>
      <c r="E163" s="4" t="str">
        <f ca="1">VLOOKUP($H$6,#REF!,2,FALSE)</f>
        <v>frakyoto</v>
      </c>
      <c r="F163" s="4"/>
      <c r="G163" s="36" t="s">
        <v>29</v>
      </c>
      <c r="H163" s="37">
        <v>27.904129505618755</v>
      </c>
      <c r="I163" s="37">
        <v>443.26764285453919</v>
      </c>
      <c r="J163" s="37">
        <v>170.8178876133114</v>
      </c>
      <c r="K163" s="37">
        <v>0.96874110820809101</v>
      </c>
      <c r="L163" s="37">
        <v>280.123967850952</v>
      </c>
      <c r="M163" s="37">
        <v>0</v>
      </c>
      <c r="N163" s="37">
        <v>0</v>
      </c>
      <c r="O163" s="37">
        <v>0</v>
      </c>
      <c r="P163" s="37">
        <v>2.543202703318971</v>
      </c>
      <c r="Q163" s="37">
        <v>0</v>
      </c>
      <c r="R163" s="37">
        <v>3.3840076567254442</v>
      </c>
      <c r="S163" s="37">
        <v>0</v>
      </c>
      <c r="T163" s="37">
        <v>0</v>
      </c>
      <c r="U163" s="37">
        <v>0</v>
      </c>
      <c r="V163" s="37">
        <v>0</v>
      </c>
      <c r="W163" s="37">
        <v>0</v>
      </c>
      <c r="X163" s="37">
        <v>0</v>
      </c>
      <c r="Y163" s="39">
        <v>929.00957929267383</v>
      </c>
      <c r="Z163" s="4"/>
      <c r="AA163" s="4"/>
      <c r="AB163" s="4"/>
    </row>
    <row r="164" spans="1:28">
      <c r="A164" s="4">
        <f t="shared" ca="1" si="18"/>
        <v>8</v>
      </c>
      <c r="B164" s="4">
        <f t="shared" si="19"/>
        <v>2028</v>
      </c>
      <c r="C164" s="4" t="str">
        <f t="shared" si="19"/>
        <v>AMS</v>
      </c>
      <c r="D164" s="4" t="s">
        <v>32</v>
      </c>
      <c r="E164" s="4" t="str">
        <f ca="1">VLOOKUP($H$6,#REF!,2,FALSE)</f>
        <v>frakyoto</v>
      </c>
      <c r="F164" s="4"/>
      <c r="G164" s="36" t="s">
        <v>31</v>
      </c>
      <c r="H164" s="37">
        <v>0</v>
      </c>
      <c r="I164" s="37">
        <v>0</v>
      </c>
      <c r="J164" s="37">
        <v>-8.238229290577169E-2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-57.937485455201795</v>
      </c>
      <c r="W164" s="37">
        <v>0</v>
      </c>
      <c r="X164" s="37">
        <v>0</v>
      </c>
      <c r="Y164" s="39">
        <v>-58.019867748107565</v>
      </c>
      <c r="Z164" s="4"/>
      <c r="AA164" s="4"/>
      <c r="AB164" s="4"/>
    </row>
    <row r="165" spans="1:28">
      <c r="A165" s="4">
        <f t="shared" ca="1" si="18"/>
        <v>9</v>
      </c>
      <c r="B165" s="4">
        <f t="shared" si="19"/>
        <v>2028</v>
      </c>
      <c r="C165" s="4" t="str">
        <f t="shared" si="19"/>
        <v>AMS</v>
      </c>
      <c r="D165" s="4" t="s">
        <v>34</v>
      </c>
      <c r="E165" s="4" t="str">
        <f ca="1">VLOOKUP($H$6,#REF!,2,FALSE)</f>
        <v>frakyoto</v>
      </c>
      <c r="F165" s="4"/>
      <c r="G165" s="36" t="s">
        <v>33</v>
      </c>
      <c r="H165" s="37">
        <v>0</v>
      </c>
      <c r="I165" s="37">
        <v>0</v>
      </c>
      <c r="J165" s="37">
        <v>-16.913982362364816</v>
      </c>
      <c r="K165" s="37">
        <v>-0.21068566030958977</v>
      </c>
      <c r="L165" s="37">
        <v>-1.5457950077696609</v>
      </c>
      <c r="M165" s="37">
        <v>0</v>
      </c>
      <c r="N165" s="37">
        <v>0</v>
      </c>
      <c r="O165" s="37">
        <v>0</v>
      </c>
      <c r="P165" s="37">
        <v>0</v>
      </c>
      <c r="Q165" s="37">
        <v>0</v>
      </c>
      <c r="R165" s="37">
        <v>-0.46212963965785603</v>
      </c>
      <c r="S165" s="37">
        <v>-0.15662240166829164</v>
      </c>
      <c r="T165" s="37">
        <v>0</v>
      </c>
      <c r="U165" s="37">
        <v>0</v>
      </c>
      <c r="V165" s="37">
        <v>0</v>
      </c>
      <c r="W165" s="37">
        <v>0</v>
      </c>
      <c r="X165" s="37">
        <v>0</v>
      </c>
      <c r="Y165" s="39">
        <v>-19.289215071770215</v>
      </c>
      <c r="Z165" s="4"/>
      <c r="AA165" s="4"/>
      <c r="AB165" s="4"/>
    </row>
    <row r="166" spans="1:28">
      <c r="A166" s="4">
        <f t="shared" ca="1" si="18"/>
        <v>10</v>
      </c>
      <c r="B166" s="4">
        <f t="shared" si="19"/>
        <v>2028</v>
      </c>
      <c r="C166" s="4" t="str">
        <f t="shared" si="19"/>
        <v>AMS</v>
      </c>
      <c r="D166" s="4" t="s">
        <v>36</v>
      </c>
      <c r="E166" s="4" t="str">
        <f ca="1">VLOOKUP($H$6,#REF!,2,FALSE)</f>
        <v>frakyoto</v>
      </c>
      <c r="F166" s="4"/>
      <c r="G166" s="36" t="s">
        <v>35</v>
      </c>
      <c r="H166" s="37">
        <v>0</v>
      </c>
      <c r="I166" s="37">
        <v>0</v>
      </c>
      <c r="J166" s="37">
        <v>-74.821470237515427</v>
      </c>
      <c r="K166" s="37">
        <v>-0.43381751781743938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7">
        <v>0</v>
      </c>
      <c r="R166" s="37">
        <v>-2.9848679697644429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9">
        <v>-78.24015572509731</v>
      </c>
      <c r="Z166" s="4"/>
      <c r="AA166" s="4"/>
      <c r="AB166" s="4"/>
    </row>
    <row r="167" spans="1:28">
      <c r="A167" s="4">
        <f t="shared" ca="1" si="18"/>
        <v>11</v>
      </c>
      <c r="B167" s="4">
        <f t="shared" si="19"/>
        <v>2028</v>
      </c>
      <c r="C167" s="4" t="str">
        <f t="shared" si="19"/>
        <v>AMS</v>
      </c>
      <c r="D167" s="4" t="s">
        <v>222</v>
      </c>
      <c r="E167" s="4" t="str">
        <f ca="1">VLOOKUP($H$6,#REF!,2,FALSE)</f>
        <v>frakyoto</v>
      </c>
      <c r="F167" s="4"/>
      <c r="G167" s="36" t="s">
        <v>37</v>
      </c>
      <c r="H167" s="37">
        <v>0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9">
        <v>0</v>
      </c>
      <c r="Z167" s="4"/>
      <c r="AA167" s="4"/>
      <c r="AB167" s="4"/>
    </row>
    <row r="168" spans="1:28">
      <c r="A168" s="4">
        <f t="shared" ca="1" si="18"/>
        <v>12</v>
      </c>
      <c r="B168" s="4">
        <f t="shared" si="19"/>
        <v>2028</v>
      </c>
      <c r="C168" s="4" t="str">
        <f t="shared" si="19"/>
        <v>AMS</v>
      </c>
      <c r="D168" s="4" t="s">
        <v>25</v>
      </c>
      <c r="E168" s="4" t="str">
        <f ca="1">VLOOKUP($H$6,#REF!,2,FALSE)</f>
        <v>frakyoto</v>
      </c>
      <c r="F168" s="4"/>
      <c r="G168" s="40" t="s">
        <v>164</v>
      </c>
      <c r="H168" s="41">
        <v>27.904129505618755</v>
      </c>
      <c r="I168" s="41">
        <v>453.03684285453915</v>
      </c>
      <c r="J168" s="41">
        <v>79.000052720525389</v>
      </c>
      <c r="K168" s="41">
        <v>0.32423793008106183</v>
      </c>
      <c r="L168" s="73">
        <v>278.76425284318236</v>
      </c>
      <c r="M168" s="41">
        <v>0</v>
      </c>
      <c r="N168" s="41">
        <v>1044.4078145454548</v>
      </c>
      <c r="O168" s="41">
        <v>185.40677407888145</v>
      </c>
      <c r="P168" s="41">
        <v>226.25728423665731</v>
      </c>
      <c r="Q168" s="41">
        <v>28.897382822906049</v>
      </c>
      <c r="R168" s="41">
        <v>1.5388800507227005</v>
      </c>
      <c r="S168" s="41">
        <v>-1.4091798108345738E-2</v>
      </c>
      <c r="T168" s="41">
        <v>79.93802880459161</v>
      </c>
      <c r="U168" s="41">
        <v>9.9179265849836327</v>
      </c>
      <c r="V168" s="41">
        <v>-57.937485455201795</v>
      </c>
      <c r="W168" s="41">
        <v>0</v>
      </c>
      <c r="X168" s="41">
        <v>0</v>
      </c>
      <c r="Y168" s="41">
        <v>2357.4420297248339</v>
      </c>
      <c r="Z168" s="4"/>
      <c r="AA168" s="4"/>
      <c r="AB168" s="4"/>
    </row>
    <row r="169" spans="1:28">
      <c r="A169" s="4"/>
      <c r="B169" s="4"/>
      <c r="C169" s="4"/>
      <c r="D169" s="4"/>
      <c r="E169" s="4"/>
      <c r="F169" s="4"/>
      <c r="G169" s="42"/>
      <c r="H169" s="43">
        <v>0</v>
      </c>
      <c r="I169" s="43">
        <v>0</v>
      </c>
      <c r="J169" s="43">
        <v>0</v>
      </c>
      <c r="K169" s="43">
        <v>0</v>
      </c>
      <c r="L169" s="74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"/>
      <c r="AA169" s="4"/>
      <c r="AB169" s="4"/>
    </row>
    <row r="170" spans="1:28">
      <c r="A170" s="4">
        <f ca="1">A168+2</f>
        <v>14</v>
      </c>
      <c r="B170" s="4">
        <f>B168</f>
        <v>2028</v>
      </c>
      <c r="C170" s="4" t="str">
        <f>C168</f>
        <v>AMS</v>
      </c>
      <c r="D170" s="4" t="s">
        <v>39</v>
      </c>
      <c r="E170" s="4" t="str">
        <f ca="1">VLOOKUP($H$6,#REF!,2,FALSE)</f>
        <v>frakyoto</v>
      </c>
      <c r="F170" s="4"/>
      <c r="G170" s="44" t="s">
        <v>38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45">
        <v>0</v>
      </c>
      <c r="Z170" s="4"/>
      <c r="AA170" s="4"/>
      <c r="AB170" s="4"/>
    </row>
    <row r="171" spans="1:28">
      <c r="A171" s="4">
        <f t="shared" ref="A171:A182" ca="1" si="20">A170+1</f>
        <v>15</v>
      </c>
      <c r="B171" s="4">
        <f t="shared" ref="B171:C182" si="21">B170</f>
        <v>2028</v>
      </c>
      <c r="C171" s="4" t="str">
        <f t="shared" si="21"/>
        <v>AMS</v>
      </c>
      <c r="D171" s="4" t="s">
        <v>41</v>
      </c>
      <c r="E171" s="4" t="str">
        <f ca="1">VLOOKUP($H$6,#REF!,2,FALSE)</f>
        <v>frakyoto</v>
      </c>
      <c r="F171" s="4"/>
      <c r="G171" s="44" t="s">
        <v>40</v>
      </c>
      <c r="H171" s="37">
        <v>2.0273599155536228</v>
      </c>
      <c r="I171" s="37">
        <v>0</v>
      </c>
      <c r="J171" s="37">
        <v>2.4321719640965189</v>
      </c>
      <c r="K171" s="37">
        <v>0</v>
      </c>
      <c r="L171" s="37">
        <v>36.482583105824936</v>
      </c>
      <c r="M171" s="37">
        <v>0</v>
      </c>
      <c r="N171" s="37">
        <v>1044.4078145454548</v>
      </c>
      <c r="O171" s="37">
        <v>185.40677407888145</v>
      </c>
      <c r="P171" s="37">
        <v>30.815753259183325</v>
      </c>
      <c r="Q171" s="37">
        <v>10.624448622108345</v>
      </c>
      <c r="R171" s="37">
        <v>4.867247129818443</v>
      </c>
      <c r="S171" s="37">
        <v>6.1417210708324728</v>
      </c>
      <c r="T171" s="37">
        <v>0</v>
      </c>
      <c r="U171" s="37">
        <v>0.1274458438995901</v>
      </c>
      <c r="V171" s="37">
        <v>-571.48896253419366</v>
      </c>
      <c r="W171" s="37">
        <v>0</v>
      </c>
      <c r="X171" s="37">
        <v>0</v>
      </c>
      <c r="Y171" s="45">
        <v>751.84435700146003</v>
      </c>
      <c r="Z171" s="4"/>
      <c r="AA171" s="4"/>
      <c r="AB171" s="4"/>
    </row>
    <row r="172" spans="1:28">
      <c r="A172" s="4">
        <f t="shared" ca="1" si="20"/>
        <v>16</v>
      </c>
      <c r="B172" s="4">
        <f t="shared" si="21"/>
        <v>2028</v>
      </c>
      <c r="C172" s="4" t="str">
        <f t="shared" si="21"/>
        <v>AMS</v>
      </c>
      <c r="D172" s="4" t="s">
        <v>43</v>
      </c>
      <c r="E172" s="4" t="str">
        <f ca="1">VLOOKUP($H$6,#REF!,2,FALSE)</f>
        <v>frakyoto</v>
      </c>
      <c r="F172" s="4"/>
      <c r="G172" s="44" t="s">
        <v>42</v>
      </c>
      <c r="H172" s="37">
        <v>7.7272727272727285E-2</v>
      </c>
      <c r="I172" s="37">
        <v>0</v>
      </c>
      <c r="J172" s="37">
        <v>0</v>
      </c>
      <c r="K172" s="37">
        <v>0</v>
      </c>
      <c r="L172" s="37">
        <v>17.872657477712522</v>
      </c>
      <c r="M172" s="37">
        <v>0</v>
      </c>
      <c r="N172" s="37">
        <v>0</v>
      </c>
      <c r="O172" s="37">
        <v>0</v>
      </c>
      <c r="P172" s="37">
        <v>30.795424710415574</v>
      </c>
      <c r="Q172" s="37">
        <v>15.788091398661473</v>
      </c>
      <c r="R172" s="37">
        <v>0</v>
      </c>
      <c r="S172" s="37">
        <v>3.9361494776423425</v>
      </c>
      <c r="T172" s="37">
        <v>0</v>
      </c>
      <c r="U172" s="37">
        <v>6.7289973607209745</v>
      </c>
      <c r="V172" s="37">
        <v>0</v>
      </c>
      <c r="W172" s="37">
        <v>-68.166941269573059</v>
      </c>
      <c r="X172" s="37">
        <v>0</v>
      </c>
      <c r="Y172" s="45">
        <v>7.0316518828525636</v>
      </c>
      <c r="Z172" s="4"/>
      <c r="AA172" s="4"/>
      <c r="AB172" s="4"/>
    </row>
    <row r="173" spans="1:28">
      <c r="A173" s="4">
        <f t="shared" ca="1" si="20"/>
        <v>17</v>
      </c>
      <c r="B173" s="4">
        <f t="shared" si="21"/>
        <v>2028</v>
      </c>
      <c r="C173" s="4" t="str">
        <f t="shared" si="21"/>
        <v>AMS</v>
      </c>
      <c r="D173" s="4" t="s">
        <v>45</v>
      </c>
      <c r="E173" s="4" t="str">
        <f ca="1">VLOOKUP($H$6,#REF!,2,FALSE)</f>
        <v>frakyoto</v>
      </c>
      <c r="F173" s="4"/>
      <c r="G173" s="44" t="s">
        <v>44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7">
        <v>0</v>
      </c>
      <c r="P173" s="37">
        <v>35.174723763576111</v>
      </c>
      <c r="Q173" s="37">
        <v>0</v>
      </c>
      <c r="R173" s="37">
        <v>0</v>
      </c>
      <c r="S173" s="37">
        <v>-32.520130166014376</v>
      </c>
      <c r="T173" s="37">
        <v>0</v>
      </c>
      <c r="U173" s="37">
        <v>0</v>
      </c>
      <c r="V173" s="37">
        <v>0</v>
      </c>
      <c r="W173" s="37">
        <v>0</v>
      </c>
      <c r="X173" s="37">
        <v>0</v>
      </c>
      <c r="Y173" s="45">
        <v>2.6545935975617354</v>
      </c>
      <c r="Z173" s="4"/>
      <c r="AA173" s="4"/>
      <c r="AB173" s="4"/>
    </row>
    <row r="174" spans="1:28">
      <c r="A174" s="4">
        <f t="shared" ca="1" si="20"/>
        <v>18</v>
      </c>
      <c r="B174" s="4">
        <f t="shared" si="21"/>
        <v>2028</v>
      </c>
      <c r="C174" s="4" t="str">
        <f t="shared" si="21"/>
        <v>AMS</v>
      </c>
      <c r="D174" s="4" t="s">
        <v>47</v>
      </c>
      <c r="E174" s="4" t="str">
        <f ca="1">VLOOKUP($H$6,#REF!,2,FALSE)</f>
        <v>frakyoto</v>
      </c>
      <c r="F174" s="4"/>
      <c r="G174" s="44" t="s">
        <v>46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45">
        <v>0</v>
      </c>
      <c r="Z174" s="4"/>
      <c r="AA174" s="4"/>
      <c r="AB174" s="4"/>
    </row>
    <row r="175" spans="1:28">
      <c r="A175" s="4">
        <f t="shared" ca="1" si="20"/>
        <v>19</v>
      </c>
      <c r="B175" s="4">
        <f t="shared" si="21"/>
        <v>2028</v>
      </c>
      <c r="C175" s="4" t="str">
        <f t="shared" si="21"/>
        <v>AMS</v>
      </c>
      <c r="D175" s="4" t="s">
        <v>48</v>
      </c>
      <c r="E175" s="4" t="str">
        <f ca="1">VLOOKUP($H$6,#REF!,2,FALSE)</f>
        <v>frakyoto</v>
      </c>
      <c r="F175" s="4"/>
      <c r="G175" s="44" t="s">
        <v>17</v>
      </c>
      <c r="H175" s="37">
        <v>0</v>
      </c>
      <c r="I175" s="37">
        <v>469.52687715624688</v>
      </c>
      <c r="J175" s="37">
        <v>-464.85369049462497</v>
      </c>
      <c r="K175" s="37">
        <v>0</v>
      </c>
      <c r="L175" s="37">
        <v>0</v>
      </c>
      <c r="M175" s="37">
        <v>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45">
        <v>4.6731866616218856</v>
      </c>
      <c r="Z175" s="4"/>
      <c r="AA175" s="4"/>
      <c r="AB175" s="4"/>
    </row>
    <row r="176" spans="1:28">
      <c r="A176" s="4">
        <f t="shared" ca="1" si="20"/>
        <v>20</v>
      </c>
      <c r="B176" s="4">
        <f t="shared" si="21"/>
        <v>2028</v>
      </c>
      <c r="C176" s="4" t="str">
        <f t="shared" si="21"/>
        <v>AMS</v>
      </c>
      <c r="D176" s="4" t="s">
        <v>50</v>
      </c>
      <c r="E176" s="4" t="str">
        <f ca="1">VLOOKUP($H$6,#REF!,2,FALSE)</f>
        <v>frakyoto</v>
      </c>
      <c r="F176" s="4"/>
      <c r="G176" s="44" t="s">
        <v>49</v>
      </c>
      <c r="H176" s="37">
        <v>0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7">
        <v>0</v>
      </c>
      <c r="P176" s="37">
        <v>56.146757475987663</v>
      </c>
      <c r="Q176" s="37">
        <v>0</v>
      </c>
      <c r="R176" s="37">
        <v>-56.146757475987663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45">
        <v>0</v>
      </c>
      <c r="Z176" s="4"/>
      <c r="AA176" s="4"/>
      <c r="AB176" s="4"/>
    </row>
    <row r="177" spans="1:28">
      <c r="A177" s="4">
        <f t="shared" ca="1" si="20"/>
        <v>21</v>
      </c>
      <c r="B177" s="4">
        <f t="shared" si="21"/>
        <v>2028</v>
      </c>
      <c r="C177" s="4" t="str">
        <f t="shared" si="21"/>
        <v>AMS</v>
      </c>
      <c r="D177" s="4" t="s">
        <v>52</v>
      </c>
      <c r="E177" s="4" t="str">
        <f ca="1">VLOOKUP($H$6,#REF!,2,FALSE)</f>
        <v>frakyoto</v>
      </c>
      <c r="F177" s="4"/>
      <c r="G177" s="44" t="s">
        <v>51</v>
      </c>
      <c r="H177" s="37">
        <v>0</v>
      </c>
      <c r="I177" s="37">
        <v>0</v>
      </c>
      <c r="J177" s="37">
        <v>0</v>
      </c>
      <c r="K177" s="37">
        <v>-0.9610704740785061</v>
      </c>
      <c r="L177" s="37">
        <v>0</v>
      </c>
      <c r="M177" s="37">
        <v>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>
        <v>0</v>
      </c>
      <c r="X177" s="37">
        <v>1.3385382647332955</v>
      </c>
      <c r="Y177" s="45">
        <v>0.37746779065478941</v>
      </c>
      <c r="Z177" s="4"/>
      <c r="AA177" s="4"/>
      <c r="AB177" s="4"/>
    </row>
    <row r="178" spans="1:28">
      <c r="A178" s="4">
        <f t="shared" ca="1" si="20"/>
        <v>22</v>
      </c>
      <c r="B178" s="4">
        <f t="shared" si="21"/>
        <v>2028</v>
      </c>
      <c r="C178" s="4" t="str">
        <f t="shared" si="21"/>
        <v>AMS</v>
      </c>
      <c r="D178" s="4" t="s">
        <v>54</v>
      </c>
      <c r="E178" s="4" t="str">
        <f ca="1">VLOOKUP($H$6,#REF!,2,FALSE)</f>
        <v>frakyoto</v>
      </c>
      <c r="F178" s="4"/>
      <c r="G178" s="44" t="s">
        <v>53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16.613212092757209</v>
      </c>
      <c r="W178" s="37">
        <v>0</v>
      </c>
      <c r="X178" s="37">
        <v>-10.798587860292187</v>
      </c>
      <c r="Y178" s="45">
        <v>5.8146242324650217</v>
      </c>
      <c r="Z178" s="4"/>
      <c r="AA178" s="4"/>
      <c r="AB178" s="4"/>
    </row>
    <row r="179" spans="1:28">
      <c r="A179" s="4">
        <f t="shared" ca="1" si="20"/>
        <v>23</v>
      </c>
      <c r="B179" s="4">
        <f t="shared" si="21"/>
        <v>2028</v>
      </c>
      <c r="C179" s="4" t="str">
        <f t="shared" si="21"/>
        <v>AMS</v>
      </c>
      <c r="D179" s="4" t="s">
        <v>55</v>
      </c>
      <c r="E179" s="4" t="str">
        <f ca="1">VLOOKUP($H$6,#REF!,2,FALSE)</f>
        <v>frakyoto</v>
      </c>
      <c r="F179" s="4"/>
      <c r="G179" s="44" t="s">
        <v>165</v>
      </c>
      <c r="H179" s="37">
        <v>15.474789843749999</v>
      </c>
      <c r="I179" s="37">
        <v>-16.490034301707698</v>
      </c>
      <c r="J179" s="37">
        <v>21.458462057363484</v>
      </c>
      <c r="K179" s="37">
        <v>0</v>
      </c>
      <c r="L179" s="37">
        <v>0</v>
      </c>
      <c r="M179" s="37">
        <v>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45">
        <v>20.443217599405784</v>
      </c>
      <c r="Z179" s="4"/>
      <c r="AA179" s="4"/>
      <c r="AB179" s="4"/>
    </row>
    <row r="180" spans="1:28">
      <c r="A180" s="4">
        <f t="shared" ca="1" si="20"/>
        <v>24</v>
      </c>
      <c r="B180" s="4">
        <f t="shared" si="21"/>
        <v>2028</v>
      </c>
      <c r="C180" s="4" t="str">
        <f t="shared" si="21"/>
        <v>AMS</v>
      </c>
      <c r="D180" s="4" t="s">
        <v>57</v>
      </c>
      <c r="E180" s="4" t="str">
        <f ca="1">VLOOKUP($H$6,#REF!,2,FALSE)</f>
        <v>frakyoto</v>
      </c>
      <c r="F180" s="4"/>
      <c r="G180" s="44" t="s">
        <v>56</v>
      </c>
      <c r="H180" s="37">
        <v>6.017973828125001</v>
      </c>
      <c r="I180" s="37">
        <v>0</v>
      </c>
      <c r="J180" s="37">
        <v>19.75864185375092</v>
      </c>
      <c r="K180" s="37">
        <v>0</v>
      </c>
      <c r="L180" s="37">
        <v>5.1351593182183395</v>
      </c>
      <c r="M180" s="37">
        <v>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0.52030248598688023</v>
      </c>
      <c r="T180" s="37">
        <v>0</v>
      </c>
      <c r="U180" s="37">
        <v>0</v>
      </c>
      <c r="V180" s="37">
        <v>26.891952397763561</v>
      </c>
      <c r="W180" s="37">
        <v>0</v>
      </c>
      <c r="X180" s="37">
        <v>0</v>
      </c>
      <c r="Y180" s="45">
        <v>58.324029883844702</v>
      </c>
      <c r="Z180" s="4"/>
      <c r="AA180" s="4"/>
      <c r="AB180" s="4"/>
    </row>
    <row r="181" spans="1:28">
      <c r="A181" s="4">
        <f t="shared" ca="1" si="20"/>
        <v>25</v>
      </c>
      <c r="B181" s="4">
        <f t="shared" si="21"/>
        <v>2028</v>
      </c>
      <c r="C181" s="4" t="str">
        <f t="shared" si="21"/>
        <v>AMS</v>
      </c>
      <c r="D181" s="4" t="s">
        <v>58</v>
      </c>
      <c r="E181" s="4" t="str">
        <f ca="1">VLOOKUP($H$6,#REF!,2,FALSE)</f>
        <v>frakyoto</v>
      </c>
      <c r="F181" s="4"/>
      <c r="G181" s="44" t="s">
        <v>166</v>
      </c>
      <c r="H181" s="37">
        <v>0</v>
      </c>
      <c r="I181" s="37">
        <v>0</v>
      </c>
      <c r="J181" s="37">
        <v>0</v>
      </c>
      <c r="K181" s="37">
        <v>0</v>
      </c>
      <c r="L181" s="37">
        <v>3.2385327537388569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0.32813327460790176</v>
      </c>
      <c r="T181" s="37">
        <v>0</v>
      </c>
      <c r="U181" s="37">
        <v>0</v>
      </c>
      <c r="V181" s="37">
        <v>39.331667719659606</v>
      </c>
      <c r="W181" s="37">
        <v>5.2865527205622431</v>
      </c>
      <c r="X181" s="37">
        <v>0</v>
      </c>
      <c r="Y181" s="45">
        <v>48.184886468568607</v>
      </c>
      <c r="Z181" s="4"/>
      <c r="AA181" s="4"/>
      <c r="AB181" s="4"/>
    </row>
    <row r="182" spans="1:28">
      <c r="A182" s="4">
        <f t="shared" ca="1" si="20"/>
        <v>26</v>
      </c>
      <c r="B182" s="4">
        <f t="shared" si="21"/>
        <v>2028</v>
      </c>
      <c r="C182" s="4" t="str">
        <f t="shared" si="21"/>
        <v>AMS</v>
      </c>
      <c r="D182" s="4" t="s">
        <v>27</v>
      </c>
      <c r="E182" s="4" t="str">
        <f ca="1">VLOOKUP($H$6,#REF!,2,FALSE)</f>
        <v>frakyoto</v>
      </c>
      <c r="F182" s="4"/>
      <c r="G182" s="40" t="s">
        <v>26</v>
      </c>
      <c r="H182" s="41">
        <v>23.597396314701349</v>
      </c>
      <c r="I182" s="41">
        <v>453.03684285453915</v>
      </c>
      <c r="J182" s="41">
        <v>-421.20441461941402</v>
      </c>
      <c r="K182" s="41">
        <v>-0.9610704740785061</v>
      </c>
      <c r="L182" s="73">
        <v>62.72893265549466</v>
      </c>
      <c r="M182" s="41">
        <v>0</v>
      </c>
      <c r="N182" s="41">
        <v>1044.4078145454548</v>
      </c>
      <c r="O182" s="41">
        <v>185.40677407888145</v>
      </c>
      <c r="P182" s="41">
        <v>152.93265920916269</v>
      </c>
      <c r="Q182" s="41">
        <v>26.412540020769818</v>
      </c>
      <c r="R182" s="41">
        <v>-51.279510346169218</v>
      </c>
      <c r="S182" s="41">
        <v>-21.59382385694478</v>
      </c>
      <c r="T182" s="41">
        <v>0</v>
      </c>
      <c r="U182" s="41">
        <v>6.8564432046205646</v>
      </c>
      <c r="V182" s="41">
        <v>-488.65213032401329</v>
      </c>
      <c r="W182" s="41">
        <v>-62.88038854901081</v>
      </c>
      <c r="X182" s="41">
        <v>-9.4600495955588926</v>
      </c>
      <c r="Y182" s="41">
        <v>899.34801511843511</v>
      </c>
      <c r="Z182" s="4"/>
      <c r="AA182" s="4"/>
      <c r="AB182" s="4"/>
    </row>
    <row r="183" spans="1:28">
      <c r="A183" s="4"/>
      <c r="B183" s="4"/>
      <c r="C183" s="4"/>
      <c r="D183" s="4"/>
      <c r="E183" s="4"/>
      <c r="F183" s="4"/>
      <c r="G183" s="42"/>
      <c r="H183" s="43">
        <v>0</v>
      </c>
      <c r="I183" s="43">
        <v>0</v>
      </c>
      <c r="J183" s="43">
        <v>0</v>
      </c>
      <c r="K183" s="43">
        <v>0</v>
      </c>
      <c r="L183" s="74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"/>
      <c r="AA183" s="4"/>
      <c r="AB183" s="4"/>
    </row>
    <row r="184" spans="1:28">
      <c r="A184" s="4">
        <f ca="1">A182+2</f>
        <v>28</v>
      </c>
      <c r="B184" s="4">
        <f>B182</f>
        <v>2028</v>
      </c>
      <c r="C184" s="4" t="str">
        <f>C162</f>
        <v>AMS</v>
      </c>
      <c r="D184" s="4" t="s">
        <v>223</v>
      </c>
      <c r="E184" s="4" t="str">
        <f ca="1">VLOOKUP($H$6,#REF!,2,FALSE)</f>
        <v>frakyoto</v>
      </c>
      <c r="F184" s="4"/>
      <c r="G184" s="44" t="s">
        <v>0</v>
      </c>
      <c r="H184" s="37">
        <v>4.3067331909174058</v>
      </c>
      <c r="I184" s="37">
        <v>0</v>
      </c>
      <c r="J184" s="37">
        <v>15.285550941396558</v>
      </c>
      <c r="K184" s="37">
        <v>0</v>
      </c>
      <c r="L184" s="37">
        <v>81.99673295835025</v>
      </c>
      <c r="M184" s="37">
        <v>0</v>
      </c>
      <c r="N184" s="37">
        <v>0</v>
      </c>
      <c r="O184" s="37">
        <v>0</v>
      </c>
      <c r="P184" s="37">
        <v>19.904086757615648</v>
      </c>
      <c r="Q184" s="37">
        <v>2.4842759722515511</v>
      </c>
      <c r="R184" s="37">
        <v>0.94250728115234383</v>
      </c>
      <c r="S184" s="37">
        <v>8.3338753773994174</v>
      </c>
      <c r="T184" s="37">
        <v>2.8483193359375001</v>
      </c>
      <c r="U184" s="37">
        <v>5.2671642446208732E-4</v>
      </c>
      <c r="V184" s="37">
        <v>124.0609713055903</v>
      </c>
      <c r="W184" s="37">
        <v>18.086756081914288</v>
      </c>
      <c r="X184" s="37">
        <v>1.3772960205078124</v>
      </c>
      <c r="Y184" s="45">
        <v>279.62763193945756</v>
      </c>
      <c r="Z184" s="4"/>
      <c r="AA184" s="46" cm="1">
        <f t="array" aca="1" ref="AA184" ca="1">_xlfn.IFNA(INDEX(#REF!,MATCH(INDIRECT("Codes_bilans!"&amp;AA$1&amp;"$"&amp;$A184),#REF!,0),MATCH($B184,#REF!,0)),0)</f>
        <v>287.08108910252719</v>
      </c>
      <c r="AB184" s="4"/>
    </row>
    <row r="185" spans="1:28">
      <c r="A185" s="4">
        <f t="shared" ref="A185:A192" ca="1" si="22">A184+1</f>
        <v>29</v>
      </c>
      <c r="B185" s="4">
        <f t="shared" ref="B185:C192" si="23">B184</f>
        <v>2028</v>
      </c>
      <c r="C185" s="4" t="str">
        <f t="shared" si="23"/>
        <v>AMS</v>
      </c>
      <c r="D185" s="4" t="s">
        <v>224</v>
      </c>
      <c r="E185" s="4" t="str">
        <f ca="1">VLOOKUP($H$6,#REF!,2,FALSE)</f>
        <v>frakyoto</v>
      </c>
      <c r="F185" s="4"/>
      <c r="G185" s="44" t="s">
        <v>3</v>
      </c>
      <c r="H185" s="37">
        <v>0</v>
      </c>
      <c r="I185" s="37">
        <v>0</v>
      </c>
      <c r="J185" s="37">
        <v>335.93998919996596</v>
      </c>
      <c r="K185" s="37">
        <v>9.4771242925738991E-2</v>
      </c>
      <c r="L185" s="37">
        <v>4.5339029695199544</v>
      </c>
      <c r="M185" s="37">
        <v>0</v>
      </c>
      <c r="N185" s="37">
        <v>0</v>
      </c>
      <c r="O185" s="37">
        <v>0</v>
      </c>
      <c r="P185" s="37">
        <v>0</v>
      </c>
      <c r="Q185" s="37">
        <v>0</v>
      </c>
      <c r="R185" s="37">
        <v>38.371773390829333</v>
      </c>
      <c r="S185" s="37">
        <v>0.45938223920246229</v>
      </c>
      <c r="T185" s="37">
        <v>0</v>
      </c>
      <c r="U185" s="37">
        <v>0</v>
      </c>
      <c r="V185" s="37">
        <v>24.830612613321723</v>
      </c>
      <c r="W185" s="37">
        <v>0</v>
      </c>
      <c r="X185" s="37">
        <v>0.39090580497267069</v>
      </c>
      <c r="Y185" s="45">
        <v>404.62133746073778</v>
      </c>
      <c r="Z185" s="4"/>
      <c r="AA185" s="46" cm="1">
        <f t="array" aca="1" ref="AA185" ca="1">_xlfn.IFNA(INDEX(#REF!,MATCH(INDIRECT("Codes_bilans!"&amp;AA$1&amp;"$"&amp;$A185),#REF!,0),MATCH($B185,#REF!,0)),0)</f>
        <v>428.71782858369119</v>
      </c>
      <c r="AB185" s="4"/>
    </row>
    <row r="186" spans="1:28">
      <c r="A186" s="4">
        <f t="shared" ca="1" si="22"/>
        <v>30</v>
      </c>
      <c r="B186" s="4">
        <f t="shared" si="23"/>
        <v>2028</v>
      </c>
      <c r="C186" s="4" t="str">
        <f t="shared" si="23"/>
        <v>AMS</v>
      </c>
      <c r="D186" s="4" t="s">
        <v>225</v>
      </c>
      <c r="E186" s="4" t="str">
        <f ca="1">VLOOKUP($H$6,#REF!,2,FALSE)</f>
        <v>frakyoto</v>
      </c>
      <c r="F186" s="4"/>
      <c r="G186" s="44" t="s">
        <v>1</v>
      </c>
      <c r="H186" s="37">
        <v>0</v>
      </c>
      <c r="I186" s="37">
        <v>0</v>
      </c>
      <c r="J186" s="37">
        <v>7.6204805429044127</v>
      </c>
      <c r="K186" s="37">
        <v>0</v>
      </c>
      <c r="L186" s="37">
        <v>80.929799495030636</v>
      </c>
      <c r="M186" s="37">
        <v>0</v>
      </c>
      <c r="N186" s="37">
        <v>0</v>
      </c>
      <c r="O186" s="37">
        <v>0</v>
      </c>
      <c r="P186" s="37">
        <v>51.076854442173044</v>
      </c>
      <c r="Q186" s="37">
        <v>0</v>
      </c>
      <c r="R186" s="37">
        <v>0</v>
      </c>
      <c r="S186" s="37">
        <v>8.1999356316550855</v>
      </c>
      <c r="T186" s="37">
        <v>62.835725387811195</v>
      </c>
      <c r="U186" s="37">
        <v>1.6849133946274748</v>
      </c>
      <c r="V186" s="37">
        <v>167.36963395676293</v>
      </c>
      <c r="W186" s="37">
        <v>28.222608960163477</v>
      </c>
      <c r="X186" s="37">
        <v>0</v>
      </c>
      <c r="Y186" s="45">
        <v>407.93995181112825</v>
      </c>
      <c r="Z186" s="4"/>
      <c r="AA186" s="46" cm="1">
        <f t="array" aca="1" ref="AA186" ca="1">_xlfn.IFNA(INDEX(#REF!,MATCH(INDIRECT("Codes_bilans!"&amp;AA$1&amp;"$"&amp;$A186),#REF!,0),MATCH($B186,#REF!,0)),0)</f>
        <v>442.45386572326584</v>
      </c>
      <c r="AB186" s="4"/>
    </row>
    <row r="187" spans="1:28">
      <c r="A187" s="4">
        <f t="shared" ca="1" si="22"/>
        <v>31</v>
      </c>
      <c r="B187" s="4">
        <f t="shared" si="23"/>
        <v>2028</v>
      </c>
      <c r="C187" s="4" t="str">
        <f t="shared" si="23"/>
        <v>AMS</v>
      </c>
      <c r="D187" s="4" t="s">
        <v>226</v>
      </c>
      <c r="E187" s="4" t="str">
        <f ca="1">VLOOKUP($H$6,#REF!,2,FALSE)</f>
        <v>frakyoto</v>
      </c>
      <c r="F187" s="4"/>
      <c r="G187" s="44" t="s">
        <v>2</v>
      </c>
      <c r="H187" s="37">
        <v>0</v>
      </c>
      <c r="I187" s="37">
        <v>0</v>
      </c>
      <c r="J187" s="37">
        <v>10.491369546862531</v>
      </c>
      <c r="K187" s="37">
        <v>0</v>
      </c>
      <c r="L187" s="37">
        <v>35.36343810232146</v>
      </c>
      <c r="M187" s="37">
        <v>0</v>
      </c>
      <c r="N187" s="37">
        <v>0</v>
      </c>
      <c r="O187" s="37">
        <v>0</v>
      </c>
      <c r="P187" s="37">
        <v>0.41502991649093068</v>
      </c>
      <c r="Q187" s="37">
        <v>5.6682988468104167E-4</v>
      </c>
      <c r="R187" s="37">
        <v>0</v>
      </c>
      <c r="S187" s="37">
        <v>3.5830796315127467</v>
      </c>
      <c r="T187" s="37">
        <v>13.853984080842906</v>
      </c>
      <c r="U187" s="37">
        <v>0.85666800244149366</v>
      </c>
      <c r="V187" s="37">
        <v>106.66141597563889</v>
      </c>
      <c r="W187" s="37">
        <v>16.571023506933056</v>
      </c>
      <c r="X187" s="37">
        <v>0</v>
      </c>
      <c r="Y187" s="45">
        <v>187.79657559292866</v>
      </c>
      <c r="Z187" s="4"/>
      <c r="AA187" s="46" cm="1">
        <f t="array" aca="1" ref="AA187" ca="1">_xlfn.IFNA(INDEX(#REF!,MATCH(INDIRECT("Codes_bilans!"&amp;AA$1&amp;"$"&amp;$A187),#REF!,0),MATCH($B187,#REF!,0)),0)</f>
        <v>225.64399340418211</v>
      </c>
      <c r="AB187" s="4"/>
    </row>
    <row r="188" spans="1:28">
      <c r="A188" s="4">
        <f t="shared" ca="1" si="22"/>
        <v>32</v>
      </c>
      <c r="B188" s="4">
        <f t="shared" si="23"/>
        <v>2028</v>
      </c>
      <c r="C188" s="4" t="str">
        <f t="shared" si="23"/>
        <v>AMS</v>
      </c>
      <c r="D188" s="4" t="s">
        <v>227</v>
      </c>
      <c r="E188" s="4" t="str">
        <f ca="1">VLOOKUP($H$6,#REF!,2,FALSE)</f>
        <v>frakyoto</v>
      </c>
      <c r="F188" s="4"/>
      <c r="G188" s="44" t="s">
        <v>4</v>
      </c>
      <c r="H188" s="37">
        <v>0</v>
      </c>
      <c r="I188" s="37">
        <v>0</v>
      </c>
      <c r="J188" s="37">
        <v>28.598972580821304</v>
      </c>
      <c r="K188" s="37">
        <v>0</v>
      </c>
      <c r="L188" s="37">
        <v>1.9735950966825975</v>
      </c>
      <c r="M188" s="37">
        <v>0</v>
      </c>
      <c r="N188" s="37">
        <v>0</v>
      </c>
      <c r="O188" s="37">
        <v>0</v>
      </c>
      <c r="P188" s="37">
        <v>1.8335004892905753</v>
      </c>
      <c r="Q188" s="37">
        <v>0</v>
      </c>
      <c r="R188" s="37">
        <v>3.9645164071396528</v>
      </c>
      <c r="S188" s="37">
        <v>0.19996778512643057</v>
      </c>
      <c r="T188" s="37">
        <v>0.4</v>
      </c>
      <c r="U188" s="37">
        <v>0.5193752668696392</v>
      </c>
      <c r="V188" s="37">
        <v>7.7920110174976385</v>
      </c>
      <c r="W188" s="37">
        <v>0</v>
      </c>
      <c r="X188" s="37">
        <v>0.13892990437736891</v>
      </c>
      <c r="Y188" s="45">
        <v>45.420868547805206</v>
      </c>
      <c r="Z188" s="4"/>
      <c r="AA188" s="46" cm="1">
        <f t="array" aca="1" ref="AA188" ca="1">_xlfn.IFNA(INDEX(#REF!,MATCH(INDIRECT("Codes_bilans!"&amp;AA$1&amp;"$"&amp;$A188),#REF!,0),MATCH($B188,#REF!,0)),0)</f>
        <v>46.999077481057924</v>
      </c>
      <c r="AB188" s="4"/>
    </row>
    <row r="189" spans="1:28">
      <c r="A189" s="4">
        <f t="shared" ca="1" si="22"/>
        <v>33</v>
      </c>
      <c r="B189" s="4">
        <f t="shared" si="23"/>
        <v>2028</v>
      </c>
      <c r="C189" s="4" t="str">
        <f t="shared" si="23"/>
        <v>AMS</v>
      </c>
      <c r="D189" s="4" t="s">
        <v>228</v>
      </c>
      <c r="E189" s="4" t="str">
        <f ca="1">VLOOKUP($H$6,#REF!,2,FALSE)</f>
        <v>frakyoto</v>
      </c>
      <c r="F189" s="4"/>
      <c r="G189" s="44" t="s">
        <v>5</v>
      </c>
      <c r="H189" s="37">
        <v>0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45">
        <v>0</v>
      </c>
      <c r="Z189" s="4"/>
      <c r="AA189" s="46" t="str" cm="1">
        <f t="array" aca="1" ref="AA189" ca="1">_xlfn.IFNA(INDEX(#REF!,MATCH(INDIRECT("Codes_bilans!"&amp;AA$1&amp;"$"&amp;$A189),#REF!,0),MATCH($B189,#REF!,0)),0)</f>
        <v/>
      </c>
      <c r="AB189" s="4"/>
    </row>
    <row r="190" spans="1:28">
      <c r="A190" s="4">
        <f t="shared" ca="1" si="22"/>
        <v>34</v>
      </c>
      <c r="B190" s="4">
        <f t="shared" si="23"/>
        <v>2028</v>
      </c>
      <c r="C190" s="4" t="str">
        <f t="shared" si="23"/>
        <v>AMS</v>
      </c>
      <c r="D190" s="4" t="s">
        <v>229</v>
      </c>
      <c r="E190" s="4" t="str">
        <f ca="1">VLOOKUP($H$6,#REF!,2,FALSE)</f>
        <v>frakyoto</v>
      </c>
      <c r="F190" s="4"/>
      <c r="G190" s="40" t="s">
        <v>22</v>
      </c>
      <c r="H190" s="41">
        <v>4.3067331909174058</v>
      </c>
      <c r="I190" s="41">
        <v>0</v>
      </c>
      <c r="J190" s="41">
        <v>397.93636281195074</v>
      </c>
      <c r="K190" s="41">
        <v>9.4771242925738991E-2</v>
      </c>
      <c r="L190" s="73">
        <v>204.7974686219049</v>
      </c>
      <c r="M190" s="41">
        <v>0</v>
      </c>
      <c r="N190" s="41">
        <v>0</v>
      </c>
      <c r="O190" s="41">
        <v>0</v>
      </c>
      <c r="P190" s="41">
        <v>73.229471605570197</v>
      </c>
      <c r="Q190" s="41">
        <v>2.4848428021362321</v>
      </c>
      <c r="R190" s="41">
        <v>43.278797079121333</v>
      </c>
      <c r="S190" s="41">
        <v>20.776240664896143</v>
      </c>
      <c r="T190" s="41">
        <v>79.93802880459161</v>
      </c>
      <c r="U190" s="41">
        <v>3.0614833803630699</v>
      </c>
      <c r="V190" s="41">
        <v>430.71464486881149</v>
      </c>
      <c r="W190" s="41">
        <v>62.880388549010817</v>
      </c>
      <c r="X190" s="41">
        <v>1.9071317298578518</v>
      </c>
      <c r="Y190" s="41">
        <v>1325.4063653520575</v>
      </c>
      <c r="Z190" s="4"/>
      <c r="AA190" s="4"/>
      <c r="AB190" s="4"/>
    </row>
    <row r="191" spans="1:28">
      <c r="A191" s="4">
        <f t="shared" ca="1" si="22"/>
        <v>35</v>
      </c>
      <c r="B191" s="4">
        <f t="shared" si="23"/>
        <v>2028</v>
      </c>
      <c r="C191" s="4" t="str">
        <f t="shared" si="23"/>
        <v>AMS</v>
      </c>
      <c r="D191" s="4" t="s">
        <v>230</v>
      </c>
      <c r="E191" s="4" t="str">
        <f ca="1">VLOOKUP($H$6,#REF!,2,FALSE)</f>
        <v>frakyoto</v>
      </c>
      <c r="F191" s="4"/>
      <c r="G191" s="36" t="s">
        <v>23</v>
      </c>
      <c r="H191" s="37">
        <v>0</v>
      </c>
      <c r="I191" s="37">
        <v>0</v>
      </c>
      <c r="J191" s="37">
        <v>102.26810452798878</v>
      </c>
      <c r="K191" s="37">
        <v>1.1905371612338289</v>
      </c>
      <c r="L191" s="37">
        <v>11.237851565782758</v>
      </c>
      <c r="M191" s="37">
        <v>0</v>
      </c>
      <c r="N191" s="37">
        <v>0</v>
      </c>
      <c r="O191" s="37">
        <v>0</v>
      </c>
      <c r="P191" s="37">
        <v>9.5153421924450407E-2</v>
      </c>
      <c r="Q191" s="37">
        <v>0</v>
      </c>
      <c r="R191" s="37">
        <v>7.1193346713498897</v>
      </c>
      <c r="S191" s="37">
        <v>0.80349139394028601</v>
      </c>
      <c r="T191" s="37">
        <v>0</v>
      </c>
      <c r="U191" s="37">
        <v>0</v>
      </c>
      <c r="V191" s="37">
        <v>0</v>
      </c>
      <c r="W191" s="37">
        <v>0</v>
      </c>
      <c r="X191" s="37">
        <v>7.5529178657010396</v>
      </c>
      <c r="Y191" s="45">
        <v>130.26739060792104</v>
      </c>
      <c r="Z191" s="4"/>
      <c r="AA191" s="46" cm="1">
        <f t="array" aca="1" ref="AA191" ca="1">_xlfn.IFNA(INDEX(#REF!,MATCH(INDIRECT("Codes_bilans!"&amp;AA$1&amp;"$"&amp;$A191),#REF!,0),MATCH($B191,#REF!,0)),0)</f>
        <v>134.95802561705383</v>
      </c>
      <c r="AB191" s="4"/>
    </row>
    <row r="192" spans="1:28">
      <c r="A192" s="4">
        <f t="shared" ca="1" si="22"/>
        <v>36</v>
      </c>
      <c r="B192" s="4">
        <f t="shared" si="23"/>
        <v>2028</v>
      </c>
      <c r="C192" s="4" t="str">
        <f t="shared" si="23"/>
        <v>AMS</v>
      </c>
      <c r="D192" s="4" t="s">
        <v>231</v>
      </c>
      <c r="E192" s="4" t="str">
        <f ca="1">VLOOKUP($H$6,#REF!,2,FALSE)</f>
        <v>frakyoto</v>
      </c>
      <c r="F192" s="4"/>
      <c r="G192" s="40" t="s">
        <v>24</v>
      </c>
      <c r="H192" s="41">
        <v>4.3067331909174058</v>
      </c>
      <c r="I192" s="41">
        <v>0</v>
      </c>
      <c r="J192" s="41">
        <v>500.20446733993958</v>
      </c>
      <c r="K192" s="41">
        <v>1.2853084041595679</v>
      </c>
      <c r="L192" s="73">
        <v>216.03532018768766</v>
      </c>
      <c r="M192" s="41">
        <v>0</v>
      </c>
      <c r="N192" s="41">
        <v>0</v>
      </c>
      <c r="O192" s="41">
        <v>0</v>
      </c>
      <c r="P192" s="41">
        <v>73.324625027494648</v>
      </c>
      <c r="Q192" s="41">
        <v>2.4848428021362321</v>
      </c>
      <c r="R192" s="41">
        <v>50.398131750471222</v>
      </c>
      <c r="S192" s="41">
        <v>21.579732058836431</v>
      </c>
      <c r="T192" s="41">
        <v>79.93802880459161</v>
      </c>
      <c r="U192" s="41">
        <v>3.0614833803630699</v>
      </c>
      <c r="V192" s="41">
        <v>430.71464486881149</v>
      </c>
      <c r="W192" s="41">
        <v>62.880388549010817</v>
      </c>
      <c r="X192" s="41">
        <v>9.4600495955588908</v>
      </c>
      <c r="Y192" s="41">
        <v>1455.6737559599785</v>
      </c>
      <c r="Z192" s="4"/>
      <c r="AA192" s="4"/>
      <c r="AB192" s="4"/>
    </row>
    <row r="193" spans="1:28">
      <c r="A193" s="4"/>
      <c r="B193" s="4"/>
      <c r="C193" s="4"/>
      <c r="D193" s="4"/>
      <c r="E193" s="4"/>
      <c r="F193" s="4"/>
      <c r="G193" s="4"/>
      <c r="H193" s="26">
        <v>0</v>
      </c>
      <c r="I193" s="26">
        <v>0</v>
      </c>
      <c r="J193" s="26">
        <v>1.7053025658242404E-13</v>
      </c>
      <c r="K193" s="26">
        <v>0</v>
      </c>
      <c r="L193" s="26">
        <v>0</v>
      </c>
      <c r="M193" s="26">
        <v>0</v>
      </c>
      <c r="N193" s="26">
        <v>0</v>
      </c>
      <c r="O193" s="26">
        <v>0</v>
      </c>
      <c r="P193" s="26">
        <v>0</v>
      </c>
      <c r="Q193" s="26">
        <v>0</v>
      </c>
      <c r="R193" s="26">
        <v>-2.4202586464206961</v>
      </c>
      <c r="S193" s="26">
        <v>-3.9690473130349346E-15</v>
      </c>
      <c r="T193" s="26">
        <v>0</v>
      </c>
      <c r="U193" s="26">
        <v>0</v>
      </c>
      <c r="V193" s="26">
        <v>0</v>
      </c>
      <c r="W193" s="26">
        <v>7.1054273576010019E-15</v>
      </c>
      <c r="X193" s="26">
        <v>-1.7763568394002505E-15</v>
      </c>
      <c r="Y193" s="26">
        <v>-2.4202586464202795</v>
      </c>
      <c r="Z193" s="4"/>
      <c r="AA193" s="4"/>
      <c r="AB193" s="4"/>
    </row>
    <row r="194" spans="1: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19"/>
      <c r="B195" s="19"/>
      <c r="C195" s="19"/>
      <c r="D195" s="19"/>
      <c r="E195" s="19"/>
      <c r="F195" s="19"/>
      <c r="G195" s="20" t="s">
        <v>238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 customHeight="1">
      <c r="A197" s="4"/>
      <c r="B197" s="4"/>
      <c r="C197" s="4"/>
      <c r="D197" s="4"/>
      <c r="E197" s="4"/>
      <c r="F197" s="4"/>
      <c r="G197" s="104" t="s">
        <v>95</v>
      </c>
      <c r="H197" s="99" t="s">
        <v>65</v>
      </c>
      <c r="I197" s="99" t="s">
        <v>66</v>
      </c>
      <c r="J197" s="99" t="s">
        <v>158</v>
      </c>
      <c r="K197" s="99" t="s">
        <v>81</v>
      </c>
      <c r="L197" s="99" t="s">
        <v>74</v>
      </c>
      <c r="M197" s="99" t="s">
        <v>83</v>
      </c>
      <c r="N197" s="99" t="s">
        <v>76</v>
      </c>
      <c r="O197" s="99" t="s">
        <v>77</v>
      </c>
      <c r="P197" s="101" t="s">
        <v>162</v>
      </c>
      <c r="Q197" s="102"/>
      <c r="R197" s="102"/>
      <c r="S197" s="102"/>
      <c r="T197" s="102"/>
      <c r="U197" s="103"/>
      <c r="V197" s="99" t="s">
        <v>159</v>
      </c>
      <c r="W197" s="99" t="s">
        <v>89</v>
      </c>
      <c r="X197" s="99" t="s">
        <v>92</v>
      </c>
      <c r="Y197" s="99" t="s">
        <v>160</v>
      </c>
      <c r="Z197" s="4"/>
      <c r="AA197" s="4"/>
      <c r="AB197" s="4"/>
    </row>
    <row r="198" spans="1:28" ht="33.75">
      <c r="A198" s="4"/>
      <c r="B198" s="4"/>
      <c r="C198" s="4"/>
      <c r="D198" s="4" t="s">
        <v>221</v>
      </c>
      <c r="E198" s="4"/>
      <c r="F198" s="4"/>
      <c r="G198" s="105"/>
      <c r="H198" s="100"/>
      <c r="I198" s="100"/>
      <c r="J198" s="100"/>
      <c r="K198" s="100"/>
      <c r="L198" s="100"/>
      <c r="M198" s="100"/>
      <c r="N198" s="100"/>
      <c r="O198" s="100"/>
      <c r="P198" s="34" t="s">
        <v>78</v>
      </c>
      <c r="Q198" s="34" t="s">
        <v>79</v>
      </c>
      <c r="R198" s="34" t="s">
        <v>80</v>
      </c>
      <c r="S198" s="34" t="s">
        <v>82</v>
      </c>
      <c r="T198" s="35" t="s">
        <v>84</v>
      </c>
      <c r="U198" s="34" t="s">
        <v>85</v>
      </c>
      <c r="V198" s="100"/>
      <c r="W198" s="100"/>
      <c r="X198" s="100"/>
      <c r="Y198" s="100"/>
      <c r="Z198" s="4"/>
      <c r="AA198" s="4"/>
      <c r="AB198" s="4"/>
    </row>
    <row r="199" spans="1:28">
      <c r="A199" s="4">
        <f ca="1">A162</f>
        <v>6</v>
      </c>
      <c r="B199" s="4">
        <v>2030</v>
      </c>
      <c r="C199" s="4" t="s">
        <v>10</v>
      </c>
      <c r="D199" s="4" t="s">
        <v>28</v>
      </c>
      <c r="E199" s="4" t="str">
        <f ca="1">VLOOKUP($H$6,#REF!,2,FALSE)</f>
        <v>frakyoto</v>
      </c>
      <c r="F199" s="4"/>
      <c r="G199" s="36" t="s">
        <v>163</v>
      </c>
      <c r="H199" s="37">
        <v>0</v>
      </c>
      <c r="I199" s="37">
        <v>9.7691999999999997</v>
      </c>
      <c r="J199" s="37">
        <v>0</v>
      </c>
      <c r="K199" s="37">
        <v>0</v>
      </c>
      <c r="L199" s="37">
        <v>0.18608000000000002</v>
      </c>
      <c r="M199" s="37">
        <v>0</v>
      </c>
      <c r="N199" s="38">
        <v>1038.2869636363639</v>
      </c>
      <c r="O199" s="38">
        <v>205.53110652120495</v>
      </c>
      <c r="P199" s="38">
        <v>227.83441686289595</v>
      </c>
      <c r="Q199" s="38">
        <v>28.461620553474244</v>
      </c>
      <c r="R199" s="37">
        <v>1.4156783371657409</v>
      </c>
      <c r="S199" s="37">
        <v>0.13593700784165794</v>
      </c>
      <c r="T199" s="38">
        <v>91.581907146552624</v>
      </c>
      <c r="U199" s="38">
        <v>10.82319895117076</v>
      </c>
      <c r="V199" s="37">
        <v>0</v>
      </c>
      <c r="W199" s="37">
        <v>0</v>
      </c>
      <c r="X199" s="37">
        <v>0</v>
      </c>
      <c r="Y199" s="39">
        <v>1614.0261090166696</v>
      </c>
      <c r="Z199" s="4"/>
      <c r="AA199" s="4"/>
      <c r="AB199" s="4"/>
    </row>
    <row r="200" spans="1:28">
      <c r="A200" s="4">
        <f t="shared" ref="A200:A205" ca="1" si="24">A199+1</f>
        <v>7</v>
      </c>
      <c r="B200" s="4">
        <f t="shared" ref="B200:C205" si="25">B199</f>
        <v>2030</v>
      </c>
      <c r="C200" s="4" t="str">
        <f t="shared" si="25"/>
        <v>AMS</v>
      </c>
      <c r="D200" s="4" t="s">
        <v>30</v>
      </c>
      <c r="E200" s="4" t="str">
        <f ca="1">VLOOKUP($H$6,#REF!,2,FALSE)</f>
        <v>frakyoto</v>
      </c>
      <c r="F200" s="4"/>
      <c r="G200" s="36" t="s">
        <v>29</v>
      </c>
      <c r="H200" s="37">
        <v>19.500894978355525</v>
      </c>
      <c r="I200" s="37">
        <v>412.35150263166827</v>
      </c>
      <c r="J200" s="37">
        <v>141.77751506797006</v>
      </c>
      <c r="K200" s="37">
        <v>1.1566580598777236</v>
      </c>
      <c r="L200" s="37">
        <v>245.03499542253485</v>
      </c>
      <c r="M200" s="37">
        <v>0</v>
      </c>
      <c r="N200" s="37">
        <v>0</v>
      </c>
      <c r="O200" s="37">
        <v>0</v>
      </c>
      <c r="P200" s="37">
        <v>2.5322527707990741</v>
      </c>
      <c r="Q200" s="37">
        <v>0</v>
      </c>
      <c r="R200" s="37">
        <v>3.140572004124202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9">
        <v>825.49439093532965</v>
      </c>
      <c r="Z200" s="4"/>
      <c r="AA200" s="4"/>
      <c r="AB200" s="4"/>
    </row>
    <row r="201" spans="1:28">
      <c r="A201" s="4">
        <f t="shared" ca="1" si="24"/>
        <v>8</v>
      </c>
      <c r="B201" s="4">
        <f t="shared" si="25"/>
        <v>2030</v>
      </c>
      <c r="C201" s="4" t="str">
        <f t="shared" si="25"/>
        <v>AMS</v>
      </c>
      <c r="D201" s="4" t="s">
        <v>32</v>
      </c>
      <c r="E201" s="4" t="str">
        <f ca="1">VLOOKUP($H$6,#REF!,2,FALSE)</f>
        <v>frakyoto</v>
      </c>
      <c r="F201" s="4"/>
      <c r="G201" s="36" t="s">
        <v>31</v>
      </c>
      <c r="H201" s="37">
        <v>0</v>
      </c>
      <c r="I201" s="37">
        <v>0</v>
      </c>
      <c r="J201" s="37">
        <v>-0.13172022897004482</v>
      </c>
      <c r="K201" s="37">
        <v>0</v>
      </c>
      <c r="L201" s="37">
        <v>0</v>
      </c>
      <c r="M201" s="37">
        <v>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-68.05218019677659</v>
      </c>
      <c r="W201" s="37">
        <v>0</v>
      </c>
      <c r="X201" s="37">
        <v>0</v>
      </c>
      <c r="Y201" s="39">
        <v>-68.183900425746629</v>
      </c>
      <c r="Z201" s="4"/>
      <c r="AA201" s="4"/>
      <c r="AB201" s="4"/>
    </row>
    <row r="202" spans="1:28">
      <c r="A202" s="4">
        <f t="shared" ca="1" si="24"/>
        <v>9</v>
      </c>
      <c r="B202" s="4">
        <f t="shared" si="25"/>
        <v>2030</v>
      </c>
      <c r="C202" s="4" t="str">
        <f t="shared" si="25"/>
        <v>AMS</v>
      </c>
      <c r="D202" s="4" t="s">
        <v>34</v>
      </c>
      <c r="E202" s="4" t="str">
        <f ca="1">VLOOKUP($H$6,#REF!,2,FALSE)</f>
        <v>frakyoto</v>
      </c>
      <c r="F202" s="4"/>
      <c r="G202" s="36" t="s">
        <v>33</v>
      </c>
      <c r="H202" s="37">
        <v>0</v>
      </c>
      <c r="I202" s="37">
        <v>0</v>
      </c>
      <c r="J202" s="37">
        <v>-16.199220216107165</v>
      </c>
      <c r="K202" s="37">
        <v>-0.35114276718264964</v>
      </c>
      <c r="L202" s="37">
        <v>-0.92701690536219505</v>
      </c>
      <c r="M202" s="37">
        <v>0</v>
      </c>
      <c r="N202" s="37">
        <v>0</v>
      </c>
      <c r="O202" s="37">
        <v>0</v>
      </c>
      <c r="P202" s="37">
        <v>0</v>
      </c>
      <c r="Q202" s="37">
        <v>0</v>
      </c>
      <c r="R202" s="37">
        <v>-0.52671415077397443</v>
      </c>
      <c r="S202" s="37">
        <v>-0.12641139618575387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9">
        <v>-18.130505435611738</v>
      </c>
      <c r="Z202" s="4"/>
      <c r="AA202" s="4"/>
      <c r="AB202" s="4"/>
    </row>
    <row r="203" spans="1:28">
      <c r="A203" s="4">
        <f t="shared" ca="1" si="24"/>
        <v>10</v>
      </c>
      <c r="B203" s="4">
        <f t="shared" si="25"/>
        <v>2030</v>
      </c>
      <c r="C203" s="4" t="str">
        <f t="shared" si="25"/>
        <v>AMS</v>
      </c>
      <c r="D203" s="4" t="s">
        <v>36</v>
      </c>
      <c r="E203" s="4" t="str">
        <f ca="1">VLOOKUP($H$6,#REF!,2,FALSE)</f>
        <v>frakyoto</v>
      </c>
      <c r="F203" s="4"/>
      <c r="G203" s="36" t="s">
        <v>35</v>
      </c>
      <c r="H203" s="37">
        <v>0</v>
      </c>
      <c r="I203" s="37">
        <v>0</v>
      </c>
      <c r="J203" s="37">
        <v>-73.427503644783499</v>
      </c>
      <c r="K203" s="37">
        <v>-0.69683709307213026</v>
      </c>
      <c r="L203" s="37">
        <v>0</v>
      </c>
      <c r="M203" s="37">
        <v>0</v>
      </c>
      <c r="N203" s="37">
        <v>0</v>
      </c>
      <c r="O203" s="37">
        <v>0</v>
      </c>
      <c r="P203" s="37">
        <v>0</v>
      </c>
      <c r="Q203" s="37">
        <v>0</v>
      </c>
      <c r="R203" s="37">
        <v>-3.8742860108991213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9">
        <v>-77.998626748754759</v>
      </c>
      <c r="Z203" s="4"/>
      <c r="AA203" s="4"/>
      <c r="AB203" s="4"/>
    </row>
    <row r="204" spans="1:28">
      <c r="A204" s="4">
        <f t="shared" ca="1" si="24"/>
        <v>11</v>
      </c>
      <c r="B204" s="4">
        <f t="shared" si="25"/>
        <v>2030</v>
      </c>
      <c r="C204" s="4" t="str">
        <f t="shared" si="25"/>
        <v>AMS</v>
      </c>
      <c r="D204" s="4" t="s">
        <v>222</v>
      </c>
      <c r="E204" s="4" t="str">
        <f ca="1">VLOOKUP($H$6,#REF!,2,FALSE)</f>
        <v>frakyoto</v>
      </c>
      <c r="F204" s="4"/>
      <c r="G204" s="36" t="s">
        <v>37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9">
        <v>0</v>
      </c>
      <c r="Z204" s="4"/>
      <c r="AA204" s="4"/>
      <c r="AB204" s="4"/>
    </row>
    <row r="205" spans="1:28">
      <c r="A205" s="4">
        <f t="shared" ca="1" si="24"/>
        <v>12</v>
      </c>
      <c r="B205" s="4">
        <f t="shared" si="25"/>
        <v>2030</v>
      </c>
      <c r="C205" s="4" t="str">
        <f t="shared" si="25"/>
        <v>AMS</v>
      </c>
      <c r="D205" s="4" t="s">
        <v>25</v>
      </c>
      <c r="E205" s="4" t="str">
        <f ca="1">VLOOKUP($H$6,#REF!,2,FALSE)</f>
        <v>frakyoto</v>
      </c>
      <c r="F205" s="4"/>
      <c r="G205" s="40" t="s">
        <v>164</v>
      </c>
      <c r="H205" s="41">
        <v>19.500894978355525</v>
      </c>
      <c r="I205" s="41">
        <v>422.12070263166828</v>
      </c>
      <c r="J205" s="41">
        <v>52.019070978109362</v>
      </c>
      <c r="K205" s="41">
        <v>0.10867819962294367</v>
      </c>
      <c r="L205" s="73">
        <v>244.29405851717266</v>
      </c>
      <c r="M205" s="41">
        <v>0</v>
      </c>
      <c r="N205" s="41">
        <v>1038.2869636363639</v>
      </c>
      <c r="O205" s="41">
        <v>205.53110652120495</v>
      </c>
      <c r="P205" s="41">
        <v>230.36666963369501</v>
      </c>
      <c r="Q205" s="41">
        <v>28.461620553474244</v>
      </c>
      <c r="R205" s="41">
        <v>0.15525017961684728</v>
      </c>
      <c r="S205" s="41">
        <v>9.5256116559040704E-3</v>
      </c>
      <c r="T205" s="41">
        <v>91.581907146552624</v>
      </c>
      <c r="U205" s="41">
        <v>10.82319895117076</v>
      </c>
      <c r="V205" s="41">
        <v>-68.05218019677659</v>
      </c>
      <c r="W205" s="41">
        <v>0</v>
      </c>
      <c r="X205" s="41">
        <v>0</v>
      </c>
      <c r="Y205" s="41">
        <v>2275.2074673418865</v>
      </c>
      <c r="Z205" s="4"/>
      <c r="AA205" s="4"/>
      <c r="AB205" s="4"/>
    </row>
    <row r="206" spans="1:28">
      <c r="A206" s="4"/>
      <c r="B206" s="4"/>
      <c r="C206" s="4"/>
      <c r="D206" s="4"/>
      <c r="E206" s="4"/>
      <c r="F206" s="4"/>
      <c r="G206" s="42"/>
      <c r="H206" s="43">
        <v>0</v>
      </c>
      <c r="I206" s="43">
        <v>0</v>
      </c>
      <c r="J206" s="43">
        <v>0</v>
      </c>
      <c r="K206" s="43">
        <v>0</v>
      </c>
      <c r="L206" s="74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"/>
      <c r="AA206" s="4"/>
      <c r="AB206" s="4"/>
    </row>
    <row r="207" spans="1:28">
      <c r="A207" s="4">
        <f ca="1">A205+2</f>
        <v>14</v>
      </c>
      <c r="B207" s="4">
        <f>B205</f>
        <v>2030</v>
      </c>
      <c r="C207" s="4" t="str">
        <f>C205</f>
        <v>AMS</v>
      </c>
      <c r="D207" s="4" t="s">
        <v>39</v>
      </c>
      <c r="E207" s="4" t="str">
        <f ca="1">VLOOKUP($H$6,#REF!,2,FALSE)</f>
        <v>frakyoto</v>
      </c>
      <c r="F207" s="4"/>
      <c r="G207" s="44" t="s">
        <v>38</v>
      </c>
      <c r="H207" s="37">
        <v>0</v>
      </c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0</v>
      </c>
      <c r="O207" s="37">
        <v>0</v>
      </c>
      <c r="P207" s="37">
        <v>0</v>
      </c>
      <c r="Q207" s="37">
        <v>0</v>
      </c>
      <c r="R207" s="37">
        <v>0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45">
        <v>0</v>
      </c>
      <c r="Z207" s="4"/>
      <c r="AA207" s="4"/>
      <c r="AB207" s="4"/>
    </row>
    <row r="208" spans="1:28">
      <c r="A208" s="4">
        <f t="shared" ref="A208:A219" ca="1" si="26">A207+1</f>
        <v>15</v>
      </c>
      <c r="B208" s="4">
        <f t="shared" ref="B208:C219" si="27">B207</f>
        <v>2030</v>
      </c>
      <c r="C208" s="4" t="str">
        <f t="shared" si="27"/>
        <v>AMS</v>
      </c>
      <c r="D208" s="4" t="s">
        <v>41</v>
      </c>
      <c r="E208" s="4" t="str">
        <f ca="1">VLOOKUP($H$6,#REF!,2,FALSE)</f>
        <v>frakyoto</v>
      </c>
      <c r="F208" s="4"/>
      <c r="G208" s="44" t="s">
        <v>40</v>
      </c>
      <c r="H208" s="37">
        <v>0</v>
      </c>
      <c r="I208" s="37">
        <v>0</v>
      </c>
      <c r="J208" s="37">
        <v>0.77863803143112786</v>
      </c>
      <c r="K208" s="37">
        <v>0</v>
      </c>
      <c r="L208" s="37">
        <v>36.279765848727266</v>
      </c>
      <c r="M208" s="37">
        <v>0</v>
      </c>
      <c r="N208" s="37">
        <v>1038.2869636363639</v>
      </c>
      <c r="O208" s="37">
        <v>205.53110652120495</v>
      </c>
      <c r="P208" s="37">
        <v>28.874786869538699</v>
      </c>
      <c r="Q208" s="37">
        <v>10.263260836794805</v>
      </c>
      <c r="R208" s="37">
        <v>4.4112574708908179</v>
      </c>
      <c r="S208" s="37">
        <v>6.4977260446746659</v>
      </c>
      <c r="T208" s="37">
        <v>0</v>
      </c>
      <c r="U208" s="37">
        <v>0</v>
      </c>
      <c r="V208" s="37">
        <v>-589.53538472779007</v>
      </c>
      <c r="W208" s="37">
        <v>0</v>
      </c>
      <c r="X208" s="37">
        <v>0</v>
      </c>
      <c r="Y208" s="45">
        <v>741.38812053183608</v>
      </c>
      <c r="Z208" s="4"/>
      <c r="AA208" s="4"/>
      <c r="AB208" s="4"/>
    </row>
    <row r="209" spans="1:28">
      <c r="A209" s="4">
        <f t="shared" ca="1" si="26"/>
        <v>16</v>
      </c>
      <c r="B209" s="4">
        <f t="shared" si="27"/>
        <v>2030</v>
      </c>
      <c r="C209" s="4" t="str">
        <f t="shared" si="27"/>
        <v>AMS</v>
      </c>
      <c r="D209" s="4" t="s">
        <v>43</v>
      </c>
      <c r="E209" s="4" t="str">
        <f ca="1">VLOOKUP($H$6,#REF!,2,FALSE)</f>
        <v>frakyoto</v>
      </c>
      <c r="F209" s="4"/>
      <c r="G209" s="44" t="s">
        <v>42</v>
      </c>
      <c r="H209" s="37">
        <v>0</v>
      </c>
      <c r="I209" s="37">
        <v>0</v>
      </c>
      <c r="J209" s="37">
        <v>0</v>
      </c>
      <c r="K209" s="37">
        <v>0</v>
      </c>
      <c r="L209" s="37">
        <v>17.169661952341983</v>
      </c>
      <c r="M209" s="37">
        <v>0</v>
      </c>
      <c r="N209" s="37">
        <v>0</v>
      </c>
      <c r="O209" s="37">
        <v>0</v>
      </c>
      <c r="P209" s="37">
        <v>33.995499480106155</v>
      </c>
      <c r="Q209" s="37">
        <v>15.594965202678805</v>
      </c>
      <c r="R209" s="37">
        <v>0</v>
      </c>
      <c r="S209" s="37">
        <v>4.3055711350701857</v>
      </c>
      <c r="T209" s="37">
        <v>0</v>
      </c>
      <c r="U209" s="37">
        <v>7.5015461547405717</v>
      </c>
      <c r="V209" s="37">
        <v>0</v>
      </c>
      <c r="W209" s="37">
        <v>-71.517574001012974</v>
      </c>
      <c r="X209" s="37">
        <v>0</v>
      </c>
      <c r="Y209" s="45">
        <v>7.0496699239247187</v>
      </c>
      <c r="Z209" s="4"/>
      <c r="AA209" s="4"/>
      <c r="AB209" s="4"/>
    </row>
    <row r="210" spans="1:28">
      <c r="A210" s="4">
        <f t="shared" ca="1" si="26"/>
        <v>17</v>
      </c>
      <c r="B210" s="4">
        <f t="shared" si="27"/>
        <v>2030</v>
      </c>
      <c r="C210" s="4" t="str">
        <f t="shared" si="27"/>
        <v>AMS</v>
      </c>
      <c r="D210" s="4" t="s">
        <v>45</v>
      </c>
      <c r="E210" s="4" t="str">
        <f ca="1">VLOOKUP($H$6,#REF!,2,FALSE)</f>
        <v>frakyoto</v>
      </c>
      <c r="F210" s="4"/>
      <c r="G210" s="44" t="s">
        <v>44</v>
      </c>
      <c r="H210" s="37">
        <v>0</v>
      </c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0</v>
      </c>
      <c r="O210" s="37">
        <v>0</v>
      </c>
      <c r="P210" s="37">
        <v>40.114077633892222</v>
      </c>
      <c r="Q210" s="37">
        <v>0</v>
      </c>
      <c r="R210" s="37">
        <v>0</v>
      </c>
      <c r="S210" s="37">
        <v>-36.417525890890943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45">
        <v>3.6965517430012795</v>
      </c>
      <c r="Z210" s="4"/>
      <c r="AA210" s="4"/>
      <c r="AB210" s="4"/>
    </row>
    <row r="211" spans="1:28">
      <c r="A211" s="4">
        <f t="shared" ca="1" si="26"/>
        <v>18</v>
      </c>
      <c r="B211" s="4">
        <f t="shared" si="27"/>
        <v>2030</v>
      </c>
      <c r="C211" s="4" t="str">
        <f t="shared" si="27"/>
        <v>AMS</v>
      </c>
      <c r="D211" s="4" t="s">
        <v>47</v>
      </c>
      <c r="E211" s="4" t="str">
        <f ca="1">VLOOKUP($H$6,#REF!,2,FALSE)</f>
        <v>frakyoto</v>
      </c>
      <c r="F211" s="4"/>
      <c r="G211" s="44" t="s">
        <v>46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7">
        <v>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45">
        <v>0</v>
      </c>
      <c r="Z211" s="4"/>
      <c r="AA211" s="4"/>
      <c r="AB211" s="4"/>
    </row>
    <row r="212" spans="1:28">
      <c r="A212" s="4">
        <f t="shared" ca="1" si="26"/>
        <v>19</v>
      </c>
      <c r="B212" s="4">
        <f t="shared" si="27"/>
        <v>2030</v>
      </c>
      <c r="C212" s="4" t="str">
        <f t="shared" si="27"/>
        <v>AMS</v>
      </c>
      <c r="D212" s="4" t="s">
        <v>48</v>
      </c>
      <c r="E212" s="4" t="str">
        <f ca="1">VLOOKUP($H$6,#REF!,2,FALSE)</f>
        <v>frakyoto</v>
      </c>
      <c r="F212" s="4"/>
      <c r="G212" s="44" t="s">
        <v>17</v>
      </c>
      <c r="H212" s="37">
        <v>0</v>
      </c>
      <c r="I212" s="37">
        <v>437.4764681269624</v>
      </c>
      <c r="J212" s="37">
        <v>-433.12141449021158</v>
      </c>
      <c r="K212" s="37">
        <v>0</v>
      </c>
      <c r="L212" s="37">
        <v>0</v>
      </c>
      <c r="M212" s="37">
        <v>0</v>
      </c>
      <c r="N212" s="37">
        <v>0</v>
      </c>
      <c r="O212" s="37">
        <v>0</v>
      </c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45">
        <v>4.3550536367508395</v>
      </c>
      <c r="Z212" s="4"/>
      <c r="AA212" s="4"/>
      <c r="AB212" s="4"/>
    </row>
    <row r="213" spans="1:28">
      <c r="A213" s="4">
        <f t="shared" ca="1" si="26"/>
        <v>20</v>
      </c>
      <c r="B213" s="4">
        <f t="shared" si="27"/>
        <v>2030</v>
      </c>
      <c r="C213" s="4" t="str">
        <f t="shared" si="27"/>
        <v>AMS</v>
      </c>
      <c r="D213" s="4" t="s">
        <v>50</v>
      </c>
      <c r="E213" s="4" t="str">
        <f ca="1">VLOOKUP($H$6,#REF!,2,FALSE)</f>
        <v>frakyoto</v>
      </c>
      <c r="F213" s="4"/>
      <c r="G213" s="44" t="s">
        <v>49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0</v>
      </c>
      <c r="O213" s="37">
        <v>0</v>
      </c>
      <c r="P213" s="37">
        <v>58.51202627390122</v>
      </c>
      <c r="Q213" s="37">
        <v>0</v>
      </c>
      <c r="R213" s="37">
        <v>-58.51202627390122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45">
        <v>0</v>
      </c>
      <c r="Z213" s="4"/>
      <c r="AA213" s="4"/>
      <c r="AB213" s="4"/>
    </row>
    <row r="214" spans="1:28">
      <c r="A214" s="4">
        <f t="shared" ca="1" si="26"/>
        <v>21</v>
      </c>
      <c r="B214" s="4">
        <f t="shared" si="27"/>
        <v>2030</v>
      </c>
      <c r="C214" s="4" t="str">
        <f t="shared" si="27"/>
        <v>AMS</v>
      </c>
      <c r="D214" s="4" t="s">
        <v>52</v>
      </c>
      <c r="E214" s="4" t="str">
        <f ca="1">VLOOKUP($H$6,#REF!,2,FALSE)</f>
        <v>frakyoto</v>
      </c>
      <c r="F214" s="4"/>
      <c r="G214" s="44" t="s">
        <v>51</v>
      </c>
      <c r="H214" s="37">
        <v>0</v>
      </c>
      <c r="I214" s="37">
        <v>0</v>
      </c>
      <c r="J214" s="37">
        <v>0</v>
      </c>
      <c r="K214" s="37">
        <v>-1.5541621174818701</v>
      </c>
      <c r="L214" s="37">
        <v>0</v>
      </c>
      <c r="M214" s="37">
        <v>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2.1645711942644428</v>
      </c>
      <c r="Y214" s="45">
        <v>0.61040907678257272</v>
      </c>
      <c r="Z214" s="4"/>
      <c r="AA214" s="4"/>
      <c r="AB214" s="4"/>
    </row>
    <row r="215" spans="1:28">
      <c r="A215" s="4">
        <f t="shared" ca="1" si="26"/>
        <v>22</v>
      </c>
      <c r="B215" s="4">
        <f t="shared" si="27"/>
        <v>2030</v>
      </c>
      <c r="C215" s="4" t="str">
        <f t="shared" si="27"/>
        <v>AMS</v>
      </c>
      <c r="D215" s="4" t="s">
        <v>54</v>
      </c>
      <c r="E215" s="4" t="str">
        <f ca="1">VLOOKUP($H$6,#REF!,2,FALSE)</f>
        <v>frakyoto</v>
      </c>
      <c r="F215" s="4"/>
      <c r="G215" s="44" t="s">
        <v>53</v>
      </c>
      <c r="H215" s="37">
        <v>0</v>
      </c>
      <c r="I215" s="37">
        <v>0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7">
        <v>0</v>
      </c>
      <c r="P215" s="37">
        <v>0</v>
      </c>
      <c r="Q215" s="37">
        <v>0</v>
      </c>
      <c r="R215" s="37">
        <v>0</v>
      </c>
      <c r="S215" s="37">
        <v>0</v>
      </c>
      <c r="T215" s="37">
        <v>0</v>
      </c>
      <c r="U215" s="37">
        <v>0</v>
      </c>
      <c r="V215" s="37">
        <v>22.347786362655235</v>
      </c>
      <c r="W215" s="37">
        <v>0</v>
      </c>
      <c r="X215" s="37">
        <v>-14.526061135725904</v>
      </c>
      <c r="Y215" s="45">
        <v>7.8217252269293311</v>
      </c>
      <c r="Z215" s="4"/>
      <c r="AA215" s="4"/>
      <c r="AB215" s="4"/>
    </row>
    <row r="216" spans="1:28">
      <c r="A216" s="4">
        <f t="shared" ca="1" si="26"/>
        <v>23</v>
      </c>
      <c r="B216" s="4">
        <f t="shared" si="27"/>
        <v>2030</v>
      </c>
      <c r="C216" s="4" t="str">
        <f t="shared" si="27"/>
        <v>AMS</v>
      </c>
      <c r="D216" s="4" t="s">
        <v>55</v>
      </c>
      <c r="E216" s="4" t="str">
        <f ca="1">VLOOKUP($H$6,#REF!,2,FALSE)</f>
        <v>frakyoto</v>
      </c>
      <c r="F216" s="4"/>
      <c r="G216" s="44" t="s">
        <v>165</v>
      </c>
      <c r="H216" s="37">
        <v>11.574443320312499</v>
      </c>
      <c r="I216" s="37">
        <v>-15.355765495294122</v>
      </c>
      <c r="J216" s="37">
        <v>19.986666106038875</v>
      </c>
      <c r="K216" s="37">
        <v>0</v>
      </c>
      <c r="L216" s="37">
        <v>0</v>
      </c>
      <c r="M216" s="37">
        <v>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45">
        <v>16.20534393105725</v>
      </c>
      <c r="Z216" s="4"/>
      <c r="AA216" s="4"/>
      <c r="AB216" s="4"/>
    </row>
    <row r="217" spans="1:28">
      <c r="A217" s="4">
        <f t="shared" ca="1" si="26"/>
        <v>24</v>
      </c>
      <c r="B217" s="4">
        <f t="shared" si="27"/>
        <v>2030</v>
      </c>
      <c r="C217" s="4" t="str">
        <f t="shared" si="27"/>
        <v>AMS</v>
      </c>
      <c r="D217" s="4" t="s">
        <v>57</v>
      </c>
      <c r="E217" s="4" t="str">
        <f ca="1">VLOOKUP($H$6,#REF!,2,FALSE)</f>
        <v>frakyoto</v>
      </c>
      <c r="F217" s="4"/>
      <c r="G217" s="44" t="s">
        <v>56</v>
      </c>
      <c r="H217" s="37">
        <v>4.5011724023437498</v>
      </c>
      <c r="I217" s="37">
        <v>0</v>
      </c>
      <c r="J217" s="37">
        <v>19.445088820906506</v>
      </c>
      <c r="K217" s="37">
        <v>0</v>
      </c>
      <c r="L217" s="37">
        <v>4.9057031873641765</v>
      </c>
      <c r="M217" s="37">
        <v>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0.66895952554966043</v>
      </c>
      <c r="T217" s="37">
        <v>0</v>
      </c>
      <c r="U217" s="37">
        <v>0</v>
      </c>
      <c r="V217" s="37">
        <v>26.70268820303825</v>
      </c>
      <c r="W217" s="37">
        <v>0</v>
      </c>
      <c r="X217" s="37">
        <v>0</v>
      </c>
      <c r="Y217" s="45">
        <v>56.223612139202338</v>
      </c>
      <c r="Z217" s="4"/>
      <c r="AA217" s="4"/>
      <c r="AB217" s="4"/>
    </row>
    <row r="218" spans="1:28">
      <c r="A218" s="4">
        <f t="shared" ca="1" si="26"/>
        <v>25</v>
      </c>
      <c r="B218" s="4">
        <f t="shared" si="27"/>
        <v>2030</v>
      </c>
      <c r="C218" s="4" t="str">
        <f t="shared" si="27"/>
        <v>AMS</v>
      </c>
      <c r="D218" s="4" t="s">
        <v>58</v>
      </c>
      <c r="E218" s="4" t="str">
        <f ca="1">VLOOKUP($H$6,#REF!,2,FALSE)</f>
        <v>frakyoto</v>
      </c>
      <c r="F218" s="4"/>
      <c r="G218" s="44" t="s">
        <v>166</v>
      </c>
      <c r="H218" s="37">
        <v>0</v>
      </c>
      <c r="I218" s="37">
        <v>0</v>
      </c>
      <c r="J218" s="37">
        <v>0</v>
      </c>
      <c r="K218" s="37">
        <v>0</v>
      </c>
      <c r="L218" s="37">
        <v>2.8205008916385275</v>
      </c>
      <c r="M218" s="37">
        <v>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0.38461375795070829</v>
      </c>
      <c r="T218" s="37">
        <v>0</v>
      </c>
      <c r="U218" s="37">
        <v>0</v>
      </c>
      <c r="V218" s="37">
        <v>39.934928469010529</v>
      </c>
      <c r="W218" s="37">
        <v>5.5462664454161024</v>
      </c>
      <c r="X218" s="37">
        <v>0</v>
      </c>
      <c r="Y218" s="45">
        <v>48.686309564015865</v>
      </c>
      <c r="Z218" s="4"/>
      <c r="AA218" s="4"/>
      <c r="AB218" s="4"/>
    </row>
    <row r="219" spans="1:28">
      <c r="A219" s="4">
        <f t="shared" ca="1" si="26"/>
        <v>26</v>
      </c>
      <c r="B219" s="4">
        <f t="shared" si="27"/>
        <v>2030</v>
      </c>
      <c r="C219" s="4" t="str">
        <f t="shared" si="27"/>
        <v>AMS</v>
      </c>
      <c r="D219" s="4" t="s">
        <v>27</v>
      </c>
      <c r="E219" s="4" t="str">
        <f ca="1">VLOOKUP($H$6,#REF!,2,FALSE)</f>
        <v>frakyoto</v>
      </c>
      <c r="F219" s="4"/>
      <c r="G219" s="40" t="s">
        <v>26</v>
      </c>
      <c r="H219" s="41">
        <v>16.075615722656249</v>
      </c>
      <c r="I219" s="41">
        <v>422.12070263166828</v>
      </c>
      <c r="J219" s="41">
        <v>-392.9110215318351</v>
      </c>
      <c r="K219" s="41">
        <v>-1.5541621174818701</v>
      </c>
      <c r="L219" s="73">
        <v>61.175631880071947</v>
      </c>
      <c r="M219" s="41">
        <v>0</v>
      </c>
      <c r="N219" s="41">
        <v>1038.2869636363639</v>
      </c>
      <c r="O219" s="41">
        <v>205.53110652120495</v>
      </c>
      <c r="P219" s="41">
        <v>161.49639025743829</v>
      </c>
      <c r="Q219" s="41">
        <v>25.85822603947361</v>
      </c>
      <c r="R219" s="41">
        <v>-54.100768803010403</v>
      </c>
      <c r="S219" s="41">
        <v>-24.560655427645724</v>
      </c>
      <c r="T219" s="41">
        <v>0</v>
      </c>
      <c r="U219" s="41">
        <v>7.5015461547405717</v>
      </c>
      <c r="V219" s="41">
        <v>-500.54998169308607</v>
      </c>
      <c r="W219" s="41">
        <v>-65.971307555596866</v>
      </c>
      <c r="X219" s="41">
        <v>-12.361489941461461</v>
      </c>
      <c r="Y219" s="41">
        <v>886.0367957735001</v>
      </c>
      <c r="Z219" s="4"/>
      <c r="AA219" s="4"/>
      <c r="AB219" s="4"/>
    </row>
    <row r="220" spans="1:28">
      <c r="A220" s="4"/>
      <c r="B220" s="4"/>
      <c r="C220" s="4"/>
      <c r="D220" s="4"/>
      <c r="E220" s="4"/>
      <c r="F220" s="4"/>
      <c r="G220" s="42"/>
      <c r="H220" s="43">
        <v>0</v>
      </c>
      <c r="I220" s="43">
        <v>0</v>
      </c>
      <c r="J220" s="43">
        <v>0</v>
      </c>
      <c r="K220" s="43">
        <v>0</v>
      </c>
      <c r="L220" s="74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"/>
      <c r="AA220" s="4"/>
      <c r="AB220" s="4"/>
    </row>
    <row r="221" spans="1:28">
      <c r="A221" s="4">
        <f ca="1">A219+2</f>
        <v>28</v>
      </c>
      <c r="B221" s="4">
        <f>B219</f>
        <v>2030</v>
      </c>
      <c r="C221" s="4" t="str">
        <f>C199</f>
        <v>AMS</v>
      </c>
      <c r="D221" s="4" t="s">
        <v>223</v>
      </c>
      <c r="E221" s="4" t="str">
        <f ca="1">VLOOKUP($H$6,#REF!,2,FALSE)</f>
        <v>frakyoto</v>
      </c>
      <c r="F221" s="4"/>
      <c r="G221" s="44" t="s">
        <v>0</v>
      </c>
      <c r="H221" s="37">
        <v>3.4252792556992748</v>
      </c>
      <c r="I221" s="37">
        <v>0</v>
      </c>
      <c r="J221" s="37">
        <v>12.308271650577865</v>
      </c>
      <c r="K221" s="37">
        <v>0</v>
      </c>
      <c r="L221" s="37">
        <v>73.413026523981316</v>
      </c>
      <c r="M221" s="37">
        <v>0</v>
      </c>
      <c r="N221" s="37">
        <v>0</v>
      </c>
      <c r="O221" s="37">
        <v>0</v>
      </c>
      <c r="P221" s="37">
        <v>20.422417009283894</v>
      </c>
      <c r="Q221" s="37">
        <v>2.602859968291809</v>
      </c>
      <c r="R221" s="37">
        <v>1.0285361411132812</v>
      </c>
      <c r="S221" s="37">
        <v>10.038234189816116</v>
      </c>
      <c r="T221" s="37">
        <v>3.4088933105468748</v>
      </c>
      <c r="U221" s="37">
        <v>5.5791983277925228E-4</v>
      </c>
      <c r="V221" s="37">
        <v>125.34883441740973</v>
      </c>
      <c r="W221" s="37">
        <v>17.986846293297361</v>
      </c>
      <c r="X221" s="37">
        <v>2.0558867187500001</v>
      </c>
      <c r="Y221" s="45">
        <v>272.03964339860033</v>
      </c>
      <c r="Z221" s="4"/>
      <c r="AA221" s="46" cm="1">
        <f t="array" aca="1" ref="AA221" ca="1">_xlfn.IFNA(INDEX(#REF!,MATCH(INDIRECT("Codes_bilans!"&amp;AA$1&amp;"$"&amp;$A221),#REF!,0),MATCH($B221,#REF!,0)),0)</f>
        <v>283.89077876950762</v>
      </c>
      <c r="AB221" s="4"/>
    </row>
    <row r="222" spans="1:28">
      <c r="A222" s="4">
        <f t="shared" ref="A222:A229" ca="1" si="28">A221+1</f>
        <v>29</v>
      </c>
      <c r="B222" s="4">
        <f t="shared" ref="B222:C229" si="29">B221</f>
        <v>2030</v>
      </c>
      <c r="C222" s="4" t="str">
        <f t="shared" si="29"/>
        <v>AMS</v>
      </c>
      <c r="D222" s="4" t="s">
        <v>224</v>
      </c>
      <c r="E222" s="4" t="str">
        <f ca="1">VLOOKUP($H$6,#REF!,2,FALSE)</f>
        <v>frakyoto</v>
      </c>
      <c r="F222" s="4"/>
      <c r="G222" s="44" t="s">
        <v>3</v>
      </c>
      <c r="H222" s="37">
        <v>0</v>
      </c>
      <c r="I222" s="37">
        <v>0</v>
      </c>
      <c r="J222" s="37">
        <v>299.68098831610791</v>
      </c>
      <c r="K222" s="37">
        <v>0.15795207154289831</v>
      </c>
      <c r="L222" s="37">
        <v>4.9734474054962678</v>
      </c>
      <c r="M222" s="37">
        <v>0</v>
      </c>
      <c r="N222" s="37">
        <v>0</v>
      </c>
      <c r="O222" s="37">
        <v>0</v>
      </c>
      <c r="P222" s="37">
        <v>0</v>
      </c>
      <c r="Q222" s="37">
        <v>0</v>
      </c>
      <c r="R222" s="37">
        <v>36.482323005879891</v>
      </c>
      <c r="S222" s="37">
        <v>0.67819737347676379</v>
      </c>
      <c r="T222" s="37">
        <v>0</v>
      </c>
      <c r="U222" s="37">
        <v>0</v>
      </c>
      <c r="V222" s="37">
        <v>30.954972159028785</v>
      </c>
      <c r="W222" s="37">
        <v>0</v>
      </c>
      <c r="X222" s="37">
        <v>0.65150967495445122</v>
      </c>
      <c r="Y222" s="45">
        <v>373.57939000648707</v>
      </c>
      <c r="Z222" s="4"/>
      <c r="AA222" s="46" cm="1">
        <f t="array" aca="1" ref="AA222" ca="1">_xlfn.IFNA(INDEX(#REF!,MATCH(INDIRECT("Codes_bilans!"&amp;AA$1&amp;"$"&amp;$A222),#REF!,0),MATCH($B222,#REF!,0)),0)</f>
        <v>409.468522898787</v>
      </c>
      <c r="AB222" s="4"/>
    </row>
    <row r="223" spans="1:28">
      <c r="A223" s="4">
        <f t="shared" ca="1" si="28"/>
        <v>30</v>
      </c>
      <c r="B223" s="4">
        <f t="shared" si="29"/>
        <v>2030</v>
      </c>
      <c r="C223" s="4" t="str">
        <f t="shared" si="29"/>
        <v>AMS</v>
      </c>
      <c r="D223" s="4" t="s">
        <v>225</v>
      </c>
      <c r="E223" s="4" t="str">
        <f ca="1">VLOOKUP($H$6,#REF!,2,FALSE)</f>
        <v>frakyoto</v>
      </c>
      <c r="F223" s="4"/>
      <c r="G223" s="44" t="s">
        <v>1</v>
      </c>
      <c r="H223" s="37">
        <v>0</v>
      </c>
      <c r="I223" s="37">
        <v>0</v>
      </c>
      <c r="J223" s="37">
        <v>4.6180690607080663</v>
      </c>
      <c r="K223" s="37">
        <v>0</v>
      </c>
      <c r="L223" s="37">
        <v>64.670833332730624</v>
      </c>
      <c r="M223" s="37">
        <v>0</v>
      </c>
      <c r="N223" s="37">
        <v>0</v>
      </c>
      <c r="O223" s="37">
        <v>0</v>
      </c>
      <c r="P223" s="37">
        <v>45.694565750921086</v>
      </c>
      <c r="Q223" s="37">
        <v>0</v>
      </c>
      <c r="R223" s="37">
        <v>0</v>
      </c>
      <c r="S223" s="37">
        <v>8.8187499999178112</v>
      </c>
      <c r="T223" s="37">
        <v>71.668518554839707</v>
      </c>
      <c r="U223" s="37">
        <v>1.8312707461125663</v>
      </c>
      <c r="V223" s="37">
        <v>167.58037418148072</v>
      </c>
      <c r="W223" s="37">
        <v>29.293864289346555</v>
      </c>
      <c r="X223" s="37">
        <v>0</v>
      </c>
      <c r="Y223" s="45">
        <v>394.17624591605716</v>
      </c>
      <c r="Z223" s="4"/>
      <c r="AA223" s="46" cm="1">
        <f t="array" aca="1" ref="AA223" ca="1">_xlfn.IFNA(INDEX(#REF!,MATCH(INDIRECT("Codes_bilans!"&amp;AA$1&amp;"$"&amp;$A223),#REF!,0),MATCH($B223,#REF!,0)),0)</f>
        <v>440.91468097397842</v>
      </c>
      <c r="AB223" s="26"/>
    </row>
    <row r="224" spans="1:28">
      <c r="A224" s="4">
        <f t="shared" ca="1" si="28"/>
        <v>31</v>
      </c>
      <c r="B224" s="4">
        <f t="shared" si="29"/>
        <v>2030</v>
      </c>
      <c r="C224" s="4" t="str">
        <f t="shared" si="29"/>
        <v>AMS</v>
      </c>
      <c r="D224" s="4" t="s">
        <v>226</v>
      </c>
      <c r="E224" s="4" t="str">
        <f ca="1">VLOOKUP($H$6,#REF!,2,FALSE)</f>
        <v>frakyoto</v>
      </c>
      <c r="F224" s="4"/>
      <c r="G224" s="44" t="s">
        <v>2</v>
      </c>
      <c r="H224" s="37">
        <v>0</v>
      </c>
      <c r="I224" s="37">
        <v>0</v>
      </c>
      <c r="J224" s="37">
        <v>5.9743988488591224</v>
      </c>
      <c r="K224" s="37">
        <v>0</v>
      </c>
      <c r="L224" s="37">
        <v>27.969082753856803</v>
      </c>
      <c r="M224" s="37">
        <v>0</v>
      </c>
      <c r="N224" s="37">
        <v>0</v>
      </c>
      <c r="O224" s="37">
        <v>0</v>
      </c>
      <c r="P224" s="37">
        <v>0.46314310358360405</v>
      </c>
      <c r="Q224" s="37">
        <v>5.3454570882310241E-4</v>
      </c>
      <c r="R224" s="37">
        <v>0</v>
      </c>
      <c r="S224" s="37">
        <v>3.8139658300713819</v>
      </c>
      <c r="T224" s="37">
        <v>16.00449528116604</v>
      </c>
      <c r="U224" s="37">
        <v>0.86463956078668247</v>
      </c>
      <c r="V224" s="37">
        <v>100.94959269616226</v>
      </c>
      <c r="W224" s="37">
        <v>18.690596972952971</v>
      </c>
      <c r="X224" s="37">
        <v>0</v>
      </c>
      <c r="Y224" s="45">
        <v>174.73044959314768</v>
      </c>
      <c r="Z224" s="4"/>
      <c r="AA224" s="46" cm="1">
        <f t="array" aca="1" ref="AA224" ca="1">_xlfn.IFNA(INDEX(#REF!,MATCH(INDIRECT("Codes_bilans!"&amp;AA$1&amp;"$"&amp;$A224),#REF!,0),MATCH($B224,#REF!,0)),0)</f>
        <v>220.47109488180752</v>
      </c>
      <c r="AB224" s="4"/>
    </row>
    <row r="225" spans="1:28">
      <c r="A225" s="4">
        <f t="shared" ca="1" si="28"/>
        <v>32</v>
      </c>
      <c r="B225" s="4">
        <f t="shared" si="29"/>
        <v>2030</v>
      </c>
      <c r="C225" s="4" t="str">
        <f t="shared" si="29"/>
        <v>AMS</v>
      </c>
      <c r="D225" s="4" t="s">
        <v>227</v>
      </c>
      <c r="E225" s="4" t="str">
        <f ca="1">VLOOKUP($H$6,#REF!,2,FALSE)</f>
        <v>frakyoto</v>
      </c>
      <c r="F225" s="4"/>
      <c r="G225" s="44" t="s">
        <v>4</v>
      </c>
      <c r="H225" s="37">
        <v>0</v>
      </c>
      <c r="I225" s="37">
        <v>0</v>
      </c>
      <c r="J225" s="37">
        <v>27.024104246708042</v>
      </c>
      <c r="K225" s="37">
        <v>0</v>
      </c>
      <c r="L225" s="37">
        <v>1.735774540709758</v>
      </c>
      <c r="M225" s="37">
        <v>0</v>
      </c>
      <c r="N225" s="37">
        <v>0</v>
      </c>
      <c r="O225" s="37">
        <v>0</v>
      </c>
      <c r="P225" s="37">
        <v>2.1723993471697325</v>
      </c>
      <c r="Q225" s="37">
        <v>0</v>
      </c>
      <c r="R225" s="37">
        <v>4.6410977021219679</v>
      </c>
      <c r="S225" s="37">
        <v>0.23669652827860335</v>
      </c>
      <c r="T225" s="37">
        <v>0.5</v>
      </c>
      <c r="U225" s="37">
        <v>0.62518456969816016</v>
      </c>
      <c r="V225" s="37">
        <v>7.6640280422278524</v>
      </c>
      <c r="W225" s="37">
        <v>0</v>
      </c>
      <c r="X225" s="37">
        <v>0.17366238047171115</v>
      </c>
      <c r="Y225" s="45">
        <v>44.772947357385839</v>
      </c>
      <c r="Z225" s="4"/>
      <c r="AA225" s="46" cm="1">
        <f t="array" aca="1" ref="AA225" ca="1">_xlfn.IFNA(INDEX(#REF!,MATCH(INDIRECT("Codes_bilans!"&amp;AA$1&amp;"$"&amp;$A225),#REF!,0),MATCH($B225,#REF!,0)),0)</f>
        <v>46.469865510411822</v>
      </c>
      <c r="AB225" s="4"/>
    </row>
    <row r="226" spans="1:28">
      <c r="A226" s="4">
        <f t="shared" ca="1" si="28"/>
        <v>33</v>
      </c>
      <c r="B226" s="4">
        <f t="shared" si="29"/>
        <v>2030</v>
      </c>
      <c r="C226" s="4" t="str">
        <f t="shared" si="29"/>
        <v>AMS</v>
      </c>
      <c r="D226" s="4" t="s">
        <v>228</v>
      </c>
      <c r="E226" s="4" t="str">
        <f ca="1">VLOOKUP($H$6,#REF!,2,FALSE)</f>
        <v>frakyoto</v>
      </c>
      <c r="F226" s="4"/>
      <c r="G226" s="44" t="s">
        <v>5</v>
      </c>
      <c r="H226" s="37">
        <v>0</v>
      </c>
      <c r="I226" s="37">
        <v>0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45">
        <v>0</v>
      </c>
      <c r="Z226" s="4"/>
      <c r="AA226" s="46" t="str" cm="1">
        <f t="array" aca="1" ref="AA226" ca="1">_xlfn.IFNA(INDEX(#REF!,MATCH(INDIRECT("Codes_bilans!"&amp;AA$1&amp;"$"&amp;$A226),#REF!,0),MATCH($B226,#REF!,0)),0)</f>
        <v/>
      </c>
      <c r="AB226" s="4"/>
    </row>
    <row r="227" spans="1:28">
      <c r="A227" s="4">
        <f t="shared" ca="1" si="28"/>
        <v>34</v>
      </c>
      <c r="B227" s="4">
        <f t="shared" si="29"/>
        <v>2030</v>
      </c>
      <c r="C227" s="4" t="str">
        <f t="shared" si="29"/>
        <v>AMS</v>
      </c>
      <c r="D227" s="4" t="s">
        <v>229</v>
      </c>
      <c r="E227" s="4" t="str">
        <f ca="1">VLOOKUP($H$6,#REF!,2,FALSE)</f>
        <v>frakyoto</v>
      </c>
      <c r="F227" s="4"/>
      <c r="G227" s="40" t="s">
        <v>22</v>
      </c>
      <c r="H227" s="41">
        <v>3.4252792556992748</v>
      </c>
      <c r="I227" s="41">
        <v>0</v>
      </c>
      <c r="J227" s="41">
        <v>349.60583212296103</v>
      </c>
      <c r="K227" s="41">
        <v>0.15795207154289831</v>
      </c>
      <c r="L227" s="73">
        <v>172.76216455677479</v>
      </c>
      <c r="M227" s="41">
        <v>0</v>
      </c>
      <c r="N227" s="41">
        <v>0</v>
      </c>
      <c r="O227" s="41">
        <v>0</v>
      </c>
      <c r="P227" s="41">
        <v>68.752525210958311</v>
      </c>
      <c r="Q227" s="41">
        <v>2.603394514000632</v>
      </c>
      <c r="R227" s="41">
        <v>42.151956849115138</v>
      </c>
      <c r="S227" s="41">
        <v>23.585843921560677</v>
      </c>
      <c r="T227" s="41">
        <v>91.581907146552624</v>
      </c>
      <c r="U227" s="41">
        <v>3.3216527964301883</v>
      </c>
      <c r="V227" s="41">
        <v>432.49780149630931</v>
      </c>
      <c r="W227" s="41">
        <v>65.97130755559688</v>
      </c>
      <c r="X227" s="41">
        <v>2.8810587741761626</v>
      </c>
      <c r="Y227" s="41">
        <v>1259.2986762716782</v>
      </c>
      <c r="Z227" s="4"/>
      <c r="AA227" s="4"/>
      <c r="AB227" s="4"/>
    </row>
    <row r="228" spans="1:28">
      <c r="A228" s="4">
        <f t="shared" ca="1" si="28"/>
        <v>35</v>
      </c>
      <c r="B228" s="4">
        <f t="shared" si="29"/>
        <v>2030</v>
      </c>
      <c r="C228" s="4" t="str">
        <f t="shared" si="29"/>
        <v>AMS</v>
      </c>
      <c r="D228" s="4" t="s">
        <v>230</v>
      </c>
      <c r="E228" s="4" t="str">
        <f ca="1">VLOOKUP($H$6,#REF!,2,FALSE)</f>
        <v>frakyoto</v>
      </c>
      <c r="F228" s="4"/>
      <c r="G228" s="36" t="s">
        <v>23</v>
      </c>
      <c r="H228" s="37">
        <v>0</v>
      </c>
      <c r="I228" s="37">
        <v>0</v>
      </c>
      <c r="J228" s="37">
        <v>95.324260386983326</v>
      </c>
      <c r="K228" s="37">
        <v>1.5048882455619152</v>
      </c>
      <c r="L228" s="37">
        <v>10.356262080325934</v>
      </c>
      <c r="M228" s="37">
        <v>0</v>
      </c>
      <c r="N228" s="37">
        <v>0</v>
      </c>
      <c r="O228" s="37">
        <v>0</v>
      </c>
      <c r="P228" s="37">
        <v>0.11775416529838639</v>
      </c>
      <c r="Q228" s="37">
        <v>0</v>
      </c>
      <c r="R228" s="37">
        <v>8.0702977228109543</v>
      </c>
      <c r="S228" s="37">
        <v>0.98433711774094745</v>
      </c>
      <c r="T228" s="37">
        <v>0</v>
      </c>
      <c r="U228" s="37">
        <v>0</v>
      </c>
      <c r="V228" s="37">
        <v>0</v>
      </c>
      <c r="W228" s="37">
        <v>0</v>
      </c>
      <c r="X228" s="37">
        <v>9.4804311672852979</v>
      </c>
      <c r="Y228" s="45">
        <v>125.83823088600677</v>
      </c>
      <c r="Z228" s="4"/>
      <c r="AA228" s="46" cm="1">
        <f t="array" aca="1" ref="AA228" ca="1">_xlfn.IFNA(INDEX(#REF!,MATCH(INDIRECT("Codes_bilans!"&amp;AA$1&amp;"$"&amp;$A228),#REF!,0),MATCH($B228,#REF!,0)),0)</f>
        <v>132.1871870794391</v>
      </c>
      <c r="AB228" s="4"/>
    </row>
    <row r="229" spans="1:28">
      <c r="A229" s="4">
        <f t="shared" ca="1" si="28"/>
        <v>36</v>
      </c>
      <c r="B229" s="4">
        <f t="shared" si="29"/>
        <v>2030</v>
      </c>
      <c r="C229" s="4" t="str">
        <f t="shared" si="29"/>
        <v>AMS</v>
      </c>
      <c r="D229" s="4" t="s">
        <v>231</v>
      </c>
      <c r="E229" s="4" t="str">
        <f ca="1">VLOOKUP($H$6,#REF!,2,FALSE)</f>
        <v>frakyoto</v>
      </c>
      <c r="F229" s="4"/>
      <c r="G229" s="40" t="s">
        <v>24</v>
      </c>
      <c r="H229" s="41">
        <v>3.4252792556992748</v>
      </c>
      <c r="I229" s="41">
        <v>0</v>
      </c>
      <c r="J229" s="41">
        <v>444.9300925099443</v>
      </c>
      <c r="K229" s="41">
        <v>1.6628403171048136</v>
      </c>
      <c r="L229" s="73">
        <v>183.11842663710073</v>
      </c>
      <c r="M229" s="41">
        <v>0</v>
      </c>
      <c r="N229" s="41">
        <v>0</v>
      </c>
      <c r="O229" s="41">
        <v>0</v>
      </c>
      <c r="P229" s="41">
        <v>68.870279376256704</v>
      </c>
      <c r="Q229" s="41">
        <v>2.603394514000632</v>
      </c>
      <c r="R229" s="41">
        <v>50.222254571926094</v>
      </c>
      <c r="S229" s="41">
        <v>24.570181039301623</v>
      </c>
      <c r="T229" s="41">
        <v>91.581907146552624</v>
      </c>
      <c r="U229" s="41">
        <v>3.3216527964301883</v>
      </c>
      <c r="V229" s="41">
        <v>432.49780149630931</v>
      </c>
      <c r="W229" s="41">
        <v>65.97130755559688</v>
      </c>
      <c r="X229" s="41">
        <v>12.361489941461461</v>
      </c>
      <c r="Y229" s="41">
        <v>1385.1369071576848</v>
      </c>
      <c r="Z229" s="4"/>
      <c r="AA229" s="4"/>
      <c r="AB229" s="4"/>
    </row>
    <row r="230" spans="1:28">
      <c r="A230" s="4"/>
      <c r="B230" s="4"/>
      <c r="C230" s="4"/>
      <c r="D230" s="4"/>
      <c r="E230" s="4"/>
      <c r="F230" s="4"/>
      <c r="G230" s="4"/>
      <c r="H230" s="26">
        <v>0</v>
      </c>
      <c r="I230" s="26">
        <v>0</v>
      </c>
      <c r="J230" s="26">
        <v>-1.6342482922482304E-13</v>
      </c>
      <c r="K230" s="26">
        <v>-1.1102230246251565E-16</v>
      </c>
      <c r="L230" s="26">
        <v>0</v>
      </c>
      <c r="M230" s="26">
        <v>0</v>
      </c>
      <c r="N230" s="26">
        <v>0</v>
      </c>
      <c r="O230" s="26">
        <v>0</v>
      </c>
      <c r="P230" s="26">
        <v>0</v>
      </c>
      <c r="Q230" s="26">
        <v>0</v>
      </c>
      <c r="R230" s="26">
        <v>-4.0337644107011572</v>
      </c>
      <c r="S230" s="26">
        <v>-4.801714581503802E-15</v>
      </c>
      <c r="T230" s="26">
        <v>0</v>
      </c>
      <c r="U230" s="26">
        <v>0</v>
      </c>
      <c r="V230" s="26">
        <v>-1.7053025658242404E-13</v>
      </c>
      <c r="W230" s="26">
        <v>1.4210854715202004E-14</v>
      </c>
      <c r="X230" s="26">
        <v>0</v>
      </c>
      <c r="Y230" s="26">
        <v>-4.0337644107016786</v>
      </c>
      <c r="Z230" s="4"/>
      <c r="AA230" s="4"/>
      <c r="AB230" s="4"/>
    </row>
    <row r="231" spans="1:2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19"/>
      <c r="B232" s="19"/>
      <c r="C232" s="19"/>
      <c r="D232" s="19"/>
      <c r="E232" s="19"/>
      <c r="F232" s="19"/>
      <c r="G232" s="20" t="s">
        <v>239</v>
      </c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.25" customHeight="1">
      <c r="A234" s="4"/>
      <c r="B234" s="4"/>
      <c r="C234" s="4"/>
      <c r="D234" s="4"/>
      <c r="E234" s="4"/>
      <c r="F234" s="4"/>
      <c r="G234" s="104" t="s">
        <v>95</v>
      </c>
      <c r="H234" s="99" t="s">
        <v>65</v>
      </c>
      <c r="I234" s="99" t="s">
        <v>66</v>
      </c>
      <c r="J234" s="99" t="s">
        <v>158</v>
      </c>
      <c r="K234" s="99" t="s">
        <v>81</v>
      </c>
      <c r="L234" s="99" t="s">
        <v>74</v>
      </c>
      <c r="M234" s="99" t="s">
        <v>83</v>
      </c>
      <c r="N234" s="99" t="s">
        <v>76</v>
      </c>
      <c r="O234" s="99" t="s">
        <v>77</v>
      </c>
      <c r="P234" s="101" t="s">
        <v>162</v>
      </c>
      <c r="Q234" s="102"/>
      <c r="R234" s="102"/>
      <c r="S234" s="102"/>
      <c r="T234" s="102"/>
      <c r="U234" s="103"/>
      <c r="V234" s="99" t="s">
        <v>159</v>
      </c>
      <c r="W234" s="99" t="s">
        <v>89</v>
      </c>
      <c r="X234" s="99" t="s">
        <v>92</v>
      </c>
      <c r="Y234" s="99" t="s">
        <v>160</v>
      </c>
      <c r="Z234" s="4"/>
      <c r="AA234" s="4"/>
      <c r="AB234" s="4"/>
    </row>
    <row r="235" spans="1:28" ht="33.75">
      <c r="A235" s="4"/>
      <c r="B235" s="4"/>
      <c r="C235" s="4"/>
      <c r="D235" s="4" t="s">
        <v>221</v>
      </c>
      <c r="E235" s="4"/>
      <c r="F235" s="4"/>
      <c r="G235" s="105"/>
      <c r="H235" s="100"/>
      <c r="I235" s="100"/>
      <c r="J235" s="100"/>
      <c r="K235" s="100"/>
      <c r="L235" s="100"/>
      <c r="M235" s="100"/>
      <c r="N235" s="100"/>
      <c r="O235" s="100"/>
      <c r="P235" s="34" t="s">
        <v>78</v>
      </c>
      <c r="Q235" s="34" t="s">
        <v>79</v>
      </c>
      <c r="R235" s="34" t="s">
        <v>80</v>
      </c>
      <c r="S235" s="34" t="s">
        <v>82</v>
      </c>
      <c r="T235" s="35" t="s">
        <v>84</v>
      </c>
      <c r="U235" s="34" t="s">
        <v>85</v>
      </c>
      <c r="V235" s="100"/>
      <c r="W235" s="100"/>
      <c r="X235" s="100"/>
      <c r="Y235" s="100"/>
      <c r="Z235" s="4"/>
      <c r="AA235" s="4"/>
      <c r="AB235" s="4"/>
    </row>
    <row r="236" spans="1:28">
      <c r="A236" s="4">
        <f ca="1">A199</f>
        <v>6</v>
      </c>
      <c r="B236" s="4">
        <v>2033</v>
      </c>
      <c r="C236" s="4" t="s">
        <v>10</v>
      </c>
      <c r="D236" s="4" t="s">
        <v>28</v>
      </c>
      <c r="E236" s="4" t="str">
        <f ca="1">VLOOKUP($H$6,#REF!,2,FALSE)</f>
        <v>frakyoto</v>
      </c>
      <c r="F236" s="4"/>
      <c r="G236" s="36" t="s">
        <v>163</v>
      </c>
      <c r="H236" s="37">
        <v>0</v>
      </c>
      <c r="I236" s="37">
        <v>7.3966799999999999</v>
      </c>
      <c r="J236" s="37">
        <v>0</v>
      </c>
      <c r="K236" s="37">
        <v>0</v>
      </c>
      <c r="L236" s="37">
        <v>0.13025600000000001</v>
      </c>
      <c r="M236" s="37">
        <v>0</v>
      </c>
      <c r="N236" s="38">
        <v>1029.1558581818183</v>
      </c>
      <c r="O236" s="38">
        <v>252.71345318084585</v>
      </c>
      <c r="P236" s="38">
        <v>255.68410652130109</v>
      </c>
      <c r="Q236" s="38">
        <v>27.770997573910321</v>
      </c>
      <c r="R236" s="37">
        <v>1.4753548538560814</v>
      </c>
      <c r="S236" s="37">
        <v>0.15089220372740705</v>
      </c>
      <c r="T236" s="38">
        <v>105.39487042391544</v>
      </c>
      <c r="U236" s="38">
        <v>15.052128201204939</v>
      </c>
      <c r="V236" s="37">
        <v>0</v>
      </c>
      <c r="W236" s="37">
        <v>0</v>
      </c>
      <c r="X236" s="37">
        <v>0</v>
      </c>
      <c r="Y236" s="39">
        <v>1694.9245971405794</v>
      </c>
      <c r="Z236" s="4"/>
      <c r="AA236" s="4"/>
      <c r="AB236" s="4"/>
    </row>
    <row r="237" spans="1:28">
      <c r="A237" s="4">
        <f t="shared" ref="A237:A242" ca="1" si="30">A236+1</f>
        <v>7</v>
      </c>
      <c r="B237" s="4">
        <f t="shared" ref="B237:C242" si="31">B236</f>
        <v>2033</v>
      </c>
      <c r="C237" s="4" t="str">
        <f t="shared" si="31"/>
        <v>AMS</v>
      </c>
      <c r="D237" s="4" t="s">
        <v>30</v>
      </c>
      <c r="E237" s="4" t="str">
        <f ca="1">VLOOKUP($H$6,#REF!,2,FALSE)</f>
        <v>frakyoto</v>
      </c>
      <c r="F237" s="4"/>
      <c r="G237" s="36" t="s">
        <v>29</v>
      </c>
      <c r="H237" s="37">
        <v>17.481730816264069</v>
      </c>
      <c r="I237" s="37">
        <v>368.30859161745235</v>
      </c>
      <c r="J237" s="37">
        <v>88.290951016716463</v>
      </c>
      <c r="K237" s="37">
        <v>0.96271456308499825</v>
      </c>
      <c r="L237" s="37">
        <v>191.03063115534553</v>
      </c>
      <c r="M237" s="37">
        <v>0</v>
      </c>
      <c r="N237" s="37">
        <v>0</v>
      </c>
      <c r="O237" s="37">
        <v>0</v>
      </c>
      <c r="P237" s="37">
        <v>3.0227324829465219</v>
      </c>
      <c r="Q237" s="37">
        <v>0</v>
      </c>
      <c r="R237" s="37">
        <v>3.4911647532197585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9">
        <v>672.58851640502974</v>
      </c>
      <c r="Z237" s="4"/>
      <c r="AA237" s="4"/>
      <c r="AB237" s="4"/>
    </row>
    <row r="238" spans="1:28">
      <c r="A238" s="4">
        <f t="shared" ca="1" si="30"/>
        <v>8</v>
      </c>
      <c r="B238" s="4">
        <f t="shared" si="31"/>
        <v>2033</v>
      </c>
      <c r="C238" s="4" t="str">
        <f t="shared" si="31"/>
        <v>AMS</v>
      </c>
      <c r="D238" s="4" t="s">
        <v>32</v>
      </c>
      <c r="E238" s="4" t="str">
        <f ca="1">VLOOKUP($H$6,#REF!,2,FALSE)</f>
        <v>frakyoto</v>
      </c>
      <c r="F238" s="4"/>
      <c r="G238" s="36" t="s">
        <v>31</v>
      </c>
      <c r="H238" s="37">
        <v>0</v>
      </c>
      <c r="I238" s="37">
        <v>0</v>
      </c>
      <c r="J238" s="37">
        <v>-0.25412033446216642</v>
      </c>
      <c r="K238" s="37">
        <v>0</v>
      </c>
      <c r="L238" s="37">
        <v>0</v>
      </c>
      <c r="M238" s="37">
        <v>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-72.449875026853533</v>
      </c>
      <c r="W238" s="37">
        <v>0</v>
      </c>
      <c r="X238" s="37">
        <v>0</v>
      </c>
      <c r="Y238" s="39">
        <v>-72.703995361315705</v>
      </c>
      <c r="Z238" s="4"/>
      <c r="AA238" s="4"/>
      <c r="AB238" s="4"/>
    </row>
    <row r="239" spans="1:28">
      <c r="A239" s="4">
        <f t="shared" ca="1" si="30"/>
        <v>9</v>
      </c>
      <c r="B239" s="4">
        <f t="shared" si="31"/>
        <v>2033</v>
      </c>
      <c r="C239" s="4" t="str">
        <f t="shared" si="31"/>
        <v>AMS</v>
      </c>
      <c r="D239" s="4" t="s">
        <v>34</v>
      </c>
      <c r="E239" s="4" t="str">
        <f ca="1">VLOOKUP($H$6,#REF!,2,FALSE)</f>
        <v>frakyoto</v>
      </c>
      <c r="F239" s="4"/>
      <c r="G239" s="36" t="s">
        <v>33</v>
      </c>
      <c r="H239" s="37">
        <v>0</v>
      </c>
      <c r="I239" s="37">
        <v>0</v>
      </c>
      <c r="J239" s="37">
        <v>-14.25530176013427</v>
      </c>
      <c r="K239" s="37">
        <v>-0.84519248028876315</v>
      </c>
      <c r="L239" s="37">
        <v>-3.1313337287141003</v>
      </c>
      <c r="M239" s="37">
        <v>0</v>
      </c>
      <c r="N239" s="37">
        <v>0</v>
      </c>
      <c r="O239" s="37">
        <v>0</v>
      </c>
      <c r="P239" s="37">
        <v>0</v>
      </c>
      <c r="Q239" s="37">
        <v>0</v>
      </c>
      <c r="R239" s="37">
        <v>-0.51271510605917692</v>
      </c>
      <c r="S239" s="37">
        <v>-0.83237985193665964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9">
        <v>-19.576922927132969</v>
      </c>
      <c r="Z239" s="4"/>
      <c r="AA239" s="4"/>
      <c r="AB239" s="4"/>
    </row>
    <row r="240" spans="1:28">
      <c r="A240" s="4">
        <f t="shared" ca="1" si="30"/>
        <v>10</v>
      </c>
      <c r="B240" s="4">
        <f t="shared" si="31"/>
        <v>2033</v>
      </c>
      <c r="C240" s="4" t="str">
        <f t="shared" si="31"/>
        <v>AMS</v>
      </c>
      <c r="D240" s="4" t="s">
        <v>36</v>
      </c>
      <c r="E240" s="4" t="str">
        <f ca="1">VLOOKUP($H$6,#REF!,2,FALSE)</f>
        <v>frakyoto</v>
      </c>
      <c r="F240" s="4"/>
      <c r="G240" s="36" t="s">
        <v>35</v>
      </c>
      <c r="H240" s="37">
        <v>0</v>
      </c>
      <c r="I240" s="37">
        <v>0</v>
      </c>
      <c r="J240" s="37">
        <v>-65.50346802559632</v>
      </c>
      <c r="K240" s="37">
        <v>-2.6636790811189917</v>
      </c>
      <c r="L240" s="37">
        <v>0</v>
      </c>
      <c r="M240" s="37">
        <v>0</v>
      </c>
      <c r="N240" s="37">
        <v>0</v>
      </c>
      <c r="O240" s="37">
        <v>0</v>
      </c>
      <c r="P240" s="37">
        <v>0</v>
      </c>
      <c r="Q240" s="37">
        <v>0</v>
      </c>
      <c r="R240" s="37">
        <v>-8.704547136030067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-8.5933245803094055E-2</v>
      </c>
      <c r="Y240" s="39">
        <v>-76.957627488548468</v>
      </c>
      <c r="Z240" s="4"/>
      <c r="AA240" s="4"/>
      <c r="AB240" s="4"/>
    </row>
    <row r="241" spans="1:28">
      <c r="A241" s="4">
        <f t="shared" ca="1" si="30"/>
        <v>11</v>
      </c>
      <c r="B241" s="4">
        <f t="shared" si="31"/>
        <v>2033</v>
      </c>
      <c r="C241" s="4" t="str">
        <f t="shared" si="31"/>
        <v>AMS</v>
      </c>
      <c r="D241" s="4" t="s">
        <v>222</v>
      </c>
      <c r="E241" s="4" t="str">
        <f ca="1">VLOOKUP($H$6,#REF!,2,FALSE)</f>
        <v>frakyoto</v>
      </c>
      <c r="F241" s="4"/>
      <c r="G241" s="36" t="s">
        <v>37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9">
        <v>0</v>
      </c>
      <c r="Z241" s="4"/>
      <c r="AA241" s="4"/>
      <c r="AB241" s="4"/>
    </row>
    <row r="242" spans="1:28">
      <c r="A242" s="4">
        <f t="shared" ca="1" si="30"/>
        <v>12</v>
      </c>
      <c r="B242" s="4">
        <f t="shared" si="31"/>
        <v>2033</v>
      </c>
      <c r="C242" s="4" t="str">
        <f t="shared" si="31"/>
        <v>AMS</v>
      </c>
      <c r="D242" s="4" t="s">
        <v>25</v>
      </c>
      <c r="E242" s="4" t="str">
        <f ca="1">VLOOKUP($H$6,#REF!,2,FALSE)</f>
        <v>frakyoto</v>
      </c>
      <c r="F242" s="4"/>
      <c r="G242" s="40" t="s">
        <v>164</v>
      </c>
      <c r="H242" s="41">
        <v>17.481730816264069</v>
      </c>
      <c r="I242" s="41">
        <v>375.70527161745235</v>
      </c>
      <c r="J242" s="41">
        <v>8.2780608965236979</v>
      </c>
      <c r="K242" s="41">
        <v>-2.5461569983227568</v>
      </c>
      <c r="L242" s="73">
        <v>188.02955342663142</v>
      </c>
      <c r="M242" s="41">
        <v>0</v>
      </c>
      <c r="N242" s="41">
        <v>1029.1558581818183</v>
      </c>
      <c r="O242" s="41">
        <v>252.71345318084585</v>
      </c>
      <c r="P242" s="41">
        <v>258.70683900424763</v>
      </c>
      <c r="Q242" s="41">
        <v>27.770997573910321</v>
      </c>
      <c r="R242" s="41">
        <v>-4.2507426350134043</v>
      </c>
      <c r="S242" s="41">
        <v>-0.68148764820925256</v>
      </c>
      <c r="T242" s="41">
        <v>105.39487042391544</v>
      </c>
      <c r="U242" s="41">
        <v>15.052128201204939</v>
      </c>
      <c r="V242" s="41">
        <v>-72.449875026853533</v>
      </c>
      <c r="W242" s="41">
        <v>0</v>
      </c>
      <c r="X242" s="41">
        <v>-8.5933245803094055E-2</v>
      </c>
      <c r="Y242" s="41">
        <v>2198.2745677686121</v>
      </c>
      <c r="Z242" s="4"/>
      <c r="AA242" s="4"/>
      <c r="AB242" s="4"/>
    </row>
    <row r="243" spans="1:28">
      <c r="A243" s="4"/>
      <c r="B243" s="4"/>
      <c r="C243" s="4"/>
      <c r="D243" s="4"/>
      <c r="E243" s="4"/>
      <c r="F243" s="4"/>
      <c r="G243" s="42"/>
      <c r="H243" s="43">
        <v>0</v>
      </c>
      <c r="I243" s="43">
        <v>0</v>
      </c>
      <c r="J243" s="43">
        <v>0</v>
      </c>
      <c r="K243" s="43">
        <v>0</v>
      </c>
      <c r="L243" s="74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  <c r="Y243" s="43">
        <v>0</v>
      </c>
      <c r="Z243" s="4"/>
      <c r="AA243" s="4"/>
      <c r="AB243" s="4"/>
    </row>
    <row r="244" spans="1:28">
      <c r="A244" s="4">
        <f ca="1">A242+2</f>
        <v>14</v>
      </c>
      <c r="B244" s="4">
        <f>B242</f>
        <v>2033</v>
      </c>
      <c r="C244" s="4" t="str">
        <f>C242</f>
        <v>AMS</v>
      </c>
      <c r="D244" s="4" t="s">
        <v>39</v>
      </c>
      <c r="E244" s="4" t="str">
        <f ca="1">VLOOKUP($H$6,#REF!,2,FALSE)</f>
        <v>frakyoto</v>
      </c>
      <c r="F244" s="4"/>
      <c r="G244" s="44" t="s">
        <v>38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45">
        <v>0</v>
      </c>
      <c r="Z244" s="4"/>
      <c r="AA244" s="4"/>
      <c r="AB244" s="4"/>
    </row>
    <row r="245" spans="1:28">
      <c r="A245" s="4">
        <f t="shared" ref="A245:A256" ca="1" si="32">A244+1</f>
        <v>15</v>
      </c>
      <c r="B245" s="4">
        <f t="shared" ref="B245:C256" si="33">B244</f>
        <v>2033</v>
      </c>
      <c r="C245" s="4" t="str">
        <f t="shared" si="33"/>
        <v>AMS</v>
      </c>
      <c r="D245" s="4" t="s">
        <v>41</v>
      </c>
      <c r="E245" s="4" t="str">
        <f ca="1">VLOOKUP($H$6,#REF!,2,FALSE)</f>
        <v>frakyoto</v>
      </c>
      <c r="F245" s="4"/>
      <c r="G245" s="44" t="s">
        <v>40</v>
      </c>
      <c r="H245" s="37">
        <v>0</v>
      </c>
      <c r="I245" s="37">
        <v>0</v>
      </c>
      <c r="J245" s="37">
        <v>0.79278558393774012</v>
      </c>
      <c r="K245" s="37">
        <v>0</v>
      </c>
      <c r="L245" s="37">
        <v>20.991236399526461</v>
      </c>
      <c r="M245" s="37">
        <v>0</v>
      </c>
      <c r="N245" s="37">
        <v>1029.1558581818183</v>
      </c>
      <c r="O245" s="37">
        <v>252.71345318084585</v>
      </c>
      <c r="P245" s="37">
        <v>27.925956196472111</v>
      </c>
      <c r="Q245" s="37">
        <v>10.379890035222726</v>
      </c>
      <c r="R245" s="37">
        <v>4.7819832265678626</v>
      </c>
      <c r="S245" s="37">
        <v>4.7138412807995014</v>
      </c>
      <c r="T245" s="37">
        <v>0</v>
      </c>
      <c r="U245" s="37">
        <v>1.6766395861963883</v>
      </c>
      <c r="V245" s="37">
        <v>-625.05316091305474</v>
      </c>
      <c r="W245" s="37">
        <v>0</v>
      </c>
      <c r="X245" s="37">
        <v>0</v>
      </c>
      <c r="Y245" s="45">
        <v>728.07848275833226</v>
      </c>
      <c r="Z245" s="4"/>
      <c r="AA245" s="4"/>
      <c r="AB245" s="4"/>
    </row>
    <row r="246" spans="1:28">
      <c r="A246" s="4">
        <f t="shared" ca="1" si="32"/>
        <v>16</v>
      </c>
      <c r="B246" s="4">
        <f t="shared" si="33"/>
        <v>2033</v>
      </c>
      <c r="C246" s="4" t="str">
        <f t="shared" si="33"/>
        <v>AMS</v>
      </c>
      <c r="D246" s="4" t="s">
        <v>43</v>
      </c>
      <c r="E246" s="4" t="str">
        <f ca="1">VLOOKUP($H$6,#REF!,2,FALSE)</f>
        <v>frakyoto</v>
      </c>
      <c r="F246" s="4"/>
      <c r="G246" s="44" t="s">
        <v>42</v>
      </c>
      <c r="H246" s="37">
        <v>0</v>
      </c>
      <c r="I246" s="37">
        <v>0</v>
      </c>
      <c r="J246" s="37">
        <v>0</v>
      </c>
      <c r="K246" s="37">
        <v>0</v>
      </c>
      <c r="L246" s="37">
        <v>14.235464329282825</v>
      </c>
      <c r="M246" s="37">
        <v>0</v>
      </c>
      <c r="N246" s="37">
        <v>0</v>
      </c>
      <c r="O246" s="37">
        <v>0</v>
      </c>
      <c r="P246" s="37">
        <v>35.236777417757288</v>
      </c>
      <c r="Q246" s="37">
        <v>14.842062220534972</v>
      </c>
      <c r="R246" s="37">
        <v>0</v>
      </c>
      <c r="S246" s="37">
        <v>4.2657087375224645</v>
      </c>
      <c r="T246" s="37">
        <v>0</v>
      </c>
      <c r="U246" s="37">
        <v>9.4996550719303219</v>
      </c>
      <c r="V246" s="37">
        <v>0</v>
      </c>
      <c r="W246" s="37">
        <v>-71.457959708478597</v>
      </c>
      <c r="X246" s="37">
        <v>0</v>
      </c>
      <c r="Y246" s="45">
        <v>6.6217080685492906</v>
      </c>
      <c r="Z246" s="4"/>
      <c r="AA246" s="4"/>
      <c r="AB246" s="4"/>
    </row>
    <row r="247" spans="1:28">
      <c r="A247" s="4">
        <f t="shared" ca="1" si="32"/>
        <v>17</v>
      </c>
      <c r="B247" s="4">
        <f t="shared" si="33"/>
        <v>2033</v>
      </c>
      <c r="C247" s="4" t="str">
        <f t="shared" si="33"/>
        <v>AMS</v>
      </c>
      <c r="D247" s="4" t="s">
        <v>45</v>
      </c>
      <c r="E247" s="4" t="str">
        <f ca="1">VLOOKUP($H$6,#REF!,2,FALSE)</f>
        <v>frakyoto</v>
      </c>
      <c r="F247" s="4"/>
      <c r="G247" s="44" t="s">
        <v>44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7">
        <v>0</v>
      </c>
      <c r="N247" s="37">
        <v>0</v>
      </c>
      <c r="O247" s="37">
        <v>0</v>
      </c>
      <c r="P247" s="37">
        <v>54.491320741605719</v>
      </c>
      <c r="Q247" s="37">
        <v>0</v>
      </c>
      <c r="R247" s="37">
        <v>0</v>
      </c>
      <c r="S247" s="37">
        <v>-49.313224501826951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45">
        <v>5.1780962397787675</v>
      </c>
      <c r="Z247" s="4"/>
      <c r="AA247" s="4"/>
      <c r="AB247" s="4"/>
    </row>
    <row r="248" spans="1:28">
      <c r="A248" s="4">
        <f t="shared" ca="1" si="32"/>
        <v>18</v>
      </c>
      <c r="B248" s="4">
        <f t="shared" si="33"/>
        <v>2033</v>
      </c>
      <c r="C248" s="4" t="str">
        <f t="shared" si="33"/>
        <v>AMS</v>
      </c>
      <c r="D248" s="4" t="s">
        <v>47</v>
      </c>
      <c r="E248" s="4" t="str">
        <f ca="1">VLOOKUP($H$6,#REF!,2,FALSE)</f>
        <v>frakyoto</v>
      </c>
      <c r="F248" s="4"/>
      <c r="G248" s="44" t="s">
        <v>46</v>
      </c>
      <c r="H248" s="37">
        <v>0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45">
        <v>0</v>
      </c>
      <c r="Z248" s="4"/>
      <c r="AA248" s="4"/>
      <c r="AB248" s="4"/>
    </row>
    <row r="249" spans="1:28">
      <c r="A249" s="4">
        <f t="shared" ca="1" si="32"/>
        <v>19</v>
      </c>
      <c r="B249" s="4">
        <f t="shared" si="33"/>
        <v>2033</v>
      </c>
      <c r="C249" s="4" t="str">
        <f t="shared" si="33"/>
        <v>AMS</v>
      </c>
      <c r="D249" s="4" t="s">
        <v>48</v>
      </c>
      <c r="E249" s="4" t="str">
        <f ca="1">VLOOKUP($H$6,#REF!,2,FALSE)</f>
        <v>frakyoto</v>
      </c>
      <c r="F249" s="4"/>
      <c r="G249" s="44" t="s">
        <v>17</v>
      </c>
      <c r="H249" s="37">
        <v>0</v>
      </c>
      <c r="I249" s="37">
        <v>389.35548440642862</v>
      </c>
      <c r="J249" s="37">
        <v>-385.47782639146612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45">
        <v>3.8776580149625208</v>
      </c>
      <c r="Z249" s="4"/>
      <c r="AA249" s="4"/>
      <c r="AB249" s="4"/>
    </row>
    <row r="250" spans="1:28">
      <c r="A250" s="4">
        <f t="shared" ca="1" si="32"/>
        <v>20</v>
      </c>
      <c r="B250" s="4">
        <f t="shared" si="33"/>
        <v>2033</v>
      </c>
      <c r="C250" s="4" t="str">
        <f t="shared" si="33"/>
        <v>AMS</v>
      </c>
      <c r="D250" s="4" t="s">
        <v>50</v>
      </c>
      <c r="E250" s="4" t="str">
        <f ca="1">VLOOKUP($H$6,#REF!,2,FALSE)</f>
        <v>frakyoto</v>
      </c>
      <c r="F250" s="4"/>
      <c r="G250" s="44" t="s">
        <v>49</v>
      </c>
      <c r="H250" s="37">
        <v>0</v>
      </c>
      <c r="I250" s="37">
        <v>0</v>
      </c>
      <c r="J250" s="37">
        <v>0</v>
      </c>
      <c r="K250" s="37">
        <v>0</v>
      </c>
      <c r="L250" s="37">
        <v>0</v>
      </c>
      <c r="M250" s="37">
        <v>0</v>
      </c>
      <c r="N250" s="37">
        <v>0</v>
      </c>
      <c r="O250" s="37">
        <v>0</v>
      </c>
      <c r="P250" s="37">
        <v>76.110674115305528</v>
      </c>
      <c r="Q250" s="37">
        <v>0</v>
      </c>
      <c r="R250" s="37">
        <v>-76.110674115305528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45">
        <v>0</v>
      </c>
      <c r="Z250" s="4"/>
      <c r="AA250" s="4"/>
      <c r="AB250" s="4"/>
    </row>
    <row r="251" spans="1:28">
      <c r="A251" s="4">
        <f t="shared" ca="1" si="32"/>
        <v>21</v>
      </c>
      <c r="B251" s="4">
        <f t="shared" si="33"/>
        <v>2033</v>
      </c>
      <c r="C251" s="4" t="str">
        <f t="shared" si="33"/>
        <v>AMS</v>
      </c>
      <c r="D251" s="4" t="s">
        <v>52</v>
      </c>
      <c r="E251" s="4" t="str">
        <f ca="1">VLOOKUP($H$6,#REF!,2,FALSE)</f>
        <v>frakyoto</v>
      </c>
      <c r="F251" s="4"/>
      <c r="G251" s="44" t="s">
        <v>51</v>
      </c>
      <c r="H251" s="37">
        <v>0</v>
      </c>
      <c r="I251" s="37">
        <v>0</v>
      </c>
      <c r="J251" s="37">
        <v>0</v>
      </c>
      <c r="K251" s="37">
        <v>-5.3679652793818873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7.4762747623703172</v>
      </c>
      <c r="Y251" s="45">
        <v>2.1083094829884299</v>
      </c>
      <c r="Z251" s="4"/>
      <c r="AA251" s="4"/>
      <c r="AB251" s="4"/>
    </row>
    <row r="252" spans="1:28">
      <c r="A252" s="4">
        <f t="shared" ca="1" si="32"/>
        <v>22</v>
      </c>
      <c r="B252" s="4">
        <f t="shared" si="33"/>
        <v>2033</v>
      </c>
      <c r="C252" s="4" t="str">
        <f t="shared" si="33"/>
        <v>AMS</v>
      </c>
      <c r="D252" s="4" t="s">
        <v>54</v>
      </c>
      <c r="E252" s="4" t="str">
        <f ca="1">VLOOKUP($H$6,#REF!,2,FALSE)</f>
        <v>frakyoto</v>
      </c>
      <c r="F252" s="4"/>
      <c r="G252" s="44" t="s">
        <v>53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40.318919655124205</v>
      </c>
      <c r="W252" s="37">
        <v>0</v>
      </c>
      <c r="X252" s="37">
        <v>-26.630646432209534</v>
      </c>
      <c r="Y252" s="45">
        <v>13.68827322291467</v>
      </c>
      <c r="Z252" s="4"/>
      <c r="AA252" s="4"/>
      <c r="AB252" s="4"/>
    </row>
    <row r="253" spans="1:28">
      <c r="A253" s="4">
        <f t="shared" ca="1" si="32"/>
        <v>23</v>
      </c>
      <c r="B253" s="4">
        <f t="shared" si="33"/>
        <v>2033</v>
      </c>
      <c r="C253" s="4" t="str">
        <f t="shared" si="33"/>
        <v>AMS</v>
      </c>
      <c r="D253" s="4" t="s">
        <v>55</v>
      </c>
      <c r="E253" s="4" t="str">
        <f ca="1">VLOOKUP($H$6,#REF!,2,FALSE)</f>
        <v>frakyoto</v>
      </c>
      <c r="F253" s="4"/>
      <c r="G253" s="44" t="s">
        <v>165</v>
      </c>
      <c r="H253" s="37">
        <v>10.05823125</v>
      </c>
      <c r="I253" s="37">
        <v>-13.65021278897626</v>
      </c>
      <c r="J253" s="37">
        <v>17.774822682354454</v>
      </c>
      <c r="K253" s="37">
        <v>0</v>
      </c>
      <c r="L253" s="37">
        <v>0</v>
      </c>
      <c r="M253" s="37">
        <v>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45">
        <v>14.182841143378196</v>
      </c>
      <c r="Z253" s="4"/>
      <c r="AA253" s="4"/>
      <c r="AB253" s="4"/>
    </row>
    <row r="254" spans="1:28">
      <c r="A254" s="4">
        <f t="shared" ca="1" si="32"/>
        <v>24</v>
      </c>
      <c r="B254" s="4">
        <f t="shared" si="33"/>
        <v>2033</v>
      </c>
      <c r="C254" s="4" t="str">
        <f t="shared" si="33"/>
        <v>AMS</v>
      </c>
      <c r="D254" s="4" t="s">
        <v>57</v>
      </c>
      <c r="E254" s="4" t="str">
        <f ca="1">VLOOKUP($H$6,#REF!,2,FALSE)</f>
        <v>frakyoto</v>
      </c>
      <c r="F254" s="4"/>
      <c r="G254" s="44" t="s">
        <v>56</v>
      </c>
      <c r="H254" s="37">
        <v>3.9115343750000005</v>
      </c>
      <c r="I254" s="37">
        <v>0</v>
      </c>
      <c r="J254" s="37">
        <v>18.970841206198273</v>
      </c>
      <c r="K254" s="37">
        <v>0</v>
      </c>
      <c r="L254" s="37">
        <v>4.3082366200216411</v>
      </c>
      <c r="M254" s="37">
        <v>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1.1452274559551199</v>
      </c>
      <c r="T254" s="37">
        <v>0</v>
      </c>
      <c r="U254" s="37">
        <v>0</v>
      </c>
      <c r="V254" s="37">
        <v>26.029227477010622</v>
      </c>
      <c r="W254" s="37">
        <v>0</v>
      </c>
      <c r="X254" s="37">
        <v>0</v>
      </c>
      <c r="Y254" s="45">
        <v>54.365067134185658</v>
      </c>
      <c r="Z254" s="4"/>
      <c r="AA254" s="4"/>
      <c r="AB254" s="4"/>
    </row>
    <row r="255" spans="1:28">
      <c r="A255" s="4">
        <f t="shared" ca="1" si="32"/>
        <v>25</v>
      </c>
      <c r="B255" s="4">
        <f t="shared" si="33"/>
        <v>2033</v>
      </c>
      <c r="C255" s="4" t="str">
        <f t="shared" si="33"/>
        <v>AMS</v>
      </c>
      <c r="D255" s="4" t="s">
        <v>58</v>
      </c>
      <c r="E255" s="4" t="str">
        <f ca="1">VLOOKUP($H$6,#REF!,2,FALSE)</f>
        <v>frakyoto</v>
      </c>
      <c r="F255" s="4"/>
      <c r="G255" s="44" t="s">
        <v>166</v>
      </c>
      <c r="H255" s="37">
        <v>0</v>
      </c>
      <c r="I255" s="37">
        <v>0</v>
      </c>
      <c r="J255" s="37">
        <v>0</v>
      </c>
      <c r="K255" s="37">
        <v>0</v>
      </c>
      <c r="L255" s="37">
        <v>2.1520017207072755</v>
      </c>
      <c r="M255" s="37">
        <v>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0.57205109031459223</v>
      </c>
      <c r="T255" s="37">
        <v>0</v>
      </c>
      <c r="U255" s="37">
        <v>0</v>
      </c>
      <c r="V255" s="37">
        <v>42.311436575110221</v>
      </c>
      <c r="W255" s="37">
        <v>5.5417484036628721</v>
      </c>
      <c r="X255" s="37">
        <v>0</v>
      </c>
      <c r="Y255" s="45">
        <v>50.577237789794964</v>
      </c>
      <c r="Z255" s="4"/>
      <c r="AA255" s="4"/>
      <c r="AB255" s="4"/>
    </row>
    <row r="256" spans="1:28">
      <c r="A256" s="4">
        <f t="shared" ca="1" si="32"/>
        <v>26</v>
      </c>
      <c r="B256" s="4">
        <f t="shared" si="33"/>
        <v>2033</v>
      </c>
      <c r="C256" s="4" t="str">
        <f t="shared" si="33"/>
        <v>AMS</v>
      </c>
      <c r="D256" s="4" t="s">
        <v>27</v>
      </c>
      <c r="E256" s="4" t="str">
        <f ca="1">VLOOKUP($H$6,#REF!,2,FALSE)</f>
        <v>frakyoto</v>
      </c>
      <c r="F256" s="4"/>
      <c r="G256" s="40" t="s">
        <v>26</v>
      </c>
      <c r="H256" s="41">
        <v>13.969765625000001</v>
      </c>
      <c r="I256" s="41">
        <v>375.70527161745235</v>
      </c>
      <c r="J256" s="41">
        <v>-347.93937691897565</v>
      </c>
      <c r="K256" s="41">
        <v>-5.3679652793818873</v>
      </c>
      <c r="L256" s="73">
        <v>41.686939069538198</v>
      </c>
      <c r="M256" s="41">
        <v>0</v>
      </c>
      <c r="N256" s="41">
        <v>1029.1558581818183</v>
      </c>
      <c r="O256" s="41">
        <v>252.71345318084585</v>
      </c>
      <c r="P256" s="41">
        <v>193.76472847114064</v>
      </c>
      <c r="Q256" s="41">
        <v>25.221952255757699</v>
      </c>
      <c r="R256" s="41">
        <v>-71.328690888737668</v>
      </c>
      <c r="S256" s="41">
        <v>-38.616395937235275</v>
      </c>
      <c r="T256" s="41">
        <v>0</v>
      </c>
      <c r="U256" s="41">
        <v>11.176294658126709</v>
      </c>
      <c r="V256" s="41">
        <v>-516.39357720580983</v>
      </c>
      <c r="W256" s="41">
        <v>-65.916211304815732</v>
      </c>
      <c r="X256" s="41">
        <v>-19.154371669839218</v>
      </c>
      <c r="Y256" s="41">
        <v>878.6776738548848</v>
      </c>
      <c r="Z256" s="4"/>
      <c r="AA256" s="4"/>
      <c r="AB256" s="4"/>
    </row>
    <row r="257" spans="1:28">
      <c r="A257" s="4"/>
      <c r="B257" s="4"/>
      <c r="C257" s="4"/>
      <c r="D257" s="4"/>
      <c r="E257" s="4"/>
      <c r="F257" s="4"/>
      <c r="G257" s="42"/>
      <c r="H257" s="43">
        <v>0</v>
      </c>
      <c r="I257" s="43">
        <v>0</v>
      </c>
      <c r="J257" s="43">
        <v>0</v>
      </c>
      <c r="K257" s="43">
        <v>0</v>
      </c>
      <c r="L257" s="74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0</v>
      </c>
      <c r="U257" s="43">
        <v>0</v>
      </c>
      <c r="V257" s="43">
        <v>0</v>
      </c>
      <c r="W257" s="43">
        <v>0</v>
      </c>
      <c r="X257" s="43">
        <v>0</v>
      </c>
      <c r="Y257" s="43">
        <v>0</v>
      </c>
      <c r="Z257" s="4"/>
      <c r="AA257" s="4"/>
      <c r="AB257" s="4"/>
    </row>
    <row r="258" spans="1:28">
      <c r="A258" s="4">
        <f ca="1">A256+2</f>
        <v>28</v>
      </c>
      <c r="B258" s="4">
        <f>B256</f>
        <v>2033</v>
      </c>
      <c r="C258" s="4" t="str">
        <f>C236</f>
        <v>AMS</v>
      </c>
      <c r="D258" s="4" t="s">
        <v>223</v>
      </c>
      <c r="E258" s="4" t="str">
        <f ca="1">VLOOKUP($H$6,#REF!,2,FALSE)</f>
        <v>frakyoto</v>
      </c>
      <c r="F258" s="4"/>
      <c r="G258" s="44" t="s">
        <v>0</v>
      </c>
      <c r="H258" s="37">
        <v>3.5119651912640659</v>
      </c>
      <c r="I258" s="37">
        <v>0</v>
      </c>
      <c r="J258" s="37">
        <v>10.329791866978772</v>
      </c>
      <c r="K258" s="37">
        <v>0</v>
      </c>
      <c r="L258" s="37">
        <v>59.22498419444846</v>
      </c>
      <c r="M258" s="37">
        <v>0</v>
      </c>
      <c r="N258" s="37">
        <v>0</v>
      </c>
      <c r="O258" s="37">
        <v>0</v>
      </c>
      <c r="P258" s="37">
        <v>20.32032070760291</v>
      </c>
      <c r="Q258" s="37">
        <v>2.5485507721439489</v>
      </c>
      <c r="R258" s="37">
        <v>1.1054608081054689</v>
      </c>
      <c r="S258" s="37">
        <v>15.774676477466111</v>
      </c>
      <c r="T258" s="37">
        <v>4.7115375976562497</v>
      </c>
      <c r="U258" s="37">
        <v>6.3863689419622622E-4</v>
      </c>
      <c r="V258" s="37">
        <v>128.13338929673023</v>
      </c>
      <c r="W258" s="37">
        <v>18.044740545750674</v>
      </c>
      <c r="X258" s="37">
        <v>2.7711535644531251</v>
      </c>
      <c r="Y258" s="45">
        <v>266.47720965949424</v>
      </c>
      <c r="Z258" s="4"/>
      <c r="AA258" s="46" cm="1">
        <f t="array" aca="1" ref="AA258" ca="1">_xlfn.IFNA(INDEX(#REF!,MATCH(INDIRECT("Codes_bilans!"&amp;AA$1&amp;"$"&amp;$A258),#REF!,0),MATCH($B258,#REF!,0)),0)</f>
        <v>280.89145445631169</v>
      </c>
      <c r="AB258" s="4"/>
    </row>
    <row r="259" spans="1:28">
      <c r="A259" s="4">
        <f t="shared" ref="A259:A266" ca="1" si="34">A258+1</f>
        <v>29</v>
      </c>
      <c r="B259" s="4">
        <f t="shared" ref="B259:C266" si="35">B258</f>
        <v>2033</v>
      </c>
      <c r="C259" s="4" t="str">
        <f t="shared" si="35"/>
        <v>AMS</v>
      </c>
      <c r="D259" s="4" t="s">
        <v>224</v>
      </c>
      <c r="E259" s="4" t="str">
        <f ca="1">VLOOKUP($H$6,#REF!,2,FALSE)</f>
        <v>frakyoto</v>
      </c>
      <c r="F259" s="4"/>
      <c r="G259" s="44" t="s">
        <v>3</v>
      </c>
      <c r="H259" s="37">
        <v>0</v>
      </c>
      <c r="I259" s="37">
        <v>0</v>
      </c>
      <c r="J259" s="37">
        <v>230.06398718142972</v>
      </c>
      <c r="K259" s="37">
        <v>0.28870182254104659</v>
      </c>
      <c r="L259" s="37">
        <v>4.7638546223905314</v>
      </c>
      <c r="M259" s="37">
        <v>0</v>
      </c>
      <c r="N259" s="37">
        <v>0</v>
      </c>
      <c r="O259" s="37">
        <v>0</v>
      </c>
      <c r="P259" s="37">
        <v>0</v>
      </c>
      <c r="Q259" s="37">
        <v>0</v>
      </c>
      <c r="R259" s="37">
        <v>46.305302929407816</v>
      </c>
      <c r="S259" s="37">
        <v>1.2663411021544451</v>
      </c>
      <c r="T259" s="37">
        <v>0</v>
      </c>
      <c r="U259" s="37">
        <v>0</v>
      </c>
      <c r="V259" s="37">
        <v>46.787013172975605</v>
      </c>
      <c r="W259" s="37">
        <v>0</v>
      </c>
      <c r="X259" s="37">
        <v>1.4725342358360081</v>
      </c>
      <c r="Y259" s="45">
        <v>330.94773506673516</v>
      </c>
      <c r="Z259" s="4"/>
      <c r="AA259" s="46" cm="1">
        <f t="array" aca="1" ref="AA259" ca="1">_xlfn.IFNA(INDEX(#REF!,MATCH(INDIRECT("Codes_bilans!"&amp;AA$1&amp;"$"&amp;$A259),#REF!,0),MATCH($B259,#REF!,0)),0)</f>
        <v>391.46018968879486</v>
      </c>
      <c r="AB259" s="4"/>
    </row>
    <row r="260" spans="1:28">
      <c r="A260" s="4">
        <f t="shared" ca="1" si="34"/>
        <v>30</v>
      </c>
      <c r="B260" s="4">
        <f t="shared" si="35"/>
        <v>2033</v>
      </c>
      <c r="C260" s="4" t="str">
        <f t="shared" si="35"/>
        <v>AMS</v>
      </c>
      <c r="D260" s="4" t="s">
        <v>225</v>
      </c>
      <c r="E260" s="4" t="str">
        <f ca="1">VLOOKUP($H$6,#REF!,2,FALSE)</f>
        <v>frakyoto</v>
      </c>
      <c r="F260" s="4"/>
      <c r="G260" s="44" t="s">
        <v>1</v>
      </c>
      <c r="H260" s="37">
        <v>0</v>
      </c>
      <c r="I260" s="37">
        <v>0</v>
      </c>
      <c r="J260" s="37">
        <v>3.8037297943831954</v>
      </c>
      <c r="K260" s="37">
        <v>0</v>
      </c>
      <c r="L260" s="37">
        <v>48.749434252341672</v>
      </c>
      <c r="M260" s="37">
        <v>0</v>
      </c>
      <c r="N260" s="37">
        <v>0</v>
      </c>
      <c r="O260" s="37">
        <v>0</v>
      </c>
      <c r="P260" s="37">
        <v>41.434907608340509</v>
      </c>
      <c r="Q260" s="37">
        <v>0</v>
      </c>
      <c r="R260" s="37">
        <v>0</v>
      </c>
      <c r="S260" s="37">
        <v>12.958710370875634</v>
      </c>
      <c r="T260" s="37">
        <v>81.342309221763003</v>
      </c>
      <c r="U260" s="37">
        <v>2.1381357466702497</v>
      </c>
      <c r="V260" s="37">
        <v>162.42127689265124</v>
      </c>
      <c r="W260" s="37">
        <v>29.067896346898497</v>
      </c>
      <c r="X260" s="37">
        <v>0</v>
      </c>
      <c r="Y260" s="45">
        <v>381.91640023392404</v>
      </c>
      <c r="Z260" s="4"/>
      <c r="AA260" s="46" cm="1">
        <f t="array" aca="1" ref="AA260" ca="1">_xlfn.IFNA(INDEX(#REF!,MATCH(INDIRECT("Codes_bilans!"&amp;AA$1&amp;"$"&amp;$A260),#REF!,0),MATCH($B260,#REF!,0)),0)</f>
        <v>440.45264751667423</v>
      </c>
      <c r="AB260" s="4"/>
    </row>
    <row r="261" spans="1:28">
      <c r="A261" s="4">
        <f t="shared" ca="1" si="34"/>
        <v>31</v>
      </c>
      <c r="B261" s="4">
        <f t="shared" si="35"/>
        <v>2033</v>
      </c>
      <c r="C261" s="4" t="str">
        <f t="shared" si="35"/>
        <v>AMS</v>
      </c>
      <c r="D261" s="4" t="s">
        <v>226</v>
      </c>
      <c r="E261" s="4" t="str">
        <f ca="1">VLOOKUP($H$6,#REF!,2,FALSE)</f>
        <v>frakyoto</v>
      </c>
      <c r="F261" s="4"/>
      <c r="G261" s="44" t="s">
        <v>2</v>
      </c>
      <c r="H261" s="37">
        <v>0</v>
      </c>
      <c r="I261" s="37">
        <v>0</v>
      </c>
      <c r="J261" s="37">
        <v>4.4549193893901853</v>
      </c>
      <c r="K261" s="37">
        <v>0</v>
      </c>
      <c r="L261" s="37">
        <v>22.809891612288435</v>
      </c>
      <c r="M261" s="37">
        <v>0</v>
      </c>
      <c r="N261" s="37">
        <v>0</v>
      </c>
      <c r="O261" s="37">
        <v>0</v>
      </c>
      <c r="P261" s="37">
        <v>0.44569918061681485</v>
      </c>
      <c r="Q261" s="37">
        <v>4.9454600867274027E-4</v>
      </c>
      <c r="R261" s="37">
        <v>0</v>
      </c>
      <c r="S261" s="37">
        <v>6.0633889095956608</v>
      </c>
      <c r="T261" s="37">
        <v>18.691023604496184</v>
      </c>
      <c r="U261" s="37">
        <v>0.90924384630352406</v>
      </c>
      <c r="V261" s="37">
        <v>98.49757027134045</v>
      </c>
      <c r="W261" s="37">
        <v>18.80357441216654</v>
      </c>
      <c r="X261" s="37">
        <v>0</v>
      </c>
      <c r="Y261" s="45">
        <v>170.67580577220647</v>
      </c>
      <c r="Z261" s="4"/>
      <c r="AA261" s="46" cm="1">
        <f t="array" aca="1" ref="AA261" ca="1">_xlfn.IFNA(INDEX(#REF!,MATCH(INDIRECT("Codes_bilans!"&amp;AA$1&amp;"$"&amp;$A261),#REF!,0),MATCH($B261,#REF!,0)),0)</f>
        <v>220.32929954282116</v>
      </c>
      <c r="AB261" s="4"/>
    </row>
    <row r="262" spans="1:28">
      <c r="A262" s="4">
        <f t="shared" ca="1" si="34"/>
        <v>32</v>
      </c>
      <c r="B262" s="4">
        <f t="shared" si="35"/>
        <v>2033</v>
      </c>
      <c r="C262" s="4" t="str">
        <f t="shared" si="35"/>
        <v>AMS</v>
      </c>
      <c r="D262" s="4" t="s">
        <v>227</v>
      </c>
      <c r="E262" s="4" t="str">
        <f ca="1">VLOOKUP($H$6,#REF!,2,FALSE)</f>
        <v>frakyoto</v>
      </c>
      <c r="F262" s="4"/>
      <c r="G262" s="44" t="s">
        <v>4</v>
      </c>
      <c r="H262" s="37">
        <v>0</v>
      </c>
      <c r="I262" s="37">
        <v>0</v>
      </c>
      <c r="J262" s="37">
        <v>22.663704600568668</v>
      </c>
      <c r="K262" s="37">
        <v>0</v>
      </c>
      <c r="L262" s="37">
        <v>1.5172607097483775</v>
      </c>
      <c r="M262" s="37">
        <v>0</v>
      </c>
      <c r="N262" s="37">
        <v>0</v>
      </c>
      <c r="O262" s="37">
        <v>0</v>
      </c>
      <c r="P262" s="37">
        <v>2.5327781893790755</v>
      </c>
      <c r="Q262" s="37">
        <v>0</v>
      </c>
      <c r="R262" s="37">
        <v>6.9172702223723741</v>
      </c>
      <c r="S262" s="37">
        <v>0.40332246714830289</v>
      </c>
      <c r="T262" s="37">
        <v>0.65</v>
      </c>
      <c r="U262" s="37">
        <v>0.82781531321025892</v>
      </c>
      <c r="V262" s="37">
        <v>7.6931885452586402</v>
      </c>
      <c r="W262" s="37">
        <v>0</v>
      </c>
      <c r="X262" s="37">
        <v>0.21911019493558448</v>
      </c>
      <c r="Y262" s="45">
        <v>43.424450242621276</v>
      </c>
      <c r="Z262" s="4"/>
      <c r="AA262" s="46" cm="1">
        <f t="array" aca="1" ref="AA262" ca="1">_xlfn.IFNA(INDEX(#REF!,MATCH(INDIRECT("Codes_bilans!"&amp;AA$1&amp;"$"&amp;$A262),#REF!,0),MATCH($B262,#REF!,0)),0)</f>
        <v>45.554896417408003</v>
      </c>
      <c r="AB262" s="4"/>
    </row>
    <row r="263" spans="1:28">
      <c r="A263" s="4">
        <f t="shared" ca="1" si="34"/>
        <v>33</v>
      </c>
      <c r="B263" s="4">
        <f t="shared" si="35"/>
        <v>2033</v>
      </c>
      <c r="C263" s="4" t="str">
        <f t="shared" si="35"/>
        <v>AMS</v>
      </c>
      <c r="D263" s="4" t="s">
        <v>228</v>
      </c>
      <c r="E263" s="4" t="str">
        <f ca="1">VLOOKUP($H$6,#REF!,2,FALSE)</f>
        <v>frakyoto</v>
      </c>
      <c r="F263" s="4"/>
      <c r="G263" s="44" t="s">
        <v>5</v>
      </c>
      <c r="H263" s="37">
        <v>0</v>
      </c>
      <c r="I263" s="37">
        <v>0</v>
      </c>
      <c r="J263" s="37">
        <v>0</v>
      </c>
      <c r="K263" s="37">
        <v>0</v>
      </c>
      <c r="L263" s="37">
        <v>0</v>
      </c>
      <c r="M263" s="37">
        <v>0</v>
      </c>
      <c r="N263" s="37">
        <v>0</v>
      </c>
      <c r="O263" s="37">
        <v>0</v>
      </c>
      <c r="P263" s="37">
        <v>0</v>
      </c>
      <c r="Q263" s="37">
        <v>0</v>
      </c>
      <c r="R263" s="37">
        <v>0</v>
      </c>
      <c r="S263" s="37">
        <v>0</v>
      </c>
      <c r="T263" s="37">
        <v>0</v>
      </c>
      <c r="U263" s="37">
        <v>0</v>
      </c>
      <c r="V263" s="37">
        <v>0.41126400000000007</v>
      </c>
      <c r="W263" s="37">
        <v>0</v>
      </c>
      <c r="X263" s="37">
        <v>0</v>
      </c>
      <c r="Y263" s="45">
        <v>0.41126400000000007</v>
      </c>
      <c r="Z263" s="4"/>
      <c r="AA263" s="46" t="str" cm="1">
        <f t="array" aca="1" ref="AA263" ca="1">_xlfn.IFNA(INDEX(#REF!,MATCH(INDIRECT("Codes_bilans!"&amp;AA$1&amp;"$"&amp;$A263),#REF!,0),MATCH($B263,#REF!,0)),0)</f>
        <v/>
      </c>
      <c r="AB263" s="4"/>
    </row>
    <row r="264" spans="1:28">
      <c r="A264" s="4">
        <f t="shared" ca="1" si="34"/>
        <v>34</v>
      </c>
      <c r="B264" s="4">
        <f t="shared" si="35"/>
        <v>2033</v>
      </c>
      <c r="C264" s="4" t="str">
        <f t="shared" si="35"/>
        <v>AMS</v>
      </c>
      <c r="D264" s="4" t="s">
        <v>229</v>
      </c>
      <c r="E264" s="4" t="str">
        <f ca="1">VLOOKUP($H$6,#REF!,2,FALSE)</f>
        <v>frakyoto</v>
      </c>
      <c r="F264" s="4"/>
      <c r="G264" s="40" t="s">
        <v>22</v>
      </c>
      <c r="H264" s="41">
        <v>3.5119651912640659</v>
      </c>
      <c r="I264" s="41">
        <v>0</v>
      </c>
      <c r="J264" s="41">
        <v>271.3161328327505</v>
      </c>
      <c r="K264" s="41">
        <v>0.28870182254104659</v>
      </c>
      <c r="L264" s="73">
        <v>137.06542539121747</v>
      </c>
      <c r="M264" s="41">
        <v>0</v>
      </c>
      <c r="N264" s="41">
        <v>0</v>
      </c>
      <c r="O264" s="41">
        <v>0</v>
      </c>
      <c r="P264" s="41">
        <v>64.733705685939313</v>
      </c>
      <c r="Q264" s="41">
        <v>2.5490453181526216</v>
      </c>
      <c r="R264" s="41">
        <v>54.328033959885659</v>
      </c>
      <c r="S264" s="41">
        <v>36.466439327240145</v>
      </c>
      <c r="T264" s="41">
        <v>105.39487042391544</v>
      </c>
      <c r="U264" s="41">
        <v>3.8758335430782287</v>
      </c>
      <c r="V264" s="41">
        <v>443.94370217895619</v>
      </c>
      <c r="W264" s="41">
        <v>65.916211304815718</v>
      </c>
      <c r="X264" s="41">
        <v>4.4627979952247179</v>
      </c>
      <c r="Y264" s="41">
        <v>1193.8528649749812</v>
      </c>
      <c r="Z264" s="4"/>
      <c r="AA264" s="4"/>
      <c r="AB264" s="4"/>
    </row>
    <row r="265" spans="1:28">
      <c r="A265" s="4">
        <f t="shared" ca="1" si="34"/>
        <v>35</v>
      </c>
      <c r="B265" s="4">
        <f t="shared" si="35"/>
        <v>2033</v>
      </c>
      <c r="C265" s="4" t="str">
        <f t="shared" si="35"/>
        <v>AMS</v>
      </c>
      <c r="D265" s="4" t="s">
        <v>230</v>
      </c>
      <c r="E265" s="4" t="str">
        <f ca="1">VLOOKUP($H$6,#REF!,2,FALSE)</f>
        <v>frakyoto</v>
      </c>
      <c r="F265" s="4"/>
      <c r="G265" s="36" t="s">
        <v>23</v>
      </c>
      <c r="H265" s="37">
        <v>0</v>
      </c>
      <c r="I265" s="37">
        <v>0</v>
      </c>
      <c r="J265" s="37">
        <v>84.901304982748769</v>
      </c>
      <c r="K265" s="37">
        <v>2.533106458518084</v>
      </c>
      <c r="L265" s="37">
        <v>9.2771889658758084</v>
      </c>
      <c r="M265" s="37">
        <v>0</v>
      </c>
      <c r="N265" s="37">
        <v>0</v>
      </c>
      <c r="O265" s="37">
        <v>0</v>
      </c>
      <c r="P265" s="37">
        <v>0.20840484716769062</v>
      </c>
      <c r="Q265" s="37">
        <v>0</v>
      </c>
      <c r="R265" s="37">
        <v>11.136408529558132</v>
      </c>
      <c r="S265" s="37">
        <v>1.4684689617858735</v>
      </c>
      <c r="T265" s="37">
        <v>0</v>
      </c>
      <c r="U265" s="37">
        <v>0</v>
      </c>
      <c r="V265" s="37">
        <v>0</v>
      </c>
      <c r="W265" s="37">
        <v>0</v>
      </c>
      <c r="X265" s="37">
        <v>14.605640428811407</v>
      </c>
      <c r="Y265" s="45">
        <v>124.13052317446576</v>
      </c>
      <c r="Z265" s="4"/>
      <c r="AA265" s="46" cm="1">
        <f t="array" aca="1" ref="AA265" ca="1">_xlfn.IFNA(INDEX(#REF!,MATCH(INDIRECT("Codes_bilans!"&amp;AA$1&amp;"$"&amp;$A265),#REF!,0),MATCH($B265,#REF!,0)),0)</f>
        <v>129.02170365708244</v>
      </c>
      <c r="AB265" s="4"/>
    </row>
    <row r="266" spans="1:28">
      <c r="A266" s="4">
        <f t="shared" ca="1" si="34"/>
        <v>36</v>
      </c>
      <c r="B266" s="4">
        <f t="shared" si="35"/>
        <v>2033</v>
      </c>
      <c r="C266" s="4" t="str">
        <f t="shared" si="35"/>
        <v>AMS</v>
      </c>
      <c r="D266" s="4" t="s">
        <v>231</v>
      </c>
      <c r="E266" s="4" t="str">
        <f ca="1">VLOOKUP($H$6,#REF!,2,FALSE)</f>
        <v>frakyoto</v>
      </c>
      <c r="F266" s="4"/>
      <c r="G266" s="40" t="s">
        <v>24</v>
      </c>
      <c r="H266" s="41">
        <v>3.5119651912640659</v>
      </c>
      <c r="I266" s="41">
        <v>0</v>
      </c>
      <c r="J266" s="41">
        <v>356.2174378154993</v>
      </c>
      <c r="K266" s="41">
        <v>2.8218082810591305</v>
      </c>
      <c r="L266" s="73">
        <v>146.34261435709328</v>
      </c>
      <c r="M266" s="41">
        <v>0</v>
      </c>
      <c r="N266" s="41">
        <v>0</v>
      </c>
      <c r="O266" s="41">
        <v>0</v>
      </c>
      <c r="P266" s="41">
        <v>64.942110533106998</v>
      </c>
      <c r="Q266" s="41">
        <v>2.5490453181526216</v>
      </c>
      <c r="R266" s="41">
        <v>65.464442489443798</v>
      </c>
      <c r="S266" s="41">
        <v>37.934908289026019</v>
      </c>
      <c r="T266" s="41">
        <v>105.39487042391544</v>
      </c>
      <c r="U266" s="41">
        <v>3.8758335430782287</v>
      </c>
      <c r="V266" s="41">
        <v>443.94370217895619</v>
      </c>
      <c r="W266" s="41">
        <v>65.916211304815718</v>
      </c>
      <c r="X266" s="41">
        <v>19.068438424036124</v>
      </c>
      <c r="Y266" s="41">
        <v>1317.9833881494469</v>
      </c>
      <c r="Z266" s="4"/>
      <c r="AA266" s="4"/>
      <c r="AB266" s="4"/>
    </row>
    <row r="267" spans="1:28">
      <c r="A267" s="4"/>
      <c r="B267" s="4"/>
      <c r="C267" s="4"/>
      <c r="D267" s="4"/>
      <c r="E267" s="4"/>
      <c r="F267" s="4"/>
      <c r="G267" s="4"/>
      <c r="H267" s="26">
        <v>0</v>
      </c>
      <c r="I267" s="26">
        <v>0</v>
      </c>
      <c r="J267" s="26">
        <v>-5.6843418860808015E-14</v>
      </c>
      <c r="K267" s="26">
        <v>0</v>
      </c>
      <c r="L267" s="26">
        <v>0</v>
      </c>
      <c r="M267" s="26">
        <v>0</v>
      </c>
      <c r="N267" s="26">
        <v>0</v>
      </c>
      <c r="O267" s="26">
        <v>0</v>
      </c>
      <c r="P267" s="26">
        <v>0</v>
      </c>
      <c r="Q267" s="26">
        <v>0</v>
      </c>
      <c r="R267" s="26">
        <v>-1.6135057642804664</v>
      </c>
      <c r="S267" s="26">
        <v>-3.219646771412954E-15</v>
      </c>
      <c r="T267" s="26">
        <v>0</v>
      </c>
      <c r="U267" s="26">
        <v>0</v>
      </c>
      <c r="V267" s="26">
        <v>-1.1368683772161603E-13</v>
      </c>
      <c r="W267" s="26">
        <v>-1.4210854715202004E-14</v>
      </c>
      <c r="X267" s="26">
        <v>0</v>
      </c>
      <c r="Y267" s="26">
        <v>-1.6135057642804895</v>
      </c>
      <c r="Z267" s="4"/>
      <c r="AA267" s="4"/>
      <c r="AB267" s="4"/>
    </row>
    <row r="268" spans="1:2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s="19"/>
      <c r="B269" s="19"/>
      <c r="C269" s="19"/>
      <c r="D269" s="19"/>
      <c r="E269" s="19"/>
      <c r="F269" s="19"/>
      <c r="G269" s="20" t="s">
        <v>240</v>
      </c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.25" customHeight="1">
      <c r="A271" s="4"/>
      <c r="B271" s="4"/>
      <c r="C271" s="4"/>
      <c r="D271" s="4"/>
      <c r="E271" s="4"/>
      <c r="F271" s="4"/>
      <c r="G271" s="104" t="s">
        <v>95</v>
      </c>
      <c r="H271" s="99" t="s">
        <v>65</v>
      </c>
      <c r="I271" s="99" t="s">
        <v>66</v>
      </c>
      <c r="J271" s="99" t="s">
        <v>158</v>
      </c>
      <c r="K271" s="99" t="s">
        <v>81</v>
      </c>
      <c r="L271" s="99" t="s">
        <v>74</v>
      </c>
      <c r="M271" s="99" t="s">
        <v>83</v>
      </c>
      <c r="N271" s="99" t="s">
        <v>76</v>
      </c>
      <c r="O271" s="99" t="s">
        <v>77</v>
      </c>
      <c r="P271" s="101" t="s">
        <v>162</v>
      </c>
      <c r="Q271" s="102"/>
      <c r="R271" s="102"/>
      <c r="S271" s="102"/>
      <c r="T271" s="102"/>
      <c r="U271" s="103"/>
      <c r="V271" s="99" t="s">
        <v>159</v>
      </c>
      <c r="W271" s="99" t="s">
        <v>89</v>
      </c>
      <c r="X271" s="99" t="s">
        <v>92</v>
      </c>
      <c r="Y271" s="99" t="s">
        <v>160</v>
      </c>
      <c r="Z271" s="4"/>
      <c r="AA271" s="4"/>
      <c r="AB271" s="4"/>
    </row>
    <row r="272" spans="1:28" ht="33.75">
      <c r="A272" s="4"/>
      <c r="B272" s="4"/>
      <c r="C272" s="4"/>
      <c r="D272" s="4" t="s">
        <v>221</v>
      </c>
      <c r="E272" s="4"/>
      <c r="F272" s="4"/>
      <c r="G272" s="105"/>
      <c r="H272" s="100"/>
      <c r="I272" s="100"/>
      <c r="J272" s="100"/>
      <c r="K272" s="100"/>
      <c r="L272" s="100"/>
      <c r="M272" s="100"/>
      <c r="N272" s="100"/>
      <c r="O272" s="100"/>
      <c r="P272" s="34" t="s">
        <v>78</v>
      </c>
      <c r="Q272" s="34" t="s">
        <v>79</v>
      </c>
      <c r="R272" s="34" t="s">
        <v>80</v>
      </c>
      <c r="S272" s="34" t="s">
        <v>82</v>
      </c>
      <c r="T272" s="35" t="s">
        <v>84</v>
      </c>
      <c r="U272" s="34" t="s">
        <v>85</v>
      </c>
      <c r="V272" s="100"/>
      <c r="W272" s="100"/>
      <c r="X272" s="100"/>
      <c r="Y272" s="100"/>
      <c r="Z272" s="4"/>
      <c r="AA272" s="4"/>
      <c r="AB272" s="4"/>
    </row>
    <row r="273" spans="1:28">
      <c r="A273" s="4">
        <f ca="1">A236</f>
        <v>6</v>
      </c>
      <c r="B273" s="4">
        <v>2035</v>
      </c>
      <c r="C273" s="4" t="s">
        <v>10</v>
      </c>
      <c r="D273" s="4" t="s">
        <v>28</v>
      </c>
      <c r="E273" s="4" t="str">
        <f ca="1">VLOOKUP($H$6,#REF!,2,FALSE)</f>
        <v>frakyoto</v>
      </c>
      <c r="F273" s="4"/>
      <c r="G273" s="36" t="s">
        <v>163</v>
      </c>
      <c r="H273" s="37">
        <v>0</v>
      </c>
      <c r="I273" s="37">
        <v>5.8150000000000004</v>
      </c>
      <c r="J273" s="37">
        <v>0</v>
      </c>
      <c r="K273" s="37">
        <v>0</v>
      </c>
      <c r="L273" s="37">
        <v>9.3040000000000012E-2</v>
      </c>
      <c r="M273" s="37">
        <v>0</v>
      </c>
      <c r="N273" s="38">
        <v>1023.0684545454548</v>
      </c>
      <c r="O273" s="38">
        <v>284.16835095393981</v>
      </c>
      <c r="P273" s="38">
        <v>269.81870425368078</v>
      </c>
      <c r="Q273" s="38">
        <v>27.2984599449927</v>
      </c>
      <c r="R273" s="37">
        <v>1.5151391983163085</v>
      </c>
      <c r="S273" s="37">
        <v>0.16086233431790645</v>
      </c>
      <c r="T273" s="38">
        <v>114.79412791174752</v>
      </c>
      <c r="U273" s="38">
        <v>17.865639972874789</v>
      </c>
      <c r="V273" s="37">
        <v>0</v>
      </c>
      <c r="W273" s="37">
        <v>0</v>
      </c>
      <c r="X273" s="37">
        <v>0</v>
      </c>
      <c r="Y273" s="39">
        <v>1744.5977791153243</v>
      </c>
      <c r="Z273" s="4"/>
      <c r="AA273" s="4"/>
      <c r="AB273" s="4"/>
    </row>
    <row r="274" spans="1:28">
      <c r="A274" s="4">
        <f t="shared" ref="A274:A279" ca="1" si="36">A273+1</f>
        <v>7</v>
      </c>
      <c r="B274" s="4">
        <f t="shared" ref="B274:C279" si="37">B273</f>
        <v>2035</v>
      </c>
      <c r="C274" s="4" t="str">
        <f t="shared" si="37"/>
        <v>AMS</v>
      </c>
      <c r="D274" s="4" t="s">
        <v>30</v>
      </c>
      <c r="E274" s="4" t="str">
        <f ca="1">VLOOKUP($H$6,#REF!,2,FALSE)</f>
        <v>frakyoto</v>
      </c>
      <c r="F274" s="4"/>
      <c r="G274" s="36" t="s">
        <v>29</v>
      </c>
      <c r="H274" s="37">
        <v>16.178882267256224</v>
      </c>
      <c r="I274" s="37">
        <v>338.94665094130841</v>
      </c>
      <c r="J274" s="37">
        <v>53.154703213153105</v>
      </c>
      <c r="K274" s="37">
        <v>0.84709048921241781</v>
      </c>
      <c r="L274" s="37">
        <v>155.6476805846371</v>
      </c>
      <c r="M274" s="37">
        <v>0</v>
      </c>
      <c r="N274" s="37">
        <v>0</v>
      </c>
      <c r="O274" s="37">
        <v>0</v>
      </c>
      <c r="P274" s="37">
        <v>3.3497189577114872</v>
      </c>
      <c r="Q274" s="37">
        <v>0</v>
      </c>
      <c r="R274" s="37">
        <v>3.7248932526167962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9">
        <v>571.84961970589541</v>
      </c>
      <c r="Z274" s="4"/>
      <c r="AA274" s="4"/>
      <c r="AB274" s="4"/>
    </row>
    <row r="275" spans="1:28">
      <c r="A275" s="4">
        <f t="shared" ca="1" si="36"/>
        <v>8</v>
      </c>
      <c r="B275" s="4">
        <f t="shared" si="37"/>
        <v>2035</v>
      </c>
      <c r="C275" s="4" t="str">
        <f t="shared" si="37"/>
        <v>AMS</v>
      </c>
      <c r="D275" s="4" t="s">
        <v>32</v>
      </c>
      <c r="E275" s="4" t="str">
        <f ca="1">VLOOKUP($H$6,#REF!,2,FALSE)</f>
        <v>frakyoto</v>
      </c>
      <c r="F275" s="4"/>
      <c r="G275" s="36" t="s">
        <v>31</v>
      </c>
      <c r="H275" s="37">
        <v>0</v>
      </c>
      <c r="I275" s="37">
        <v>0</v>
      </c>
      <c r="J275" s="37">
        <v>-0.33572040479024756</v>
      </c>
      <c r="K275" s="37">
        <v>0</v>
      </c>
      <c r="L275" s="37">
        <v>0</v>
      </c>
      <c r="M275" s="37">
        <v>0</v>
      </c>
      <c r="N275" s="37">
        <v>0</v>
      </c>
      <c r="O275" s="37">
        <v>0</v>
      </c>
      <c r="P275" s="37">
        <v>0</v>
      </c>
      <c r="Q275" s="37">
        <v>0</v>
      </c>
      <c r="R275" s="37">
        <v>0</v>
      </c>
      <c r="S275" s="37">
        <v>0</v>
      </c>
      <c r="T275" s="37">
        <v>0</v>
      </c>
      <c r="U275" s="37">
        <v>0</v>
      </c>
      <c r="V275" s="37">
        <v>-76.331222061197195</v>
      </c>
      <c r="W275" s="37">
        <v>0</v>
      </c>
      <c r="X275" s="37">
        <v>0</v>
      </c>
      <c r="Y275" s="39">
        <v>-76.666942465987447</v>
      </c>
      <c r="Z275" s="4"/>
      <c r="AA275" s="4"/>
      <c r="AB275" s="4"/>
    </row>
    <row r="276" spans="1:28">
      <c r="A276" s="4">
        <f t="shared" ca="1" si="36"/>
        <v>9</v>
      </c>
      <c r="B276" s="4">
        <f t="shared" si="37"/>
        <v>2035</v>
      </c>
      <c r="C276" s="4" t="str">
        <f t="shared" si="37"/>
        <v>AMS</v>
      </c>
      <c r="D276" s="4" t="s">
        <v>34</v>
      </c>
      <c r="E276" s="4" t="str">
        <f ca="1">VLOOKUP($H$6,#REF!,2,FALSE)</f>
        <v>frakyoto</v>
      </c>
      <c r="F276" s="4"/>
      <c r="G276" s="36" t="s">
        <v>33</v>
      </c>
      <c r="H276" s="37">
        <v>0</v>
      </c>
      <c r="I276" s="37">
        <v>0</v>
      </c>
      <c r="J276" s="37">
        <v>-12.959356122819004</v>
      </c>
      <c r="K276" s="37">
        <v>-1.1745589556928391</v>
      </c>
      <c r="L276" s="37">
        <v>-1.8985906548092106</v>
      </c>
      <c r="M276" s="37">
        <v>0</v>
      </c>
      <c r="N276" s="37">
        <v>0</v>
      </c>
      <c r="O276" s="37">
        <v>0</v>
      </c>
      <c r="P276" s="37">
        <v>0</v>
      </c>
      <c r="Q276" s="37">
        <v>0</v>
      </c>
      <c r="R276" s="37">
        <v>-0.50338240958264524</v>
      </c>
      <c r="S276" s="37">
        <v>-0.70221846136779031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9">
        <v>-17.23810660427149</v>
      </c>
      <c r="Z276" s="4"/>
      <c r="AA276" s="4"/>
      <c r="AB276" s="4"/>
    </row>
    <row r="277" spans="1:28">
      <c r="A277" s="4">
        <f t="shared" ca="1" si="36"/>
        <v>10</v>
      </c>
      <c r="B277" s="4">
        <f t="shared" si="37"/>
        <v>2035</v>
      </c>
      <c r="C277" s="4" t="str">
        <f t="shared" si="37"/>
        <v>AMS</v>
      </c>
      <c r="D277" s="4" t="s">
        <v>36</v>
      </c>
      <c r="E277" s="4" t="str">
        <f ca="1">VLOOKUP($H$6,#REF!,2,FALSE)</f>
        <v>frakyoto</v>
      </c>
      <c r="F277" s="4"/>
      <c r="G277" s="36" t="s">
        <v>35</v>
      </c>
      <c r="H277" s="37">
        <v>0</v>
      </c>
      <c r="I277" s="37">
        <v>0</v>
      </c>
      <c r="J277" s="37">
        <v>-60.220777612804881</v>
      </c>
      <c r="K277" s="37">
        <v>-3.9749070731502325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-11.924721219450698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-0.14322207633849007</v>
      </c>
      <c r="Y277" s="39">
        <v>-76.263627981744307</v>
      </c>
      <c r="Z277" s="4"/>
      <c r="AA277" s="4"/>
      <c r="AB277" s="4"/>
    </row>
    <row r="278" spans="1:28">
      <c r="A278" s="4">
        <f t="shared" ca="1" si="36"/>
        <v>11</v>
      </c>
      <c r="B278" s="4">
        <f t="shared" si="37"/>
        <v>2035</v>
      </c>
      <c r="C278" s="4" t="str">
        <f t="shared" si="37"/>
        <v>AMS</v>
      </c>
      <c r="D278" s="4" t="s">
        <v>222</v>
      </c>
      <c r="E278" s="4" t="str">
        <f ca="1">VLOOKUP($H$6,#REF!,2,FALSE)</f>
        <v>frakyoto</v>
      </c>
      <c r="F278" s="4"/>
      <c r="G278" s="36" t="s">
        <v>37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9">
        <v>0</v>
      </c>
      <c r="Z278" s="4"/>
      <c r="AA278" s="4"/>
      <c r="AB278" s="4"/>
    </row>
    <row r="279" spans="1:28">
      <c r="A279" s="4">
        <f t="shared" ca="1" si="36"/>
        <v>12</v>
      </c>
      <c r="B279" s="4">
        <f t="shared" si="37"/>
        <v>2035</v>
      </c>
      <c r="C279" s="4" t="str">
        <f t="shared" si="37"/>
        <v>AMS</v>
      </c>
      <c r="D279" s="4" t="s">
        <v>25</v>
      </c>
      <c r="E279" s="4" t="str">
        <f ca="1">VLOOKUP($H$6,#REF!,2,FALSE)</f>
        <v>frakyoto</v>
      </c>
      <c r="F279" s="4"/>
      <c r="G279" s="40" t="s">
        <v>164</v>
      </c>
      <c r="H279" s="41">
        <v>16.178882267256224</v>
      </c>
      <c r="I279" s="41">
        <v>344.7616509413084</v>
      </c>
      <c r="J279" s="41">
        <v>-20.361150927261026</v>
      </c>
      <c r="K279" s="41">
        <v>-4.3023755396306536</v>
      </c>
      <c r="L279" s="73">
        <v>153.84212992982791</v>
      </c>
      <c r="M279" s="41">
        <v>0</v>
      </c>
      <c r="N279" s="41">
        <v>1023.0684545454548</v>
      </c>
      <c r="O279" s="41">
        <v>284.16835095393981</v>
      </c>
      <c r="P279" s="41">
        <v>273.16842321139228</v>
      </c>
      <c r="Q279" s="41">
        <v>27.2984599449927</v>
      </c>
      <c r="R279" s="41">
        <v>-7.1880711781002375</v>
      </c>
      <c r="S279" s="41">
        <v>-0.5413561270498839</v>
      </c>
      <c r="T279" s="41">
        <v>114.79412791174752</v>
      </c>
      <c r="U279" s="41">
        <v>17.865639972874789</v>
      </c>
      <c r="V279" s="41">
        <v>-76.331222061197195</v>
      </c>
      <c r="W279" s="41">
        <v>0</v>
      </c>
      <c r="X279" s="41">
        <v>-0.14322207633849007</v>
      </c>
      <c r="Y279" s="41">
        <v>2146.2787217692166</v>
      </c>
      <c r="Z279" s="4"/>
      <c r="AA279" s="4"/>
      <c r="AB279" s="4"/>
    </row>
    <row r="280" spans="1:28">
      <c r="A280" s="4"/>
      <c r="B280" s="4"/>
      <c r="C280" s="4"/>
      <c r="D280" s="4"/>
      <c r="E280" s="4"/>
      <c r="F280" s="4"/>
      <c r="G280" s="42"/>
      <c r="H280" s="43">
        <v>0</v>
      </c>
      <c r="I280" s="43">
        <v>0</v>
      </c>
      <c r="J280" s="43">
        <v>0</v>
      </c>
      <c r="K280" s="43">
        <v>0</v>
      </c>
      <c r="L280" s="74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0</v>
      </c>
      <c r="V280" s="43">
        <v>0</v>
      </c>
      <c r="W280" s="43">
        <v>0</v>
      </c>
      <c r="X280" s="43">
        <v>0</v>
      </c>
      <c r="Y280" s="43">
        <v>0</v>
      </c>
      <c r="Z280" s="4"/>
      <c r="AA280" s="4"/>
      <c r="AB280" s="4"/>
    </row>
    <row r="281" spans="1:28">
      <c r="A281" s="4">
        <f ca="1">A279+2</f>
        <v>14</v>
      </c>
      <c r="B281" s="4">
        <f>B279</f>
        <v>2035</v>
      </c>
      <c r="C281" s="4" t="str">
        <f>C279</f>
        <v>AMS</v>
      </c>
      <c r="D281" s="4" t="s">
        <v>39</v>
      </c>
      <c r="E281" s="4" t="str">
        <f ca="1">VLOOKUP($H$6,#REF!,2,FALSE)</f>
        <v>frakyoto</v>
      </c>
      <c r="F281" s="4"/>
      <c r="G281" s="44" t="s">
        <v>38</v>
      </c>
      <c r="H281" s="37">
        <v>0</v>
      </c>
      <c r="I281" s="37">
        <v>0</v>
      </c>
      <c r="J281" s="37">
        <v>0</v>
      </c>
      <c r="K281" s="37">
        <v>0</v>
      </c>
      <c r="L281" s="37">
        <v>0</v>
      </c>
      <c r="M281" s="37">
        <v>0</v>
      </c>
      <c r="N281" s="37">
        <v>0</v>
      </c>
      <c r="O281" s="37">
        <v>0</v>
      </c>
      <c r="P281" s="37">
        <v>0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0</v>
      </c>
      <c r="W281" s="37">
        <v>0</v>
      </c>
      <c r="X281" s="37">
        <v>0</v>
      </c>
      <c r="Y281" s="45">
        <v>0</v>
      </c>
      <c r="Z281" s="4"/>
      <c r="AA281" s="4"/>
      <c r="AB281" s="4"/>
    </row>
    <row r="282" spans="1:28">
      <c r="A282" s="4">
        <f t="shared" ref="A282:A293" ca="1" si="38">A281+1</f>
        <v>15</v>
      </c>
      <c r="B282" s="4">
        <f t="shared" ref="B282:C293" si="39">B281</f>
        <v>2035</v>
      </c>
      <c r="C282" s="4" t="str">
        <f t="shared" si="39"/>
        <v>AMS</v>
      </c>
      <c r="D282" s="4" t="s">
        <v>41</v>
      </c>
      <c r="E282" s="4" t="str">
        <f ca="1">VLOOKUP($H$6,#REF!,2,FALSE)</f>
        <v>frakyoto</v>
      </c>
      <c r="F282" s="4"/>
      <c r="G282" s="44" t="s">
        <v>40</v>
      </c>
      <c r="H282" s="37">
        <v>0</v>
      </c>
      <c r="I282" s="37">
        <v>0</v>
      </c>
      <c r="J282" s="37">
        <v>0.802217285608815</v>
      </c>
      <c r="K282" s="37">
        <v>0</v>
      </c>
      <c r="L282" s="37">
        <v>11.570782344533336</v>
      </c>
      <c r="M282" s="37">
        <v>0</v>
      </c>
      <c r="N282" s="37">
        <v>1023.0684545454548</v>
      </c>
      <c r="O282" s="37">
        <v>284.16835095393981</v>
      </c>
      <c r="P282" s="37">
        <v>27.371602395057661</v>
      </c>
      <c r="Q282" s="37">
        <v>10.452056741028787</v>
      </c>
      <c r="R282" s="37">
        <v>5.0291337303525587</v>
      </c>
      <c r="S282" s="37">
        <v>3.0057674706187218</v>
      </c>
      <c r="T282" s="37">
        <v>0</v>
      </c>
      <c r="U282" s="37">
        <v>2.7943993103273139</v>
      </c>
      <c r="V282" s="37">
        <v>-648.73167836989808</v>
      </c>
      <c r="W282" s="37">
        <v>0</v>
      </c>
      <c r="X282" s="37">
        <v>0</v>
      </c>
      <c r="Y282" s="45">
        <v>719.53108640702374</v>
      </c>
      <c r="Z282" s="4"/>
      <c r="AA282" s="4"/>
      <c r="AB282" s="4"/>
    </row>
    <row r="283" spans="1:28">
      <c r="A283" s="4">
        <f t="shared" ca="1" si="38"/>
        <v>16</v>
      </c>
      <c r="B283" s="4">
        <f t="shared" si="39"/>
        <v>2035</v>
      </c>
      <c r="C283" s="4" t="str">
        <f t="shared" si="39"/>
        <v>AMS</v>
      </c>
      <c r="D283" s="4" t="s">
        <v>43</v>
      </c>
      <c r="E283" s="4" t="str">
        <f ca="1">VLOOKUP($H$6,#REF!,2,FALSE)</f>
        <v>frakyoto</v>
      </c>
      <c r="F283" s="4"/>
      <c r="G283" s="44" t="s">
        <v>42</v>
      </c>
      <c r="H283" s="37">
        <v>0</v>
      </c>
      <c r="I283" s="37">
        <v>0</v>
      </c>
      <c r="J283" s="37">
        <v>0</v>
      </c>
      <c r="K283" s="37">
        <v>0</v>
      </c>
      <c r="L283" s="37">
        <v>12.378684044888715</v>
      </c>
      <c r="M283" s="37">
        <v>0</v>
      </c>
      <c r="N283" s="37">
        <v>0</v>
      </c>
      <c r="O283" s="37">
        <v>0</v>
      </c>
      <c r="P283" s="37">
        <v>36.0447949504767</v>
      </c>
      <c r="Q283" s="37">
        <v>14.339300216640275</v>
      </c>
      <c r="R283" s="37">
        <v>0</v>
      </c>
      <c r="S283" s="37">
        <v>4.1400526748892315</v>
      </c>
      <c r="T283" s="37">
        <v>0</v>
      </c>
      <c r="U283" s="37">
        <v>10.825953288370551</v>
      </c>
      <c r="V283" s="37">
        <v>0</v>
      </c>
      <c r="W283" s="37">
        <v>-71.400838762535344</v>
      </c>
      <c r="X283" s="37">
        <v>0</v>
      </c>
      <c r="Y283" s="45">
        <v>6.3279464127301193</v>
      </c>
      <c r="Z283" s="4"/>
      <c r="AA283" s="4"/>
      <c r="AB283" s="4"/>
    </row>
    <row r="284" spans="1:28">
      <c r="A284" s="4">
        <f t="shared" ca="1" si="38"/>
        <v>17</v>
      </c>
      <c r="B284" s="4">
        <f t="shared" si="39"/>
        <v>2035</v>
      </c>
      <c r="C284" s="4" t="str">
        <f t="shared" si="39"/>
        <v>AMS</v>
      </c>
      <c r="D284" s="4" t="s">
        <v>45</v>
      </c>
      <c r="E284" s="4" t="str">
        <f ca="1">VLOOKUP($H$6,#REF!,2,FALSE)</f>
        <v>frakyoto</v>
      </c>
      <c r="F284" s="4"/>
      <c r="G284" s="44" t="s">
        <v>44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37">
        <v>59.968856760861129</v>
      </c>
      <c r="Q284" s="37">
        <v>0</v>
      </c>
      <c r="R284" s="37">
        <v>0</v>
      </c>
      <c r="S284" s="37">
        <v>-54.406350606326953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45">
        <v>5.5625061545341765</v>
      </c>
      <c r="Z284" s="4"/>
      <c r="AA284" s="4"/>
      <c r="AB284" s="4"/>
    </row>
    <row r="285" spans="1:28">
      <c r="A285" s="4">
        <f t="shared" ca="1" si="38"/>
        <v>18</v>
      </c>
      <c r="B285" s="4">
        <f t="shared" si="39"/>
        <v>2035</v>
      </c>
      <c r="C285" s="4" t="str">
        <f t="shared" si="39"/>
        <v>AMS</v>
      </c>
      <c r="D285" s="4" t="s">
        <v>47</v>
      </c>
      <c r="E285" s="4" t="str">
        <f ca="1">VLOOKUP($H$6,#REF!,2,FALSE)</f>
        <v>frakyoto</v>
      </c>
      <c r="F285" s="4"/>
      <c r="G285" s="44" t="s">
        <v>46</v>
      </c>
      <c r="H285" s="37">
        <v>0</v>
      </c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45">
        <v>0</v>
      </c>
      <c r="Z285" s="4"/>
      <c r="AA285" s="4"/>
      <c r="AB285" s="4"/>
    </row>
    <row r="286" spans="1:28">
      <c r="A286" s="4">
        <f t="shared" ca="1" si="38"/>
        <v>19</v>
      </c>
      <c r="B286" s="4">
        <f t="shared" si="39"/>
        <v>2035</v>
      </c>
      <c r="C286" s="4" t="str">
        <f t="shared" si="39"/>
        <v>AMS</v>
      </c>
      <c r="D286" s="4" t="s">
        <v>48</v>
      </c>
      <c r="E286" s="4" t="str">
        <f ca="1">VLOOKUP($H$6,#REF!,2,FALSE)</f>
        <v>frakyoto</v>
      </c>
      <c r="F286" s="4"/>
      <c r="G286" s="44" t="s">
        <v>17</v>
      </c>
      <c r="H286" s="37">
        <v>0</v>
      </c>
      <c r="I286" s="37">
        <v>357.27482859273942</v>
      </c>
      <c r="J286" s="37">
        <v>-353.71543432563573</v>
      </c>
      <c r="K286" s="37">
        <v>0</v>
      </c>
      <c r="L286" s="37">
        <v>0</v>
      </c>
      <c r="M286" s="37">
        <v>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45">
        <v>3.5593942671036793</v>
      </c>
      <c r="Z286" s="4"/>
      <c r="AA286" s="4"/>
      <c r="AB286" s="4"/>
    </row>
    <row r="287" spans="1:28">
      <c r="A287" s="4">
        <f t="shared" ca="1" si="38"/>
        <v>20</v>
      </c>
      <c r="B287" s="4">
        <f t="shared" si="39"/>
        <v>2035</v>
      </c>
      <c r="C287" s="4" t="str">
        <f t="shared" si="39"/>
        <v>AMS</v>
      </c>
      <c r="D287" s="4" t="s">
        <v>50</v>
      </c>
      <c r="E287" s="4" t="str">
        <f ca="1">VLOOKUP($H$6,#REF!,2,FALSE)</f>
        <v>frakyoto</v>
      </c>
      <c r="F287" s="4"/>
      <c r="G287" s="44" t="s">
        <v>49</v>
      </c>
      <c r="H287" s="37">
        <v>0</v>
      </c>
      <c r="I287" s="37">
        <v>0</v>
      </c>
      <c r="J287" s="37">
        <v>0</v>
      </c>
      <c r="K287" s="37">
        <v>0</v>
      </c>
      <c r="L287" s="37">
        <v>0</v>
      </c>
      <c r="M287" s="37">
        <v>0</v>
      </c>
      <c r="N287" s="37">
        <v>0</v>
      </c>
      <c r="O287" s="37">
        <v>0</v>
      </c>
      <c r="P287" s="37">
        <v>87.509483344344957</v>
      </c>
      <c r="Q287" s="37">
        <v>0</v>
      </c>
      <c r="R287" s="37">
        <v>-87.509483344344957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45">
        <v>0</v>
      </c>
      <c r="Z287" s="4"/>
      <c r="AA287" s="4"/>
      <c r="AB287" s="4"/>
    </row>
    <row r="288" spans="1:28">
      <c r="A288" s="4">
        <f t="shared" ca="1" si="38"/>
        <v>21</v>
      </c>
      <c r="B288" s="4">
        <f t="shared" si="39"/>
        <v>2035</v>
      </c>
      <c r="C288" s="4" t="str">
        <f t="shared" si="39"/>
        <v>AMS</v>
      </c>
      <c r="D288" s="4" t="s">
        <v>52</v>
      </c>
      <c r="E288" s="4" t="str">
        <f ca="1">VLOOKUP($H$6,#REF!,2,FALSE)</f>
        <v>frakyoto</v>
      </c>
      <c r="F288" s="4"/>
      <c r="G288" s="44" t="s">
        <v>51</v>
      </c>
      <c r="H288" s="37">
        <v>0</v>
      </c>
      <c r="I288" s="37">
        <v>0</v>
      </c>
      <c r="J288" s="37">
        <v>0</v>
      </c>
      <c r="K288" s="37">
        <v>-7.9105007206485656</v>
      </c>
      <c r="L288" s="37">
        <v>0</v>
      </c>
      <c r="M288" s="37">
        <v>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11.017410474440901</v>
      </c>
      <c r="Y288" s="45">
        <v>3.1069097537923351</v>
      </c>
      <c r="Z288" s="4"/>
      <c r="AA288" s="4"/>
      <c r="AB288" s="4"/>
    </row>
    <row r="289" spans="1:28">
      <c r="A289" s="4">
        <f t="shared" ca="1" si="38"/>
        <v>22</v>
      </c>
      <c r="B289" s="4">
        <f t="shared" si="39"/>
        <v>2035</v>
      </c>
      <c r="C289" s="4" t="str">
        <f t="shared" si="39"/>
        <v>AMS</v>
      </c>
      <c r="D289" s="4" t="s">
        <v>54</v>
      </c>
      <c r="E289" s="4" t="str">
        <f ca="1">VLOOKUP($H$6,#REF!,2,FALSE)</f>
        <v>frakyoto</v>
      </c>
      <c r="F289" s="4"/>
      <c r="G289" s="44" t="s">
        <v>53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7">
        <v>0</v>
      </c>
      <c r="O289" s="37">
        <v>0</v>
      </c>
      <c r="P289" s="37">
        <v>0</v>
      </c>
      <c r="Q289" s="37">
        <v>0</v>
      </c>
      <c r="R289" s="37">
        <v>0</v>
      </c>
      <c r="S289" s="37">
        <v>0</v>
      </c>
      <c r="T289" s="37">
        <v>0</v>
      </c>
      <c r="U289" s="37">
        <v>0</v>
      </c>
      <c r="V289" s="37">
        <v>51.730551312429718</v>
      </c>
      <c r="W289" s="37">
        <v>0</v>
      </c>
      <c r="X289" s="37">
        <v>-34.530143001046838</v>
      </c>
      <c r="Y289" s="45">
        <v>17.20040831138288</v>
      </c>
      <c r="Z289" s="4"/>
      <c r="AA289" s="4"/>
      <c r="AB289" s="4"/>
    </row>
    <row r="290" spans="1:28">
      <c r="A290" s="4">
        <f t="shared" ca="1" si="38"/>
        <v>23</v>
      </c>
      <c r="B290" s="4">
        <f t="shared" si="39"/>
        <v>2035</v>
      </c>
      <c r="C290" s="4" t="str">
        <f t="shared" si="39"/>
        <v>AMS</v>
      </c>
      <c r="D290" s="4" t="s">
        <v>55</v>
      </c>
      <c r="E290" s="4" t="str">
        <f ca="1">VLOOKUP($H$6,#REF!,2,FALSE)</f>
        <v>frakyoto</v>
      </c>
      <c r="F290" s="4"/>
      <c r="G290" s="44" t="s">
        <v>165</v>
      </c>
      <c r="H290" s="37">
        <v>9.1080551953124989</v>
      </c>
      <c r="I290" s="37">
        <v>-12.513177651431018</v>
      </c>
      <c r="J290" s="37">
        <v>16.300260399898175</v>
      </c>
      <c r="K290" s="37">
        <v>0</v>
      </c>
      <c r="L290" s="37">
        <v>0</v>
      </c>
      <c r="M290" s="37">
        <v>0</v>
      </c>
      <c r="N290" s="37">
        <v>0</v>
      </c>
      <c r="O290" s="37">
        <v>0</v>
      </c>
      <c r="P290" s="37">
        <v>0</v>
      </c>
      <c r="Q290" s="37">
        <v>0</v>
      </c>
      <c r="R290" s="37">
        <v>0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45">
        <v>12.895137943779657</v>
      </c>
      <c r="Z290" s="4"/>
      <c r="AA290" s="4"/>
      <c r="AB290" s="4"/>
    </row>
    <row r="291" spans="1:28">
      <c r="A291" s="4">
        <f t="shared" ca="1" si="38"/>
        <v>24</v>
      </c>
      <c r="B291" s="4">
        <f t="shared" si="39"/>
        <v>2035</v>
      </c>
      <c r="C291" s="4" t="str">
        <f t="shared" si="39"/>
        <v>AMS</v>
      </c>
      <c r="D291" s="4" t="s">
        <v>57</v>
      </c>
      <c r="E291" s="4" t="str">
        <f ca="1">VLOOKUP($H$6,#REF!,2,FALSE)</f>
        <v>frakyoto</v>
      </c>
      <c r="F291" s="4"/>
      <c r="G291" s="44" t="s">
        <v>56</v>
      </c>
      <c r="H291" s="37">
        <v>3.5420214648437502</v>
      </c>
      <c r="I291" s="37">
        <v>0</v>
      </c>
      <c r="J291" s="37">
        <v>18.654676129726123</v>
      </c>
      <c r="K291" s="37">
        <v>0</v>
      </c>
      <c r="L291" s="37">
        <v>3.9220454388203256</v>
      </c>
      <c r="M291" s="37">
        <v>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1.4506195458650522</v>
      </c>
      <c r="T291" s="37">
        <v>0</v>
      </c>
      <c r="U291" s="37">
        <v>0</v>
      </c>
      <c r="V291" s="37">
        <v>25.580253659658865</v>
      </c>
      <c r="W291" s="37">
        <v>0</v>
      </c>
      <c r="X291" s="37">
        <v>0</v>
      </c>
      <c r="Y291" s="45">
        <v>53.149616238914113</v>
      </c>
      <c r="Z291" s="4"/>
      <c r="AA291" s="4"/>
      <c r="AB291" s="4"/>
    </row>
    <row r="292" spans="1:28">
      <c r="A292" s="4">
        <f t="shared" ca="1" si="38"/>
        <v>25</v>
      </c>
      <c r="B292" s="4">
        <f t="shared" si="39"/>
        <v>2035</v>
      </c>
      <c r="C292" s="4" t="str">
        <f t="shared" si="39"/>
        <v>AMS</v>
      </c>
      <c r="D292" s="4" t="s">
        <v>58</v>
      </c>
      <c r="E292" s="4" t="str">
        <f ca="1">VLOOKUP($H$6,#REF!,2,FALSE)</f>
        <v>frakyoto</v>
      </c>
      <c r="F292" s="4"/>
      <c r="G292" s="44" t="s">
        <v>166</v>
      </c>
      <c r="H292" s="37">
        <v>0</v>
      </c>
      <c r="I292" s="37">
        <v>0</v>
      </c>
      <c r="J292" s="37">
        <v>0</v>
      </c>
      <c r="K292" s="37">
        <v>0</v>
      </c>
      <c r="L292" s="37">
        <v>1.7295723297007575</v>
      </c>
      <c r="M292" s="37">
        <v>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0.63970483427288294</v>
      </c>
      <c r="T292" s="37">
        <v>0</v>
      </c>
      <c r="U292" s="37">
        <v>0</v>
      </c>
      <c r="V292" s="37">
        <v>43.823002745640586</v>
      </c>
      <c r="W292" s="37">
        <v>5.5373897346121579</v>
      </c>
      <c r="X292" s="37">
        <v>0</v>
      </c>
      <c r="Y292" s="45">
        <v>51.729669644226391</v>
      </c>
      <c r="Z292" s="4"/>
      <c r="AA292" s="4"/>
      <c r="AB292" s="4"/>
    </row>
    <row r="293" spans="1:28">
      <c r="A293" s="4">
        <f t="shared" ca="1" si="38"/>
        <v>26</v>
      </c>
      <c r="B293" s="4">
        <f t="shared" si="39"/>
        <v>2035</v>
      </c>
      <c r="C293" s="4" t="str">
        <f t="shared" si="39"/>
        <v>AMS</v>
      </c>
      <c r="D293" s="4" t="s">
        <v>27</v>
      </c>
      <c r="E293" s="4" t="str">
        <f ca="1">VLOOKUP($H$6,#REF!,2,FALSE)</f>
        <v>frakyoto</v>
      </c>
      <c r="F293" s="4"/>
      <c r="G293" s="40" t="s">
        <v>26</v>
      </c>
      <c r="H293" s="41">
        <v>12.650076660156248</v>
      </c>
      <c r="I293" s="41">
        <v>344.7616509413084</v>
      </c>
      <c r="J293" s="41">
        <v>-317.95828051040263</v>
      </c>
      <c r="K293" s="41">
        <v>-7.9105007206485656</v>
      </c>
      <c r="L293" s="73">
        <v>29.601084157943134</v>
      </c>
      <c r="M293" s="41">
        <v>0</v>
      </c>
      <c r="N293" s="41">
        <v>1023.0684545454548</v>
      </c>
      <c r="O293" s="41">
        <v>284.16835095393981</v>
      </c>
      <c r="P293" s="41">
        <v>210.89473745074045</v>
      </c>
      <c r="Q293" s="41">
        <v>24.791356957669066</v>
      </c>
      <c r="R293" s="41">
        <v>-82.480349613992402</v>
      </c>
      <c r="S293" s="41">
        <v>-45.170206080681062</v>
      </c>
      <c r="T293" s="41">
        <v>0</v>
      </c>
      <c r="U293" s="41">
        <v>13.620352598697865</v>
      </c>
      <c r="V293" s="41">
        <v>-527.59787065216892</v>
      </c>
      <c r="W293" s="41">
        <v>-65.863449027923181</v>
      </c>
      <c r="X293" s="41">
        <v>-23.512732526605937</v>
      </c>
      <c r="Y293" s="41">
        <v>873.06267513348701</v>
      </c>
      <c r="Z293" s="4"/>
      <c r="AA293" s="4"/>
      <c r="AB293" s="4"/>
    </row>
    <row r="294" spans="1:28">
      <c r="A294" s="4"/>
      <c r="B294" s="4"/>
      <c r="C294" s="4"/>
      <c r="D294" s="4"/>
      <c r="E294" s="4"/>
      <c r="F294" s="4"/>
      <c r="G294" s="42"/>
      <c r="H294" s="43">
        <v>0</v>
      </c>
      <c r="I294" s="43">
        <v>0</v>
      </c>
      <c r="J294" s="43">
        <v>0</v>
      </c>
      <c r="K294" s="43">
        <v>0</v>
      </c>
      <c r="L294" s="74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  <c r="Y294" s="43">
        <v>0</v>
      </c>
      <c r="Z294" s="4"/>
      <c r="AA294" s="4"/>
      <c r="AB294" s="4"/>
    </row>
    <row r="295" spans="1:28">
      <c r="A295" s="4">
        <f ca="1">A293+2</f>
        <v>28</v>
      </c>
      <c r="B295" s="4">
        <f>B293</f>
        <v>2035</v>
      </c>
      <c r="C295" s="4" t="str">
        <f>C273</f>
        <v>AMS</v>
      </c>
      <c r="D295" s="4" t="s">
        <v>223</v>
      </c>
      <c r="E295" s="4" t="str">
        <f ca="1">VLOOKUP($H$6,#REF!,2,FALSE)</f>
        <v>frakyoto</v>
      </c>
      <c r="F295" s="4"/>
      <c r="G295" s="44" t="s">
        <v>0</v>
      </c>
      <c r="H295" s="37">
        <v>3.5288056070999749</v>
      </c>
      <c r="I295" s="37">
        <v>0</v>
      </c>
      <c r="J295" s="37">
        <v>9.0742751543652709</v>
      </c>
      <c r="K295" s="37">
        <v>0</v>
      </c>
      <c r="L295" s="37">
        <v>50.765702343803007</v>
      </c>
      <c r="M295" s="37">
        <v>0</v>
      </c>
      <c r="N295" s="37">
        <v>0</v>
      </c>
      <c r="O295" s="37">
        <v>0</v>
      </c>
      <c r="P295" s="37">
        <v>20.203559685037114</v>
      </c>
      <c r="Q295" s="37">
        <v>2.5066351077817299</v>
      </c>
      <c r="R295" s="37">
        <v>1.1254933974609376</v>
      </c>
      <c r="S295" s="37">
        <v>18.810321451312785</v>
      </c>
      <c r="T295" s="37">
        <v>5.5404179687499999</v>
      </c>
      <c r="U295" s="37">
        <v>6.9244826847420892E-4</v>
      </c>
      <c r="V295" s="37">
        <v>129.68210517319469</v>
      </c>
      <c r="W295" s="37">
        <v>18.067305271014469</v>
      </c>
      <c r="X295" s="37">
        <v>3.2886369628906249</v>
      </c>
      <c r="Y295" s="45">
        <v>262.59395057097908</v>
      </c>
      <c r="Z295" s="4"/>
      <c r="AA295" s="46" cm="1">
        <f t="array" aca="1" ref="AA295" ca="1">_xlfn.IFNA(INDEX(#REF!,MATCH(INDIRECT("Codes_bilans!"&amp;AA$1&amp;"$"&amp;$A295),#REF!,0),MATCH($B295,#REF!,0)),0)</f>
        <v>278.74868189130012</v>
      </c>
      <c r="AB295" s="4"/>
    </row>
    <row r="296" spans="1:28">
      <c r="A296" s="4">
        <f t="shared" ref="A296:A303" ca="1" si="40">A295+1</f>
        <v>29</v>
      </c>
      <c r="B296" s="4">
        <f t="shared" ref="B296:C303" si="41">B295</f>
        <v>2035</v>
      </c>
      <c r="C296" s="4" t="str">
        <f t="shared" si="41"/>
        <v>AMS</v>
      </c>
      <c r="D296" s="4" t="s">
        <v>224</v>
      </c>
      <c r="E296" s="4" t="str">
        <f ca="1">VLOOKUP($H$6,#REF!,2,FALSE)</f>
        <v>frakyoto</v>
      </c>
      <c r="F296" s="4"/>
      <c r="G296" s="44" t="s">
        <v>3</v>
      </c>
      <c r="H296" s="37">
        <v>0</v>
      </c>
      <c r="I296" s="37">
        <v>0</v>
      </c>
      <c r="J296" s="37">
        <v>183.65265309164423</v>
      </c>
      <c r="K296" s="37">
        <v>0.37586832320647884</v>
      </c>
      <c r="L296" s="37">
        <v>4.5862710057628444</v>
      </c>
      <c r="M296" s="37">
        <v>0</v>
      </c>
      <c r="N296" s="37">
        <v>0</v>
      </c>
      <c r="O296" s="37">
        <v>0</v>
      </c>
      <c r="P296" s="37">
        <v>0</v>
      </c>
      <c r="Q296" s="37">
        <v>0</v>
      </c>
      <c r="R296" s="37">
        <v>52.853956211759765</v>
      </c>
      <c r="S296" s="37">
        <v>1.6962920158300934</v>
      </c>
      <c r="T296" s="37">
        <v>0</v>
      </c>
      <c r="U296" s="37">
        <v>0</v>
      </c>
      <c r="V296" s="37">
        <v>57.341707182273488</v>
      </c>
      <c r="W296" s="37">
        <v>0</v>
      </c>
      <c r="X296" s="37">
        <v>2.0198839430903792</v>
      </c>
      <c r="Y296" s="45">
        <v>302.52663177356732</v>
      </c>
      <c r="Z296" s="4"/>
      <c r="AA296" s="46" cm="1">
        <f t="array" aca="1" ref="AA296" ca="1">_xlfn.IFNA(INDEX(#REF!,MATCH(INDIRECT("Codes_bilans!"&amp;AA$1&amp;"$"&amp;$A296),#REF!,0),MATCH($B296,#REF!,0)),0)</f>
        <v>379.45087233733335</v>
      </c>
      <c r="AB296" s="4"/>
    </row>
    <row r="297" spans="1:28">
      <c r="A297" s="4">
        <f t="shared" ca="1" si="40"/>
        <v>30</v>
      </c>
      <c r="B297" s="4">
        <f t="shared" si="41"/>
        <v>2035</v>
      </c>
      <c r="C297" s="4" t="str">
        <f t="shared" si="41"/>
        <v>AMS</v>
      </c>
      <c r="D297" s="4" t="s">
        <v>225</v>
      </c>
      <c r="E297" s="4" t="str">
        <f ca="1">VLOOKUP($H$6,#REF!,2,FALSE)</f>
        <v>frakyoto</v>
      </c>
      <c r="F297" s="4"/>
      <c r="G297" s="44" t="s">
        <v>1</v>
      </c>
      <c r="H297" s="37">
        <v>0</v>
      </c>
      <c r="I297" s="37">
        <v>0</v>
      </c>
      <c r="J297" s="37">
        <v>3.260836950166615</v>
      </c>
      <c r="K297" s="37">
        <v>0</v>
      </c>
      <c r="L297" s="37">
        <v>39.313312069692138</v>
      </c>
      <c r="M297" s="37">
        <v>0</v>
      </c>
      <c r="N297" s="37">
        <v>0</v>
      </c>
      <c r="O297" s="37">
        <v>0</v>
      </c>
      <c r="P297" s="37">
        <v>38.595135513286785</v>
      </c>
      <c r="Q297" s="37">
        <v>0</v>
      </c>
      <c r="R297" s="37">
        <v>0</v>
      </c>
      <c r="S297" s="37">
        <v>14.540540080571066</v>
      </c>
      <c r="T297" s="37">
        <v>88.021667456281236</v>
      </c>
      <c r="U297" s="37">
        <v>2.3427124137087052</v>
      </c>
      <c r="V297" s="37">
        <v>158.98187870009832</v>
      </c>
      <c r="W297" s="37">
        <v>28.917251051933125</v>
      </c>
      <c r="X297" s="37">
        <v>0</v>
      </c>
      <c r="Y297" s="45">
        <v>373.97333423573804</v>
      </c>
      <c r="Z297" s="4"/>
      <c r="AA297" s="46" cm="1">
        <f t="array" aca="1" ref="AA297" ca="1">_xlfn.IFNA(INDEX(#REF!,MATCH(INDIRECT("Codes_bilans!"&amp;AA$1&amp;"$"&amp;$A297),#REF!,0),MATCH($B297,#REF!,0)),0)</f>
        <v>440.29593588201476</v>
      </c>
      <c r="AB297" s="4"/>
    </row>
    <row r="298" spans="1:28">
      <c r="A298" s="4">
        <f t="shared" ca="1" si="40"/>
        <v>31</v>
      </c>
      <c r="B298" s="4">
        <f t="shared" si="41"/>
        <v>2035</v>
      </c>
      <c r="C298" s="4" t="str">
        <f t="shared" si="41"/>
        <v>AMS</v>
      </c>
      <c r="D298" s="4" t="s">
        <v>226</v>
      </c>
      <c r="E298" s="4" t="str">
        <f ca="1">VLOOKUP($H$6,#REF!,2,FALSE)</f>
        <v>frakyoto</v>
      </c>
      <c r="F298" s="4"/>
      <c r="G298" s="44" t="s">
        <v>2</v>
      </c>
      <c r="H298" s="37">
        <v>0</v>
      </c>
      <c r="I298" s="37">
        <v>0</v>
      </c>
      <c r="J298" s="37">
        <v>3.4419330830775619</v>
      </c>
      <c r="K298" s="37">
        <v>0</v>
      </c>
      <c r="L298" s="37">
        <v>19.661407657447267</v>
      </c>
      <c r="M298" s="37">
        <v>0</v>
      </c>
      <c r="N298" s="37">
        <v>0</v>
      </c>
      <c r="O298" s="37">
        <v>0</v>
      </c>
      <c r="P298" s="37">
        <v>0.43406989863895534</v>
      </c>
      <c r="Q298" s="37">
        <v>4.6787954190583215E-4</v>
      </c>
      <c r="R298" s="37">
        <v>0</v>
      </c>
      <c r="S298" s="37">
        <v>7.2720274897407702</v>
      </c>
      <c r="T298" s="37">
        <v>20.482042486716281</v>
      </c>
      <c r="U298" s="37">
        <v>0.93898003664808516</v>
      </c>
      <c r="V298" s="37">
        <v>96.862888654792613</v>
      </c>
      <c r="W298" s="37">
        <v>18.878892704975588</v>
      </c>
      <c r="X298" s="37">
        <v>0</v>
      </c>
      <c r="Y298" s="45">
        <v>167.97270989157903</v>
      </c>
      <c r="Z298" s="4"/>
      <c r="AA298" s="46" cm="1">
        <f t="array" aca="1" ref="AA298" ca="1">_xlfn.IFNA(INDEX(#REF!,MATCH(INDIRECT("Codes_bilans!"&amp;AA$1&amp;"$"&amp;$A298),#REF!,0),MATCH($B298,#REF!,0)),0)</f>
        <v>220.23476931683024</v>
      </c>
      <c r="AB298" s="4"/>
    </row>
    <row r="299" spans="1:28">
      <c r="A299" s="4">
        <f t="shared" ca="1" si="40"/>
        <v>32</v>
      </c>
      <c r="B299" s="4">
        <f t="shared" si="41"/>
        <v>2035</v>
      </c>
      <c r="C299" s="4" t="str">
        <f t="shared" si="41"/>
        <v>AMS</v>
      </c>
      <c r="D299" s="4" t="s">
        <v>227</v>
      </c>
      <c r="E299" s="4" t="str">
        <f ca="1">VLOOKUP($H$6,#REF!,2,FALSE)</f>
        <v>frakyoto</v>
      </c>
      <c r="F299" s="4"/>
      <c r="G299" s="44" t="s">
        <v>4</v>
      </c>
      <c r="H299" s="37">
        <v>0</v>
      </c>
      <c r="I299" s="37">
        <v>0</v>
      </c>
      <c r="J299" s="37">
        <v>19.85629550078999</v>
      </c>
      <c r="K299" s="37">
        <v>0</v>
      </c>
      <c r="L299" s="37">
        <v>1.376773611649958</v>
      </c>
      <c r="M299" s="37">
        <v>0</v>
      </c>
      <c r="N299" s="37">
        <v>0</v>
      </c>
      <c r="O299" s="37">
        <v>0</v>
      </c>
      <c r="P299" s="37">
        <v>2.7730307508519707</v>
      </c>
      <c r="Q299" s="37">
        <v>0</v>
      </c>
      <c r="R299" s="37">
        <v>8.3214654409998232</v>
      </c>
      <c r="S299" s="37">
        <v>0.50921763718560098</v>
      </c>
      <c r="T299" s="37">
        <v>0.75</v>
      </c>
      <c r="U299" s="37">
        <v>0.96290247555165809</v>
      </c>
      <c r="V299" s="37">
        <v>7.7126288806125016</v>
      </c>
      <c r="W299" s="37">
        <v>0</v>
      </c>
      <c r="X299" s="37">
        <v>0.24940873791150003</v>
      </c>
      <c r="Y299" s="45">
        <v>42.511723035553004</v>
      </c>
      <c r="Z299" s="4"/>
      <c r="AA299" s="46" cm="1">
        <f t="array" aca="1" ref="AA299" ca="1">_xlfn.IFNA(INDEX(#REF!,MATCH(INDIRECT("Codes_bilans!"&amp;AA$1&amp;"$"&amp;$A299),#REF!,0),MATCH($B299,#REF!,0)),0)</f>
        <v>44.8869635771498</v>
      </c>
      <c r="AB299" s="4"/>
    </row>
    <row r="300" spans="1:28">
      <c r="A300" s="4">
        <f t="shared" ca="1" si="40"/>
        <v>33</v>
      </c>
      <c r="B300" s="4">
        <f t="shared" si="41"/>
        <v>2035</v>
      </c>
      <c r="C300" s="4" t="str">
        <f t="shared" si="41"/>
        <v>AMS</v>
      </c>
      <c r="D300" s="4" t="s">
        <v>228</v>
      </c>
      <c r="E300" s="4" t="str">
        <f ca="1">VLOOKUP($H$6,#REF!,2,FALSE)</f>
        <v>frakyoto</v>
      </c>
      <c r="F300" s="4"/>
      <c r="G300" s="44" t="s">
        <v>5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0.68544000000000005</v>
      </c>
      <c r="W300" s="37">
        <v>0</v>
      </c>
      <c r="X300" s="37">
        <v>0</v>
      </c>
      <c r="Y300" s="45">
        <v>0.68544000000000005</v>
      </c>
      <c r="Z300" s="4"/>
      <c r="AA300" s="46" t="str" cm="1">
        <f t="array" aca="1" ref="AA300" ca="1">_xlfn.IFNA(INDEX(#REF!,MATCH(INDIRECT("Codes_bilans!"&amp;AA$1&amp;"$"&amp;$A300),#REF!,0),MATCH($B300,#REF!,0)),0)</f>
        <v/>
      </c>
      <c r="AB300" s="4"/>
    </row>
    <row r="301" spans="1:28">
      <c r="A301" s="4">
        <f t="shared" ca="1" si="40"/>
        <v>34</v>
      </c>
      <c r="B301" s="4">
        <f t="shared" si="41"/>
        <v>2035</v>
      </c>
      <c r="C301" s="4" t="str">
        <f t="shared" si="41"/>
        <v>AMS</v>
      </c>
      <c r="D301" s="4" t="s">
        <v>229</v>
      </c>
      <c r="E301" s="4" t="str">
        <f ca="1">VLOOKUP($H$6,#REF!,2,FALSE)</f>
        <v>frakyoto</v>
      </c>
      <c r="F301" s="4"/>
      <c r="G301" s="40" t="s">
        <v>22</v>
      </c>
      <c r="H301" s="41">
        <v>3.5288056070999749</v>
      </c>
      <c r="I301" s="41">
        <v>0</v>
      </c>
      <c r="J301" s="41">
        <v>219.2859937800437</v>
      </c>
      <c r="K301" s="41">
        <v>0.37586832320647884</v>
      </c>
      <c r="L301" s="73">
        <v>115.70346668835522</v>
      </c>
      <c r="M301" s="41">
        <v>0</v>
      </c>
      <c r="N301" s="41">
        <v>0</v>
      </c>
      <c r="O301" s="41">
        <v>0</v>
      </c>
      <c r="P301" s="41">
        <v>62.005795847814824</v>
      </c>
      <c r="Q301" s="41">
        <v>2.5071029873236355</v>
      </c>
      <c r="R301" s="41">
        <v>62.300915050220524</v>
      </c>
      <c r="S301" s="41">
        <v>42.828398674640319</v>
      </c>
      <c r="T301" s="41">
        <v>114.79412791174752</v>
      </c>
      <c r="U301" s="41">
        <v>4.2452873741769226</v>
      </c>
      <c r="V301" s="41">
        <v>451.26664859097167</v>
      </c>
      <c r="W301" s="41">
        <v>65.863449027923181</v>
      </c>
      <c r="X301" s="41">
        <v>5.5579296438925034</v>
      </c>
      <c r="Y301" s="41">
        <v>1150.2637895074163</v>
      </c>
      <c r="Z301" s="4"/>
      <c r="AA301" s="4"/>
      <c r="AB301" s="4"/>
    </row>
    <row r="302" spans="1:28">
      <c r="A302" s="4">
        <f t="shared" ca="1" si="40"/>
        <v>35</v>
      </c>
      <c r="B302" s="4">
        <f t="shared" si="41"/>
        <v>2035</v>
      </c>
      <c r="C302" s="4" t="str">
        <f t="shared" si="41"/>
        <v>AMS</v>
      </c>
      <c r="D302" s="4" t="s">
        <v>230</v>
      </c>
      <c r="E302" s="4" t="str">
        <f ca="1">VLOOKUP($H$6,#REF!,2,FALSE)</f>
        <v>frakyoto</v>
      </c>
      <c r="F302" s="4"/>
      <c r="G302" s="36" t="s">
        <v>23</v>
      </c>
      <c r="H302" s="37">
        <v>0</v>
      </c>
      <c r="I302" s="37">
        <v>0</v>
      </c>
      <c r="J302" s="37">
        <v>78.311135803097855</v>
      </c>
      <c r="K302" s="37">
        <v>3.2322568578114335</v>
      </c>
      <c r="L302" s="37">
        <v>8.5375790835295255</v>
      </c>
      <c r="M302" s="37">
        <v>0</v>
      </c>
      <c r="N302" s="37">
        <v>0</v>
      </c>
      <c r="O302" s="37">
        <v>0</v>
      </c>
      <c r="P302" s="37">
        <v>0.26788991283700125</v>
      </c>
      <c r="Q302" s="37">
        <v>0</v>
      </c>
      <c r="R302" s="37">
        <v>12.991363385671615</v>
      </c>
      <c r="S302" s="37">
        <v>1.800451278990862</v>
      </c>
      <c r="T302" s="37">
        <v>0</v>
      </c>
      <c r="U302" s="37">
        <v>0</v>
      </c>
      <c r="V302" s="37">
        <v>0</v>
      </c>
      <c r="W302" s="37">
        <v>0</v>
      </c>
      <c r="X302" s="37">
        <v>17.811580806374948</v>
      </c>
      <c r="Y302" s="45">
        <v>122.95225712831325</v>
      </c>
      <c r="Z302" s="4"/>
      <c r="AA302" s="46" cm="1">
        <f t="array" aca="1" ref="AA302" ca="1">_xlfn.IFNA(INDEX(#REF!,MATCH(INDIRECT("Codes_bilans!"&amp;AA$1&amp;"$"&amp;$A302),#REF!,0),MATCH($B302,#REF!,0)),0)</f>
        <v>126.90472032669186</v>
      </c>
      <c r="AB302" s="4"/>
    </row>
    <row r="303" spans="1:28">
      <c r="A303" s="4">
        <f t="shared" ca="1" si="40"/>
        <v>36</v>
      </c>
      <c r="B303" s="4">
        <f t="shared" si="41"/>
        <v>2035</v>
      </c>
      <c r="C303" s="4" t="str">
        <f t="shared" si="41"/>
        <v>AMS</v>
      </c>
      <c r="D303" s="4" t="s">
        <v>231</v>
      </c>
      <c r="E303" s="4" t="str">
        <f ca="1">VLOOKUP($H$6,#REF!,2,FALSE)</f>
        <v>frakyoto</v>
      </c>
      <c r="F303" s="4"/>
      <c r="G303" s="40" t="s">
        <v>24</v>
      </c>
      <c r="H303" s="41">
        <v>3.5288056070999749</v>
      </c>
      <c r="I303" s="41">
        <v>0</v>
      </c>
      <c r="J303" s="41">
        <v>297.59712958314151</v>
      </c>
      <c r="K303" s="41">
        <v>3.6081251810179125</v>
      </c>
      <c r="L303" s="73">
        <v>124.24104577188474</v>
      </c>
      <c r="M303" s="41">
        <v>0</v>
      </c>
      <c r="N303" s="41">
        <v>0</v>
      </c>
      <c r="O303" s="41">
        <v>0</v>
      </c>
      <c r="P303" s="41">
        <v>62.273685760651823</v>
      </c>
      <c r="Q303" s="41">
        <v>2.5071029873236355</v>
      </c>
      <c r="R303" s="41">
        <v>75.292278435892143</v>
      </c>
      <c r="S303" s="41">
        <v>44.628849953631182</v>
      </c>
      <c r="T303" s="41">
        <v>114.79412791174752</v>
      </c>
      <c r="U303" s="41">
        <v>4.2452873741769226</v>
      </c>
      <c r="V303" s="41">
        <v>451.26664859097167</v>
      </c>
      <c r="W303" s="41">
        <v>65.863449027923181</v>
      </c>
      <c r="X303" s="41">
        <v>23.369510450267452</v>
      </c>
      <c r="Y303" s="41">
        <v>1273.2160466357295</v>
      </c>
      <c r="Z303" s="4"/>
      <c r="AA303" s="4"/>
      <c r="AB303" s="4"/>
    </row>
    <row r="304" spans="1:28">
      <c r="A304" s="4"/>
      <c r="B304" s="4"/>
      <c r="C304" s="4"/>
      <c r="D304" s="4"/>
      <c r="E304" s="4"/>
      <c r="F304" s="4"/>
      <c r="G304" s="4"/>
      <c r="H304" s="26">
        <v>0</v>
      </c>
      <c r="I304" s="26">
        <v>0</v>
      </c>
      <c r="J304" s="26">
        <v>-9.5923269327613525E-14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-2.1316282072803006E-14</v>
      </c>
      <c r="S304" s="26">
        <v>3.5527136788005009E-15</v>
      </c>
      <c r="T304" s="26">
        <v>0</v>
      </c>
      <c r="U304" s="26">
        <v>0</v>
      </c>
      <c r="V304" s="26">
        <v>0</v>
      </c>
      <c r="W304" s="26">
        <v>0</v>
      </c>
      <c r="X304" s="26">
        <v>4.5796699765787707E-15</v>
      </c>
      <c r="Y304" s="26">
        <v>0</v>
      </c>
      <c r="Z304" s="4"/>
      <c r="AA304" s="4"/>
      <c r="AB304" s="4"/>
    </row>
    <row r="305" spans="1:2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 s="19"/>
      <c r="B306" s="19"/>
      <c r="C306" s="19"/>
      <c r="D306" s="19"/>
      <c r="E306" s="19"/>
      <c r="F306" s="19"/>
      <c r="G306" s="20" t="s">
        <v>241</v>
      </c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.25" customHeight="1">
      <c r="A308" s="4"/>
      <c r="B308" s="4"/>
      <c r="C308" s="4"/>
      <c r="D308" s="4"/>
      <c r="E308" s="4"/>
      <c r="F308" s="4"/>
      <c r="G308" s="104" t="s">
        <v>95</v>
      </c>
      <c r="H308" s="99" t="s">
        <v>65</v>
      </c>
      <c r="I308" s="99" t="s">
        <v>66</v>
      </c>
      <c r="J308" s="99" t="s">
        <v>158</v>
      </c>
      <c r="K308" s="99" t="s">
        <v>81</v>
      </c>
      <c r="L308" s="99" t="s">
        <v>74</v>
      </c>
      <c r="M308" s="99" t="s">
        <v>83</v>
      </c>
      <c r="N308" s="99" t="s">
        <v>76</v>
      </c>
      <c r="O308" s="99" t="s">
        <v>77</v>
      </c>
      <c r="P308" s="101" t="s">
        <v>162</v>
      </c>
      <c r="Q308" s="102"/>
      <c r="R308" s="102"/>
      <c r="S308" s="102"/>
      <c r="T308" s="102"/>
      <c r="U308" s="103"/>
      <c r="V308" s="99" t="s">
        <v>159</v>
      </c>
      <c r="W308" s="99" t="s">
        <v>89</v>
      </c>
      <c r="X308" s="99" t="s">
        <v>92</v>
      </c>
      <c r="Y308" s="99" t="s">
        <v>160</v>
      </c>
      <c r="Z308" s="4"/>
      <c r="AA308" s="4"/>
      <c r="AB308" s="4"/>
    </row>
    <row r="309" spans="1:28" ht="33.75">
      <c r="A309" s="4"/>
      <c r="B309" s="4"/>
      <c r="C309" s="4"/>
      <c r="D309" s="4" t="s">
        <v>221</v>
      </c>
      <c r="E309" s="4"/>
      <c r="F309" s="4"/>
      <c r="G309" s="105"/>
      <c r="H309" s="100"/>
      <c r="I309" s="100"/>
      <c r="J309" s="100"/>
      <c r="K309" s="100"/>
      <c r="L309" s="100"/>
      <c r="M309" s="100"/>
      <c r="N309" s="100"/>
      <c r="O309" s="100"/>
      <c r="P309" s="34" t="s">
        <v>78</v>
      </c>
      <c r="Q309" s="34" t="s">
        <v>79</v>
      </c>
      <c r="R309" s="34" t="s">
        <v>80</v>
      </c>
      <c r="S309" s="34" t="s">
        <v>82</v>
      </c>
      <c r="T309" s="35" t="s">
        <v>84</v>
      </c>
      <c r="U309" s="34" t="s">
        <v>85</v>
      </c>
      <c r="V309" s="100"/>
      <c r="W309" s="100"/>
      <c r="X309" s="100"/>
      <c r="Y309" s="100"/>
      <c r="Z309" s="4"/>
      <c r="AA309" s="4"/>
      <c r="AB309" s="4"/>
    </row>
    <row r="310" spans="1:28">
      <c r="A310" s="4">
        <f ca="1">A273</f>
        <v>6</v>
      </c>
      <c r="B310" s="4">
        <v>2038</v>
      </c>
      <c r="C310" s="4" t="s">
        <v>10</v>
      </c>
      <c r="D310" s="4" t="s">
        <v>28</v>
      </c>
      <c r="E310" s="4" t="str">
        <f ca="1">VLOOKUP($H$6,#REF!,2,FALSE)</f>
        <v>frakyoto</v>
      </c>
      <c r="F310" s="4"/>
      <c r="G310" s="36" t="s">
        <v>163</v>
      </c>
      <c r="H310" s="37">
        <v>0</v>
      </c>
      <c r="I310" s="37">
        <v>2.3260000000000005</v>
      </c>
      <c r="J310" s="37">
        <v>0</v>
      </c>
      <c r="K310" s="37">
        <v>0</v>
      </c>
      <c r="L310" s="37">
        <v>3.7216000000000006E-2</v>
      </c>
      <c r="M310" s="37">
        <v>0</v>
      </c>
      <c r="N310" s="38">
        <v>1044.9429709090912</v>
      </c>
      <c r="O310" s="38">
        <v>337.76764233856375</v>
      </c>
      <c r="P310" s="38">
        <v>296.80728222554393</v>
      </c>
      <c r="Q310" s="38">
        <v>27.696767252553528</v>
      </c>
      <c r="R310" s="37">
        <v>1.5522078310841105</v>
      </c>
      <c r="S310" s="37">
        <v>0.16457898409976487</v>
      </c>
      <c r="T310" s="38">
        <v>128.43983591306872</v>
      </c>
      <c r="U310" s="38">
        <v>20.654107927982594</v>
      </c>
      <c r="V310" s="37">
        <v>0</v>
      </c>
      <c r="W310" s="37">
        <v>0</v>
      </c>
      <c r="X310" s="37">
        <v>0</v>
      </c>
      <c r="Y310" s="39">
        <v>1860.3886093819874</v>
      </c>
      <c r="Z310" s="4"/>
      <c r="AA310" s="4"/>
      <c r="AB310" s="4"/>
    </row>
    <row r="311" spans="1:28">
      <c r="A311" s="4">
        <f t="shared" ref="A311:A316" ca="1" si="42">A310+1</f>
        <v>7</v>
      </c>
      <c r="B311" s="4">
        <f t="shared" ref="B311:C316" si="43">B310</f>
        <v>2038</v>
      </c>
      <c r="C311" s="4" t="str">
        <f t="shared" si="43"/>
        <v>AMS</v>
      </c>
      <c r="D311" s="4" t="s">
        <v>30</v>
      </c>
      <c r="E311" s="4" t="str">
        <f ca="1">VLOOKUP($H$6,#REF!,2,FALSE)</f>
        <v>frakyoto</v>
      </c>
      <c r="F311" s="4"/>
      <c r="G311" s="36" t="s">
        <v>29</v>
      </c>
      <c r="H311" s="37">
        <v>13.859177019435306</v>
      </c>
      <c r="I311" s="37">
        <v>296.13837759387053</v>
      </c>
      <c r="J311" s="37">
        <v>5.829718761745502</v>
      </c>
      <c r="K311" s="37">
        <v>0</v>
      </c>
      <c r="L311" s="37">
        <v>121.22757578406195</v>
      </c>
      <c r="M311" s="37">
        <v>0</v>
      </c>
      <c r="N311" s="37">
        <v>0</v>
      </c>
      <c r="O311" s="37">
        <v>0</v>
      </c>
      <c r="P311" s="37">
        <v>3.8185483520995893</v>
      </c>
      <c r="Q311" s="37">
        <v>0</v>
      </c>
      <c r="R311" s="37">
        <v>4.0860505945061325</v>
      </c>
      <c r="S311" s="37">
        <v>0</v>
      </c>
      <c r="T311" s="37">
        <v>0</v>
      </c>
      <c r="U311" s="37">
        <v>0</v>
      </c>
      <c r="V311" s="37">
        <v>0</v>
      </c>
      <c r="W311" s="37">
        <v>0</v>
      </c>
      <c r="X311" s="37">
        <v>0</v>
      </c>
      <c r="Y311" s="39">
        <v>444.95944810571905</v>
      </c>
      <c r="Z311" s="4"/>
      <c r="AA311" s="4"/>
      <c r="AB311" s="4"/>
    </row>
    <row r="312" spans="1:28">
      <c r="A312" s="4">
        <f t="shared" ca="1" si="42"/>
        <v>8</v>
      </c>
      <c r="B312" s="4">
        <f t="shared" si="43"/>
        <v>2038</v>
      </c>
      <c r="C312" s="4" t="str">
        <f t="shared" si="43"/>
        <v>AMS</v>
      </c>
      <c r="D312" s="4" t="s">
        <v>32</v>
      </c>
      <c r="E312" s="4" t="str">
        <f ca="1">VLOOKUP($H$6,#REF!,2,FALSE)</f>
        <v>frakyoto</v>
      </c>
      <c r="F312" s="4"/>
      <c r="G312" s="36" t="s">
        <v>31</v>
      </c>
      <c r="H312" s="37">
        <v>0</v>
      </c>
      <c r="I312" s="37">
        <v>0</v>
      </c>
      <c r="J312" s="37">
        <v>-10.887346658444276</v>
      </c>
      <c r="K312" s="37">
        <v>-0.64127874443894584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7">
        <v>0</v>
      </c>
      <c r="V312" s="37">
        <v>-91.157732438582798</v>
      </c>
      <c r="W312" s="37">
        <v>0</v>
      </c>
      <c r="X312" s="37">
        <v>0</v>
      </c>
      <c r="Y312" s="39">
        <v>-102.68635784146602</v>
      </c>
      <c r="Z312" s="4"/>
      <c r="AA312" s="4"/>
      <c r="AB312" s="4"/>
    </row>
    <row r="313" spans="1:28">
      <c r="A313" s="4">
        <f t="shared" ca="1" si="42"/>
        <v>9</v>
      </c>
      <c r="B313" s="4">
        <f t="shared" si="43"/>
        <v>2038</v>
      </c>
      <c r="C313" s="4" t="str">
        <f t="shared" si="43"/>
        <v>AMS</v>
      </c>
      <c r="D313" s="4" t="s">
        <v>34</v>
      </c>
      <c r="E313" s="4" t="str">
        <f ca="1">VLOOKUP($H$6,#REF!,2,FALSE)</f>
        <v>frakyoto</v>
      </c>
      <c r="F313" s="4"/>
      <c r="G313" s="36" t="s">
        <v>33</v>
      </c>
      <c r="H313" s="37">
        <v>0</v>
      </c>
      <c r="I313" s="37">
        <v>0</v>
      </c>
      <c r="J313" s="37">
        <v>-10.650864702914385</v>
      </c>
      <c r="K313" s="37">
        <v>-1.9080821969915447</v>
      </c>
      <c r="L313" s="37">
        <v>-4.5147113062781807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-0.48900468677593995</v>
      </c>
      <c r="S313" s="37">
        <v>-2.7436669996352929</v>
      </c>
      <c r="T313" s="37">
        <v>0</v>
      </c>
      <c r="U313" s="37">
        <v>0</v>
      </c>
      <c r="V313" s="37">
        <v>0</v>
      </c>
      <c r="W313" s="37">
        <v>0</v>
      </c>
      <c r="X313" s="37">
        <v>0</v>
      </c>
      <c r="Y313" s="39">
        <v>-20.306329892595343</v>
      </c>
      <c r="Z313" s="4"/>
      <c r="AA313" s="4"/>
      <c r="AB313" s="4"/>
    </row>
    <row r="314" spans="1:28">
      <c r="A314" s="4">
        <f t="shared" ca="1" si="42"/>
        <v>10</v>
      </c>
      <c r="B314" s="4">
        <f t="shared" si="43"/>
        <v>2038</v>
      </c>
      <c r="C314" s="4" t="str">
        <f t="shared" si="43"/>
        <v>AMS</v>
      </c>
      <c r="D314" s="4" t="s">
        <v>36</v>
      </c>
      <c r="E314" s="4" t="str">
        <f ca="1">VLOOKUP($H$6,#REF!,2,FALSE)</f>
        <v>frakyoto</v>
      </c>
      <c r="F314" s="4"/>
      <c r="G314" s="36" t="s">
        <v>35</v>
      </c>
      <c r="H314" s="37">
        <v>0</v>
      </c>
      <c r="I314" s="37">
        <v>0</v>
      </c>
      <c r="J314" s="37">
        <v>-52.2656340821949</v>
      </c>
      <c r="K314" s="37">
        <v>-8.2703034572776399</v>
      </c>
      <c r="L314" s="37">
        <v>0</v>
      </c>
      <c r="M314" s="37">
        <v>0</v>
      </c>
      <c r="N314" s="37">
        <v>0</v>
      </c>
      <c r="O314" s="37">
        <v>0</v>
      </c>
      <c r="P314" s="37">
        <v>0</v>
      </c>
      <c r="Q314" s="37">
        <v>0</v>
      </c>
      <c r="R314" s="37">
        <v>-13.213101981709578</v>
      </c>
      <c r="S314" s="37">
        <v>0</v>
      </c>
      <c r="T314" s="37">
        <v>0</v>
      </c>
      <c r="U314" s="37">
        <v>0</v>
      </c>
      <c r="V314" s="37">
        <v>0</v>
      </c>
      <c r="W314" s="37">
        <v>0</v>
      </c>
      <c r="X314" s="37">
        <v>-0.45605370393256905</v>
      </c>
      <c r="Y314" s="39">
        <v>-74.20509322511468</v>
      </c>
      <c r="Z314" s="4"/>
      <c r="AA314" s="4"/>
      <c r="AB314" s="4"/>
    </row>
    <row r="315" spans="1:28">
      <c r="A315" s="4">
        <f t="shared" ca="1" si="42"/>
        <v>11</v>
      </c>
      <c r="B315" s="4">
        <f t="shared" si="43"/>
        <v>2038</v>
      </c>
      <c r="C315" s="4" t="str">
        <f t="shared" si="43"/>
        <v>AMS</v>
      </c>
      <c r="D315" s="4" t="s">
        <v>222</v>
      </c>
      <c r="E315" s="4" t="str">
        <f ca="1">VLOOKUP($H$6,#REF!,2,FALSE)</f>
        <v>frakyoto</v>
      </c>
      <c r="F315" s="4"/>
      <c r="G315" s="36" t="s">
        <v>37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7">
        <v>0</v>
      </c>
      <c r="V315" s="37">
        <v>0</v>
      </c>
      <c r="W315" s="37">
        <v>0</v>
      </c>
      <c r="X315" s="37">
        <v>0</v>
      </c>
      <c r="Y315" s="39">
        <v>0</v>
      </c>
      <c r="Z315" s="4"/>
      <c r="AA315" s="4"/>
      <c r="AB315" s="4"/>
    </row>
    <row r="316" spans="1:28">
      <c r="A316" s="4">
        <f t="shared" ca="1" si="42"/>
        <v>12</v>
      </c>
      <c r="B316" s="4">
        <f t="shared" si="43"/>
        <v>2038</v>
      </c>
      <c r="C316" s="4" t="str">
        <f t="shared" si="43"/>
        <v>AMS</v>
      </c>
      <c r="D316" s="4" t="s">
        <v>25</v>
      </c>
      <c r="E316" s="4" t="str">
        <f ca="1">VLOOKUP($H$6,#REF!,2,FALSE)</f>
        <v>frakyoto</v>
      </c>
      <c r="F316" s="4"/>
      <c r="G316" s="40" t="s">
        <v>164</v>
      </c>
      <c r="H316" s="41">
        <v>13.859177019435306</v>
      </c>
      <c r="I316" s="41">
        <v>298.46437759387055</v>
      </c>
      <c r="J316" s="41">
        <v>-67.974126681808059</v>
      </c>
      <c r="K316" s="41">
        <v>-10.819664398708131</v>
      </c>
      <c r="L316" s="73">
        <v>116.75008047778377</v>
      </c>
      <c r="M316" s="41">
        <v>0</v>
      </c>
      <c r="N316" s="41">
        <v>1044.9429709090912</v>
      </c>
      <c r="O316" s="41">
        <v>337.76764233856375</v>
      </c>
      <c r="P316" s="41">
        <v>300.62583057764351</v>
      </c>
      <c r="Q316" s="41">
        <v>27.696767252553528</v>
      </c>
      <c r="R316" s="41">
        <v>-8.0638482428952756</v>
      </c>
      <c r="S316" s="41">
        <v>-2.579088015535528</v>
      </c>
      <c r="T316" s="41">
        <v>128.43983591306872</v>
      </c>
      <c r="U316" s="41">
        <v>20.654107927982594</v>
      </c>
      <c r="V316" s="41">
        <v>-91.157732438582798</v>
      </c>
      <c r="W316" s="41">
        <v>0</v>
      </c>
      <c r="X316" s="41">
        <v>-0.45605370393256905</v>
      </c>
      <c r="Y316" s="41">
        <v>2108.1502765285304</v>
      </c>
      <c r="Z316" s="4"/>
      <c r="AA316" s="4"/>
      <c r="AB316" s="4"/>
    </row>
    <row r="317" spans="1:28">
      <c r="A317" s="4"/>
      <c r="B317" s="4"/>
      <c r="C317" s="4"/>
      <c r="D317" s="4"/>
      <c r="E317" s="4"/>
      <c r="F317" s="4"/>
      <c r="G317" s="42"/>
      <c r="H317" s="43">
        <v>0</v>
      </c>
      <c r="I317" s="43">
        <v>0</v>
      </c>
      <c r="J317" s="43">
        <v>0</v>
      </c>
      <c r="K317" s="43">
        <v>0</v>
      </c>
      <c r="L317" s="74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>
        <v>0</v>
      </c>
      <c r="Z317" s="4"/>
      <c r="AA317" s="4"/>
      <c r="AB317" s="4"/>
    </row>
    <row r="318" spans="1:28">
      <c r="A318" s="4">
        <f ca="1">A316+2</f>
        <v>14</v>
      </c>
      <c r="B318" s="4">
        <f>B316</f>
        <v>2038</v>
      </c>
      <c r="C318" s="4" t="str">
        <f>C316</f>
        <v>AMS</v>
      </c>
      <c r="D318" s="4" t="s">
        <v>39</v>
      </c>
      <c r="E318" s="4" t="str">
        <f ca="1">VLOOKUP($H$6,#REF!,2,FALSE)</f>
        <v>frakyoto</v>
      </c>
      <c r="F318" s="4"/>
      <c r="G318" s="44" t="s">
        <v>38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7">
        <v>0</v>
      </c>
      <c r="N318" s="37">
        <v>0</v>
      </c>
      <c r="O318" s="37">
        <v>0</v>
      </c>
      <c r="P318" s="37">
        <v>0</v>
      </c>
      <c r="Q318" s="37">
        <v>0</v>
      </c>
      <c r="R318" s="37">
        <v>0</v>
      </c>
      <c r="S318" s="37">
        <v>0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45">
        <v>0</v>
      </c>
      <c r="Z318" s="4"/>
      <c r="AA318" s="4"/>
      <c r="AB318" s="4"/>
    </row>
    <row r="319" spans="1:28">
      <c r="A319" s="4">
        <f t="shared" ref="A319:A330" ca="1" si="44">A318+1</f>
        <v>15</v>
      </c>
      <c r="B319" s="4">
        <f t="shared" ref="B319:C330" si="45">B318</f>
        <v>2038</v>
      </c>
      <c r="C319" s="4" t="str">
        <f t="shared" si="45"/>
        <v>AMS</v>
      </c>
      <c r="D319" s="4" t="s">
        <v>41</v>
      </c>
      <c r="E319" s="4" t="str">
        <f ca="1">VLOOKUP($H$6,#REF!,2,FALSE)</f>
        <v>frakyoto</v>
      </c>
      <c r="F319" s="4"/>
      <c r="G319" s="44" t="s">
        <v>40</v>
      </c>
      <c r="H319" s="37">
        <v>0</v>
      </c>
      <c r="I319" s="37">
        <v>0</v>
      </c>
      <c r="J319" s="37">
        <v>0.36057808628354604</v>
      </c>
      <c r="K319" s="37">
        <v>0</v>
      </c>
      <c r="L319" s="37">
        <v>8.1731938492631571</v>
      </c>
      <c r="M319" s="37">
        <v>0</v>
      </c>
      <c r="N319" s="37">
        <v>1044.9429709090912</v>
      </c>
      <c r="O319" s="37">
        <v>337.76764233856375</v>
      </c>
      <c r="P319" s="37">
        <v>24.329285035479781</v>
      </c>
      <c r="Q319" s="37">
        <v>10.889043532649588</v>
      </c>
      <c r="R319" s="37">
        <v>5.3878161949008447</v>
      </c>
      <c r="S319" s="37">
        <v>2.156867305661093</v>
      </c>
      <c r="T319" s="37">
        <v>0</v>
      </c>
      <c r="U319" s="37">
        <v>4.9774137725284184</v>
      </c>
      <c r="V319" s="37">
        <v>-707.90222245283019</v>
      </c>
      <c r="W319" s="37">
        <v>0</v>
      </c>
      <c r="X319" s="37">
        <v>2.1049473729599999</v>
      </c>
      <c r="Y319" s="45">
        <v>733.18753594455109</v>
      </c>
      <c r="Z319" s="4"/>
      <c r="AA319" s="4"/>
      <c r="AB319" s="4"/>
    </row>
    <row r="320" spans="1:28">
      <c r="A320" s="4">
        <f t="shared" ca="1" si="44"/>
        <v>16</v>
      </c>
      <c r="B320" s="4">
        <f t="shared" si="45"/>
        <v>2038</v>
      </c>
      <c r="C320" s="4" t="str">
        <f t="shared" si="45"/>
        <v>AMS</v>
      </c>
      <c r="D320" s="4" t="s">
        <v>43</v>
      </c>
      <c r="E320" s="4" t="str">
        <f ca="1">VLOOKUP($H$6,#REF!,2,FALSE)</f>
        <v>frakyoto</v>
      </c>
      <c r="F320" s="4"/>
      <c r="G320" s="44" t="s">
        <v>42</v>
      </c>
      <c r="H320" s="37">
        <v>0</v>
      </c>
      <c r="I320" s="37">
        <v>0</v>
      </c>
      <c r="J320" s="37">
        <v>0</v>
      </c>
      <c r="K320" s="37">
        <v>0</v>
      </c>
      <c r="L320" s="37">
        <v>9.2764090353058375</v>
      </c>
      <c r="M320" s="37">
        <v>0</v>
      </c>
      <c r="N320" s="37">
        <v>0</v>
      </c>
      <c r="O320" s="37">
        <v>0</v>
      </c>
      <c r="P320" s="37">
        <v>35.764224717869801</v>
      </c>
      <c r="Q320" s="37">
        <v>14.37233701187753</v>
      </c>
      <c r="R320" s="37">
        <v>0</v>
      </c>
      <c r="S320" s="37">
        <v>5.4622758911360467</v>
      </c>
      <c r="T320" s="37">
        <v>0</v>
      </c>
      <c r="U320" s="37">
        <v>10.952590418500169</v>
      </c>
      <c r="V320" s="37">
        <v>0</v>
      </c>
      <c r="W320" s="37">
        <v>-70.157887736076944</v>
      </c>
      <c r="X320" s="37">
        <v>0</v>
      </c>
      <c r="Y320" s="45">
        <v>5.6699493386124447</v>
      </c>
      <c r="Z320" s="4"/>
      <c r="AA320" s="4"/>
      <c r="AB320" s="4"/>
    </row>
    <row r="321" spans="1:28">
      <c r="A321" s="4">
        <f t="shared" ca="1" si="44"/>
        <v>17</v>
      </c>
      <c r="B321" s="4">
        <f t="shared" si="45"/>
        <v>2038</v>
      </c>
      <c r="C321" s="4" t="str">
        <f t="shared" si="45"/>
        <v>AMS</v>
      </c>
      <c r="D321" s="4" t="s">
        <v>45</v>
      </c>
      <c r="E321" s="4" t="str">
        <f ca="1">VLOOKUP($H$6,#REF!,2,FALSE)</f>
        <v>frakyoto</v>
      </c>
      <c r="F321" s="4"/>
      <c r="G321" s="44" t="s">
        <v>44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  <c r="P321" s="37">
        <v>74.596330146789299</v>
      </c>
      <c r="Q321" s="37">
        <v>0</v>
      </c>
      <c r="R321" s="37">
        <v>0</v>
      </c>
      <c r="S321" s="37">
        <v>-68.378931392842205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45">
        <v>6.2173987539470943</v>
      </c>
      <c r="Z321" s="4"/>
      <c r="AA321" s="4"/>
      <c r="AB321" s="4"/>
    </row>
    <row r="322" spans="1:28">
      <c r="A322" s="4">
        <f t="shared" ca="1" si="44"/>
        <v>18</v>
      </c>
      <c r="B322" s="4">
        <f t="shared" si="45"/>
        <v>2038</v>
      </c>
      <c r="C322" s="4" t="str">
        <f t="shared" si="45"/>
        <v>AMS</v>
      </c>
      <c r="D322" s="4" t="s">
        <v>47</v>
      </c>
      <c r="E322" s="4" t="str">
        <f ca="1">VLOOKUP($H$6,#REF!,2,FALSE)</f>
        <v>frakyoto</v>
      </c>
      <c r="F322" s="4"/>
      <c r="G322" s="44" t="s">
        <v>46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45">
        <v>0</v>
      </c>
      <c r="Z322" s="4"/>
      <c r="AA322" s="4"/>
      <c r="AB322" s="4"/>
    </row>
    <row r="323" spans="1:28">
      <c r="A323" s="4">
        <f t="shared" ca="1" si="44"/>
        <v>19</v>
      </c>
      <c r="B323" s="4">
        <f t="shared" si="45"/>
        <v>2038</v>
      </c>
      <c r="C323" s="4" t="str">
        <f t="shared" si="45"/>
        <v>AMS</v>
      </c>
      <c r="D323" s="4" t="s">
        <v>48</v>
      </c>
      <c r="E323" s="4" t="str">
        <f ca="1">VLOOKUP($H$6,#REF!,2,FALSE)</f>
        <v>frakyoto</v>
      </c>
      <c r="F323" s="4"/>
      <c r="G323" s="44" t="s">
        <v>17</v>
      </c>
      <c r="H323" s="37">
        <v>0</v>
      </c>
      <c r="I323" s="37">
        <v>309.28389692910912</v>
      </c>
      <c r="J323" s="37">
        <v>-306.20133621434456</v>
      </c>
      <c r="K323" s="37">
        <v>0</v>
      </c>
      <c r="L323" s="37">
        <v>0</v>
      </c>
      <c r="M323" s="37">
        <v>0</v>
      </c>
      <c r="N323" s="37">
        <v>0</v>
      </c>
      <c r="O323" s="37">
        <v>0</v>
      </c>
      <c r="P323" s="37">
        <v>0</v>
      </c>
      <c r="Q323" s="37">
        <v>0</v>
      </c>
      <c r="R323" s="37">
        <v>0</v>
      </c>
      <c r="S323" s="37">
        <v>0</v>
      </c>
      <c r="T323" s="37">
        <v>0</v>
      </c>
      <c r="U323" s="37">
        <v>0</v>
      </c>
      <c r="V323" s="37">
        <v>0</v>
      </c>
      <c r="W323" s="37">
        <v>0</v>
      </c>
      <c r="X323" s="37">
        <v>0</v>
      </c>
      <c r="Y323" s="45">
        <v>3.0825607147645133</v>
      </c>
      <c r="Z323" s="4"/>
      <c r="AA323" s="4"/>
      <c r="AB323" s="4"/>
    </row>
    <row r="324" spans="1:28">
      <c r="A324" s="4">
        <f t="shared" ca="1" si="44"/>
        <v>20</v>
      </c>
      <c r="B324" s="4">
        <f t="shared" si="45"/>
        <v>2038</v>
      </c>
      <c r="C324" s="4" t="str">
        <f t="shared" si="45"/>
        <v>AMS</v>
      </c>
      <c r="D324" s="4" t="s">
        <v>50</v>
      </c>
      <c r="E324" s="4" t="str">
        <f ca="1">VLOOKUP($H$6,#REF!,2,FALSE)</f>
        <v>frakyoto</v>
      </c>
      <c r="F324" s="4"/>
      <c r="G324" s="44" t="s">
        <v>49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0</v>
      </c>
      <c r="P324" s="37">
        <v>106.10331078427467</v>
      </c>
      <c r="Q324" s="37">
        <v>0</v>
      </c>
      <c r="R324" s="37">
        <v>-106.10331078427467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45">
        <v>0</v>
      </c>
      <c r="Z324" s="4"/>
      <c r="AA324" s="4"/>
      <c r="AB324" s="4"/>
    </row>
    <row r="325" spans="1:28">
      <c r="A325" s="4">
        <f t="shared" ca="1" si="44"/>
        <v>21</v>
      </c>
      <c r="B325" s="4">
        <f t="shared" si="45"/>
        <v>2038</v>
      </c>
      <c r="C325" s="4" t="str">
        <f t="shared" si="45"/>
        <v>AMS</v>
      </c>
      <c r="D325" s="4" t="s">
        <v>52</v>
      </c>
      <c r="E325" s="4" t="str">
        <f ca="1">VLOOKUP($H$6,#REF!,2,FALSE)</f>
        <v>frakyoto</v>
      </c>
      <c r="F325" s="4"/>
      <c r="G325" s="44" t="s">
        <v>51</v>
      </c>
      <c r="H325" s="37">
        <v>0</v>
      </c>
      <c r="I325" s="37">
        <v>0</v>
      </c>
      <c r="J325" s="37">
        <v>0</v>
      </c>
      <c r="K325" s="37">
        <v>-16.310777823492739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22.716960756953675</v>
      </c>
      <c r="Y325" s="45">
        <v>6.4061829334609364</v>
      </c>
      <c r="Z325" s="4"/>
      <c r="AA325" s="4"/>
      <c r="AB325" s="4"/>
    </row>
    <row r="326" spans="1:28">
      <c r="A326" s="4">
        <f t="shared" ca="1" si="44"/>
        <v>22</v>
      </c>
      <c r="B326" s="4">
        <f t="shared" si="45"/>
        <v>2038</v>
      </c>
      <c r="C326" s="4" t="str">
        <f t="shared" si="45"/>
        <v>AMS</v>
      </c>
      <c r="D326" s="4" t="s">
        <v>54</v>
      </c>
      <c r="E326" s="4" t="str">
        <f ca="1">VLOOKUP($H$6,#REF!,2,FALSE)</f>
        <v>frakyoto</v>
      </c>
      <c r="F326" s="4"/>
      <c r="G326" s="44" t="s">
        <v>53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81.021305902580409</v>
      </c>
      <c r="W326" s="37">
        <v>0</v>
      </c>
      <c r="X326" s="37">
        <v>-54.932445401949522</v>
      </c>
      <c r="Y326" s="45">
        <v>26.088860500630886</v>
      </c>
      <c r="Z326" s="4"/>
      <c r="AA326" s="4"/>
      <c r="AB326" s="4"/>
    </row>
    <row r="327" spans="1:28">
      <c r="A327" s="4">
        <f t="shared" ca="1" si="44"/>
        <v>23</v>
      </c>
      <c r="B327" s="4">
        <f t="shared" si="45"/>
        <v>2038</v>
      </c>
      <c r="C327" s="4" t="str">
        <f t="shared" si="45"/>
        <v>AMS</v>
      </c>
      <c r="D327" s="4" t="s">
        <v>55</v>
      </c>
      <c r="E327" s="4" t="str">
        <f ca="1">VLOOKUP($H$6,#REF!,2,FALSE)</f>
        <v>frakyoto</v>
      </c>
      <c r="F327" s="4"/>
      <c r="G327" s="44" t="s">
        <v>165</v>
      </c>
      <c r="H327" s="37">
        <v>7.7637663281249996</v>
      </c>
      <c r="I327" s="37">
        <v>-10.819519335238569</v>
      </c>
      <c r="J327" s="37">
        <v>14.100311366339174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45">
        <v>11.044558359225604</v>
      </c>
      <c r="Z327" s="4"/>
      <c r="AA327" s="4"/>
      <c r="AB327" s="4"/>
    </row>
    <row r="328" spans="1:28">
      <c r="A328" s="4">
        <f t="shared" ca="1" si="44"/>
        <v>24</v>
      </c>
      <c r="B328" s="4">
        <f t="shared" si="45"/>
        <v>2038</v>
      </c>
      <c r="C328" s="4" t="str">
        <f t="shared" si="45"/>
        <v>AMS</v>
      </c>
      <c r="D328" s="4" t="s">
        <v>57</v>
      </c>
      <c r="E328" s="4" t="str">
        <f ca="1">VLOOKUP($H$6,#REF!,2,FALSE)</f>
        <v>frakyoto</v>
      </c>
      <c r="F328" s="4"/>
      <c r="G328" s="44" t="s">
        <v>56</v>
      </c>
      <c r="H328" s="37">
        <v>3.0192424609374999</v>
      </c>
      <c r="I328" s="37">
        <v>0</v>
      </c>
      <c r="J328" s="37">
        <v>18.191659515376916</v>
      </c>
      <c r="K328" s="37">
        <v>0</v>
      </c>
      <c r="L328" s="37">
        <v>3.2664120682994437</v>
      </c>
      <c r="M328" s="37">
        <v>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1.9850542794488581</v>
      </c>
      <c r="T328" s="37">
        <v>0</v>
      </c>
      <c r="U328" s="37">
        <v>0</v>
      </c>
      <c r="V328" s="37">
        <v>25.953415809095944</v>
      </c>
      <c r="W328" s="37">
        <v>0</v>
      </c>
      <c r="X328" s="37">
        <v>0</v>
      </c>
      <c r="Y328" s="45">
        <v>52.41578413315866</v>
      </c>
      <c r="Z328" s="4"/>
      <c r="AA328" s="4"/>
      <c r="AB328" s="4"/>
    </row>
    <row r="329" spans="1:28">
      <c r="A329" s="4">
        <f t="shared" ca="1" si="44"/>
        <v>25</v>
      </c>
      <c r="B329" s="4">
        <f t="shared" si="45"/>
        <v>2038</v>
      </c>
      <c r="C329" s="4" t="str">
        <f t="shared" si="45"/>
        <v>AMS</v>
      </c>
      <c r="D329" s="4" t="s">
        <v>58</v>
      </c>
      <c r="E329" s="4" t="str">
        <f ca="1">VLOOKUP($H$6,#REF!,2,FALSE)</f>
        <v>frakyoto</v>
      </c>
      <c r="F329" s="4"/>
      <c r="G329" s="44" t="s">
        <v>166</v>
      </c>
      <c r="H329" s="37">
        <v>0</v>
      </c>
      <c r="I329" s="37">
        <v>0</v>
      </c>
      <c r="J329" s="37">
        <v>0</v>
      </c>
      <c r="K329" s="37">
        <v>0</v>
      </c>
      <c r="L329" s="37">
        <v>1.3263177549814644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0.80602590254500572</v>
      </c>
      <c r="T329" s="37">
        <v>0</v>
      </c>
      <c r="U329" s="37">
        <v>0</v>
      </c>
      <c r="V329" s="37">
        <v>47.211289773023438</v>
      </c>
      <c r="W329" s="37">
        <v>5.4411740217158124</v>
      </c>
      <c r="X329" s="37">
        <v>0</v>
      </c>
      <c r="Y329" s="45">
        <v>54.784807452265724</v>
      </c>
      <c r="Z329" s="4"/>
      <c r="AA329" s="4"/>
      <c r="AB329" s="4"/>
    </row>
    <row r="330" spans="1:28">
      <c r="A330" s="4">
        <f t="shared" ca="1" si="44"/>
        <v>26</v>
      </c>
      <c r="B330" s="4">
        <f t="shared" si="45"/>
        <v>2038</v>
      </c>
      <c r="C330" s="4" t="str">
        <f t="shared" si="45"/>
        <v>AMS</v>
      </c>
      <c r="D330" s="4" t="s">
        <v>27</v>
      </c>
      <c r="E330" s="4" t="str">
        <f ca="1">VLOOKUP($H$6,#REF!,2,FALSE)</f>
        <v>frakyoto</v>
      </c>
      <c r="F330" s="4"/>
      <c r="G330" s="40" t="s">
        <v>26</v>
      </c>
      <c r="H330" s="41">
        <v>10.783008789062499</v>
      </c>
      <c r="I330" s="41">
        <v>298.46437759387055</v>
      </c>
      <c r="J330" s="41">
        <v>-273.54878724634494</v>
      </c>
      <c r="K330" s="41">
        <v>-16.310777823492739</v>
      </c>
      <c r="L330" s="73">
        <v>22.042332707849905</v>
      </c>
      <c r="M330" s="41">
        <v>0</v>
      </c>
      <c r="N330" s="41">
        <v>1044.9429709090912</v>
      </c>
      <c r="O330" s="41">
        <v>337.76764233856375</v>
      </c>
      <c r="P330" s="41">
        <v>240.79315068441355</v>
      </c>
      <c r="Q330" s="41">
        <v>25.261380544527118</v>
      </c>
      <c r="R330" s="41">
        <v>-100.71549458937382</v>
      </c>
      <c r="S330" s="41">
        <v>-57.968708014051202</v>
      </c>
      <c r="T330" s="41">
        <v>0</v>
      </c>
      <c r="U330" s="41">
        <v>15.930004191028587</v>
      </c>
      <c r="V330" s="41">
        <v>-553.71621096813044</v>
      </c>
      <c r="W330" s="41">
        <v>-64.71671371436112</v>
      </c>
      <c r="X330" s="41">
        <v>-30.110537272035849</v>
      </c>
      <c r="Y330" s="41">
        <v>898.897638130617</v>
      </c>
      <c r="Z330" s="4"/>
      <c r="AA330" s="4"/>
      <c r="AB330" s="4"/>
    </row>
    <row r="331" spans="1:28">
      <c r="A331" s="4"/>
      <c r="B331" s="4"/>
      <c r="C331" s="4"/>
      <c r="D331" s="4"/>
      <c r="E331" s="4"/>
      <c r="F331" s="4"/>
      <c r="G331" s="42"/>
      <c r="H331" s="43">
        <v>0</v>
      </c>
      <c r="I331" s="43">
        <v>0</v>
      </c>
      <c r="J331" s="43">
        <v>0</v>
      </c>
      <c r="K331" s="43">
        <v>0</v>
      </c>
      <c r="L331" s="74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  <c r="Y331" s="43">
        <v>0</v>
      </c>
      <c r="Z331" s="4"/>
      <c r="AA331" s="4"/>
      <c r="AB331" s="4"/>
    </row>
    <row r="332" spans="1:28">
      <c r="A332" s="4">
        <f ca="1">A330+2</f>
        <v>28</v>
      </c>
      <c r="B332" s="4">
        <f>B330</f>
        <v>2038</v>
      </c>
      <c r="C332" s="4" t="str">
        <f>C310</f>
        <v>AMS</v>
      </c>
      <c r="D332" s="4" t="s">
        <v>223</v>
      </c>
      <c r="E332" s="4" t="str">
        <f ca="1">VLOOKUP($H$6,#REF!,2,FALSE)</f>
        <v>frakyoto</v>
      </c>
      <c r="F332" s="4"/>
      <c r="G332" s="44" t="s">
        <v>0</v>
      </c>
      <c r="H332" s="37">
        <v>3.0761682303728053</v>
      </c>
      <c r="I332" s="37">
        <v>0</v>
      </c>
      <c r="J332" s="37">
        <v>6.6351508306047968</v>
      </c>
      <c r="K332" s="37">
        <v>0</v>
      </c>
      <c r="L332" s="37">
        <v>38.528321178569939</v>
      </c>
      <c r="M332" s="37">
        <v>0</v>
      </c>
      <c r="N332" s="37">
        <v>0</v>
      </c>
      <c r="O332" s="37">
        <v>0</v>
      </c>
      <c r="P332" s="37">
        <v>20.031105646676835</v>
      </c>
      <c r="Q332" s="37">
        <v>2.4349588281846541</v>
      </c>
      <c r="R332" s="37">
        <v>1.8349433718750003</v>
      </c>
      <c r="S332" s="37">
        <v>23.451101372697913</v>
      </c>
      <c r="T332" s="37">
        <v>6.8164926757812498</v>
      </c>
      <c r="U332" s="37">
        <v>7.4990210834655101E-4</v>
      </c>
      <c r="V332" s="37">
        <v>132.01210341841889</v>
      </c>
      <c r="W332" s="37">
        <v>18.207144124668375</v>
      </c>
      <c r="X332" s="37">
        <v>4.1350366210937501</v>
      </c>
      <c r="Y332" s="45">
        <v>257.16327620105255</v>
      </c>
      <c r="Z332" s="4"/>
      <c r="AA332" s="46" cm="1">
        <f t="array" aca="1" ref="AA332" ca="1">_xlfn.IFNA(INDEX(#REF!,MATCH(INDIRECT("Codes_bilans!"&amp;AA$1&amp;"$"&amp;$A332),#REF!,0),MATCH($B332,#REF!,0)),0)</f>
        <v>277.30195123641204</v>
      </c>
      <c r="AB332" s="4"/>
    </row>
    <row r="333" spans="1:28">
      <c r="A333" s="4">
        <f t="shared" ref="A333:A340" ca="1" si="46">A332+1</f>
        <v>29</v>
      </c>
      <c r="B333" s="4">
        <f t="shared" ref="B333:C340" si="47">B332</f>
        <v>2038</v>
      </c>
      <c r="C333" s="4" t="str">
        <f t="shared" si="47"/>
        <v>AMS</v>
      </c>
      <c r="D333" s="4" t="s">
        <v>224</v>
      </c>
      <c r="E333" s="4" t="str">
        <f ca="1">VLOOKUP($H$6,#REF!,2,FALSE)</f>
        <v>frakyoto</v>
      </c>
      <c r="F333" s="4"/>
      <c r="G333" s="44" t="s">
        <v>3</v>
      </c>
      <c r="H333" s="37">
        <v>0</v>
      </c>
      <c r="I333" s="37">
        <v>0</v>
      </c>
      <c r="J333" s="37">
        <v>110.91379205811297</v>
      </c>
      <c r="K333" s="37">
        <v>0.7006243456433674</v>
      </c>
      <c r="L333" s="37">
        <v>3.7872267703464977</v>
      </c>
      <c r="M333" s="37">
        <v>0</v>
      </c>
      <c r="N333" s="37">
        <v>0</v>
      </c>
      <c r="O333" s="37">
        <v>0</v>
      </c>
      <c r="P333" s="37">
        <v>0</v>
      </c>
      <c r="Q333" s="37">
        <v>0</v>
      </c>
      <c r="R333" s="37">
        <v>63.547118628094331</v>
      </c>
      <c r="S333" s="37">
        <v>2.3015622495031773</v>
      </c>
      <c r="T333" s="37">
        <v>0</v>
      </c>
      <c r="U333" s="37">
        <v>0</v>
      </c>
      <c r="V333" s="37">
        <v>74.297767208409297</v>
      </c>
      <c r="W333" s="37">
        <v>0</v>
      </c>
      <c r="X333" s="37">
        <v>2.9567259991236208</v>
      </c>
      <c r="Y333" s="45">
        <v>258.50481725923328</v>
      </c>
      <c r="Z333" s="4"/>
      <c r="AA333" s="46" cm="1">
        <f t="array" aca="1" ref="AA333" ca="1">_xlfn.IFNA(INDEX(#REF!,MATCH(INDIRECT("Codes_bilans!"&amp;AA$1&amp;"$"&amp;$A333),#REF!,0),MATCH($B333,#REF!,0)),0)</f>
        <v>365.61077944613305</v>
      </c>
      <c r="AB333" s="4"/>
    </row>
    <row r="334" spans="1:28">
      <c r="A334" s="4">
        <f t="shared" ca="1" si="46"/>
        <v>30</v>
      </c>
      <c r="B334" s="4">
        <f t="shared" si="47"/>
        <v>2038</v>
      </c>
      <c r="C334" s="4" t="str">
        <f t="shared" si="47"/>
        <v>AMS</v>
      </c>
      <c r="D334" s="4" t="s">
        <v>225</v>
      </c>
      <c r="E334" s="4" t="str">
        <f ca="1">VLOOKUP($H$6,#REF!,2,FALSE)</f>
        <v>frakyoto</v>
      </c>
      <c r="F334" s="4"/>
      <c r="G334" s="44" t="s">
        <v>1</v>
      </c>
      <c r="H334" s="37">
        <v>0</v>
      </c>
      <c r="I334" s="37">
        <v>0</v>
      </c>
      <c r="J334" s="37">
        <v>2.6564398035767778</v>
      </c>
      <c r="K334" s="37">
        <v>0</v>
      </c>
      <c r="L334" s="37">
        <v>28.69836522821614</v>
      </c>
      <c r="M334" s="37">
        <v>0</v>
      </c>
      <c r="N334" s="37">
        <v>0</v>
      </c>
      <c r="O334" s="37">
        <v>0</v>
      </c>
      <c r="P334" s="37">
        <v>35.896639108009097</v>
      </c>
      <c r="Q334" s="37">
        <v>0</v>
      </c>
      <c r="R334" s="37">
        <v>0</v>
      </c>
      <c r="S334" s="37">
        <v>17.440485621005948</v>
      </c>
      <c r="T334" s="37">
        <v>97.288022909546527</v>
      </c>
      <c r="U334" s="37">
        <v>2.574236293616976</v>
      </c>
      <c r="V334" s="37">
        <v>153.30644884049457</v>
      </c>
      <c r="W334" s="37">
        <v>27.523160685886953</v>
      </c>
      <c r="X334" s="37">
        <v>0</v>
      </c>
      <c r="Y334" s="45">
        <v>365.383798490353</v>
      </c>
      <c r="Z334" s="4"/>
      <c r="AA334" s="46" cm="1">
        <f t="array" aca="1" ref="AA334" ca="1">_xlfn.IFNA(INDEX(#REF!,MATCH(INDIRECT("Codes_bilans!"&amp;AA$1&amp;"$"&amp;$A334),#REF!,0),MATCH($B334,#REF!,0)),0)</f>
        <v>438.2063154883017</v>
      </c>
      <c r="AB334" s="4"/>
    </row>
    <row r="335" spans="1:28">
      <c r="A335" s="4">
        <f t="shared" ca="1" si="46"/>
        <v>31</v>
      </c>
      <c r="B335" s="4">
        <f t="shared" si="47"/>
        <v>2038</v>
      </c>
      <c r="C335" s="4" t="str">
        <f t="shared" si="47"/>
        <v>AMS</v>
      </c>
      <c r="D335" s="4" t="s">
        <v>226</v>
      </c>
      <c r="E335" s="4" t="str">
        <f ca="1">VLOOKUP($H$6,#REF!,2,FALSE)</f>
        <v>frakyoto</v>
      </c>
      <c r="F335" s="4"/>
      <c r="G335" s="44" t="s">
        <v>2</v>
      </c>
      <c r="H335" s="37">
        <v>0</v>
      </c>
      <c r="I335" s="37">
        <v>0</v>
      </c>
      <c r="J335" s="37">
        <v>2.1807410006338563</v>
      </c>
      <c r="K335" s="37">
        <v>0</v>
      </c>
      <c r="L335" s="37">
        <v>15.077359159365459</v>
      </c>
      <c r="M335" s="37">
        <v>0</v>
      </c>
      <c r="N335" s="37">
        <v>0</v>
      </c>
      <c r="O335" s="37">
        <v>0</v>
      </c>
      <c r="P335" s="37">
        <v>0.41672235765550286</v>
      </c>
      <c r="Q335" s="37">
        <v>4.2787984175547016E-4</v>
      </c>
      <c r="R335" s="37">
        <v>0</v>
      </c>
      <c r="S335" s="37">
        <v>9.1627681064954078</v>
      </c>
      <c r="T335" s="37">
        <v>23.435320327740932</v>
      </c>
      <c r="U335" s="37">
        <v>0.98358432216492664</v>
      </c>
      <c r="V335" s="37">
        <v>94.082065678581444</v>
      </c>
      <c r="W335" s="37">
        <v>18.986408903805792</v>
      </c>
      <c r="X335" s="37">
        <v>0</v>
      </c>
      <c r="Y335" s="45">
        <v>164.32539773628508</v>
      </c>
      <c r="Z335" s="4"/>
      <c r="AA335" s="46" cm="1">
        <f t="array" aca="1" ref="AA335" ca="1">_xlfn.IFNA(INDEX(#REF!,MATCH(INDIRECT("Codes_bilans!"&amp;AA$1&amp;"$"&amp;$A335),#REF!,0),MATCH($B335,#REF!,0)),0)</f>
        <v>220.45270653027677</v>
      </c>
      <c r="AB335" s="4"/>
    </row>
    <row r="336" spans="1:28">
      <c r="A336" s="4">
        <f t="shared" ca="1" si="46"/>
        <v>32</v>
      </c>
      <c r="B336" s="4">
        <f t="shared" si="47"/>
        <v>2038</v>
      </c>
      <c r="C336" s="4" t="str">
        <f t="shared" si="47"/>
        <v>AMS</v>
      </c>
      <c r="D336" s="4" t="s">
        <v>227</v>
      </c>
      <c r="E336" s="4" t="str">
        <f ca="1">VLOOKUP($H$6,#REF!,2,FALSE)</f>
        <v>frakyoto</v>
      </c>
      <c r="F336" s="4"/>
      <c r="G336" s="44" t="s">
        <v>4</v>
      </c>
      <c r="H336" s="37">
        <v>0</v>
      </c>
      <c r="I336" s="37">
        <v>0</v>
      </c>
      <c r="J336" s="37">
        <v>14.020166565992641</v>
      </c>
      <c r="K336" s="37">
        <v>0</v>
      </c>
      <c r="L336" s="37">
        <v>1.1408122878946925</v>
      </c>
      <c r="M336" s="37">
        <v>0</v>
      </c>
      <c r="N336" s="37">
        <v>0</v>
      </c>
      <c r="O336" s="37">
        <v>0</v>
      </c>
      <c r="P336" s="37">
        <v>3.1334095930613137</v>
      </c>
      <c r="Q336" s="37">
        <v>0</v>
      </c>
      <c r="R336" s="37">
        <v>12.27694106679661</v>
      </c>
      <c r="S336" s="37">
        <v>0.69329106884918612</v>
      </c>
      <c r="T336" s="37">
        <v>0.9</v>
      </c>
      <c r="U336" s="37">
        <v>1.1655332190637568</v>
      </c>
      <c r="V336" s="37">
        <v>7.7417893836432903</v>
      </c>
      <c r="W336" s="37">
        <v>0</v>
      </c>
      <c r="X336" s="37">
        <v>0.29485655237537339</v>
      </c>
      <c r="Y336" s="45">
        <v>41.36679973767685</v>
      </c>
      <c r="Z336" s="4"/>
      <c r="AA336" s="46" cm="1">
        <f t="array" aca="1" ref="AA336" ca="1">_xlfn.IFNA(INDEX(#REF!,MATCH(INDIRECT("Codes_bilans!"&amp;AA$1&amp;"$"&amp;$A336),#REF!,0),MATCH($B336,#REF!,0)),0)</f>
        <v>43.852096658351194</v>
      </c>
      <c r="AB336" s="4"/>
    </row>
    <row r="337" spans="1:28">
      <c r="A337" s="4">
        <f t="shared" ca="1" si="46"/>
        <v>33</v>
      </c>
      <c r="B337" s="4">
        <f t="shared" si="47"/>
        <v>2038</v>
      </c>
      <c r="C337" s="4" t="str">
        <f t="shared" si="47"/>
        <v>AMS</v>
      </c>
      <c r="D337" s="4" t="s">
        <v>228</v>
      </c>
      <c r="E337" s="4" t="str">
        <f ca="1">VLOOKUP($H$6,#REF!,2,FALSE)</f>
        <v>frakyoto</v>
      </c>
      <c r="F337" s="4"/>
      <c r="G337" s="44" t="s">
        <v>5</v>
      </c>
      <c r="H337" s="37">
        <v>0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1.118304</v>
      </c>
      <c r="W337" s="37">
        <v>0</v>
      </c>
      <c r="X337" s="37">
        <v>0</v>
      </c>
      <c r="Y337" s="45">
        <v>1.118304</v>
      </c>
      <c r="Z337" s="4"/>
      <c r="AA337" s="46" t="str" cm="1">
        <f t="array" aca="1" ref="AA337" ca="1">_xlfn.IFNA(INDEX(#REF!,MATCH(INDIRECT("Codes_bilans!"&amp;AA$1&amp;"$"&amp;$A337),#REF!,0),MATCH($B337,#REF!,0)),0)</f>
        <v/>
      </c>
      <c r="AB337" s="4"/>
    </row>
    <row r="338" spans="1:28">
      <c r="A338" s="4">
        <f t="shared" ca="1" si="46"/>
        <v>34</v>
      </c>
      <c r="B338" s="4">
        <f t="shared" si="47"/>
        <v>2038</v>
      </c>
      <c r="C338" s="4" t="str">
        <f t="shared" si="47"/>
        <v>AMS</v>
      </c>
      <c r="D338" s="4" t="s">
        <v>229</v>
      </c>
      <c r="E338" s="4" t="str">
        <f ca="1">VLOOKUP($H$6,#REF!,2,FALSE)</f>
        <v>frakyoto</v>
      </c>
      <c r="F338" s="4"/>
      <c r="G338" s="40" t="s">
        <v>22</v>
      </c>
      <c r="H338" s="41">
        <v>3.0761682303728053</v>
      </c>
      <c r="I338" s="41">
        <v>0</v>
      </c>
      <c r="J338" s="41">
        <v>136.40629025892105</v>
      </c>
      <c r="K338" s="41">
        <v>0.7006243456433674</v>
      </c>
      <c r="L338" s="73">
        <v>87.232084624392726</v>
      </c>
      <c r="M338" s="41">
        <v>0</v>
      </c>
      <c r="N338" s="41">
        <v>0</v>
      </c>
      <c r="O338" s="41">
        <v>0</v>
      </c>
      <c r="P338" s="41">
        <v>59.47787670540275</v>
      </c>
      <c r="Q338" s="41">
        <v>2.4353867080264098</v>
      </c>
      <c r="R338" s="41">
        <v>77.659003066765948</v>
      </c>
      <c r="S338" s="41">
        <v>53.049208418551629</v>
      </c>
      <c r="T338" s="41">
        <v>128.43983591306872</v>
      </c>
      <c r="U338" s="41">
        <v>4.7241037369540066</v>
      </c>
      <c r="V338" s="41">
        <v>462.55847852954759</v>
      </c>
      <c r="W338" s="41">
        <v>64.71671371436112</v>
      </c>
      <c r="X338" s="41">
        <v>7.3866191725927441</v>
      </c>
      <c r="Y338" s="41">
        <v>1087.8623934246009</v>
      </c>
      <c r="Z338" s="4"/>
      <c r="AA338" s="4"/>
      <c r="AB338" s="4"/>
    </row>
    <row r="339" spans="1:28">
      <c r="A339" s="4">
        <f t="shared" ca="1" si="46"/>
        <v>35</v>
      </c>
      <c r="B339" s="4">
        <f t="shared" si="47"/>
        <v>2038</v>
      </c>
      <c r="C339" s="4" t="str">
        <f t="shared" si="47"/>
        <v>AMS</v>
      </c>
      <c r="D339" s="4" t="s">
        <v>230</v>
      </c>
      <c r="E339" s="4" t="str">
        <f ca="1">VLOOKUP($H$6,#REF!,2,FALSE)</f>
        <v>frakyoto</v>
      </c>
      <c r="F339" s="4"/>
      <c r="G339" s="36" t="s">
        <v>23</v>
      </c>
      <c r="H339" s="37">
        <v>0</v>
      </c>
      <c r="I339" s="37">
        <v>0</v>
      </c>
      <c r="J339" s="37">
        <v>69.168370305615824</v>
      </c>
      <c r="K339" s="37">
        <v>4.7904890791412402</v>
      </c>
      <c r="L339" s="37">
        <v>7.4756631455411453</v>
      </c>
      <c r="M339" s="37">
        <v>0</v>
      </c>
      <c r="N339" s="37">
        <v>0</v>
      </c>
      <c r="O339" s="37">
        <v>0</v>
      </c>
      <c r="P339" s="37">
        <v>0.35480318782723769</v>
      </c>
      <c r="Q339" s="37">
        <v>0</v>
      </c>
      <c r="R339" s="37">
        <v>14.992643279712595</v>
      </c>
      <c r="S339" s="37">
        <v>2.3404115799640408</v>
      </c>
      <c r="T339" s="37">
        <v>0</v>
      </c>
      <c r="U339" s="37">
        <v>0</v>
      </c>
      <c r="V339" s="37">
        <v>0</v>
      </c>
      <c r="W339" s="37">
        <v>0</v>
      </c>
      <c r="X339" s="37">
        <v>22.267864395510532</v>
      </c>
      <c r="Y339" s="45">
        <v>121.39024497331262</v>
      </c>
      <c r="Z339" s="4"/>
      <c r="AA339" s="46" cm="1">
        <f t="array" aca="1" ref="AA339" ca="1">_xlfn.IFNA(INDEX(#REF!,MATCH(INDIRECT("Codes_bilans!"&amp;AA$1&amp;"$"&amp;$A339),#REF!,0),MATCH($B339,#REF!,0)),0)</f>
        <v>124.22389628581696</v>
      </c>
      <c r="AB339" s="4"/>
    </row>
    <row r="340" spans="1:28">
      <c r="A340" s="4">
        <f t="shared" ca="1" si="46"/>
        <v>36</v>
      </c>
      <c r="B340" s="4">
        <f t="shared" si="47"/>
        <v>2038</v>
      </c>
      <c r="C340" s="4" t="str">
        <f t="shared" si="47"/>
        <v>AMS</v>
      </c>
      <c r="D340" s="4" t="s">
        <v>231</v>
      </c>
      <c r="E340" s="4" t="str">
        <f ca="1">VLOOKUP($H$6,#REF!,2,FALSE)</f>
        <v>frakyoto</v>
      </c>
      <c r="F340" s="4"/>
      <c r="G340" s="40" t="s">
        <v>24</v>
      </c>
      <c r="H340" s="41">
        <v>3.0761682303728053</v>
      </c>
      <c r="I340" s="41">
        <v>0</v>
      </c>
      <c r="J340" s="41">
        <v>205.57466056453688</v>
      </c>
      <c r="K340" s="41">
        <v>5.4911134247846078</v>
      </c>
      <c r="L340" s="73">
        <v>94.707747769933874</v>
      </c>
      <c r="M340" s="41">
        <v>0</v>
      </c>
      <c r="N340" s="41">
        <v>0</v>
      </c>
      <c r="O340" s="41">
        <v>0</v>
      </c>
      <c r="P340" s="41">
        <v>59.832679893229987</v>
      </c>
      <c r="Q340" s="41">
        <v>2.4353867080264098</v>
      </c>
      <c r="R340" s="41">
        <v>92.651646346478543</v>
      </c>
      <c r="S340" s="41">
        <v>55.38961999851567</v>
      </c>
      <c r="T340" s="41">
        <v>128.43983591306872</v>
      </c>
      <c r="U340" s="41">
        <v>4.7241037369540066</v>
      </c>
      <c r="V340" s="41">
        <v>462.55847852954759</v>
      </c>
      <c r="W340" s="41">
        <v>64.71671371436112</v>
      </c>
      <c r="X340" s="41">
        <v>29.654483568103277</v>
      </c>
      <c r="Y340" s="41">
        <v>1209.2526383979134</v>
      </c>
      <c r="Z340" s="4"/>
      <c r="AA340" s="4"/>
      <c r="AB340" s="4"/>
    </row>
    <row r="341" spans="1:28">
      <c r="A341" s="4"/>
      <c r="B341" s="4"/>
      <c r="C341" s="4"/>
      <c r="D341" s="4"/>
      <c r="E341" s="4"/>
      <c r="F341" s="4"/>
      <c r="G341" s="4"/>
      <c r="H341" s="26">
        <v>0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6">
        <v>0</v>
      </c>
      <c r="S341" s="26">
        <v>-4.4408920985006262E-15</v>
      </c>
      <c r="T341" s="26">
        <v>0</v>
      </c>
      <c r="U341" s="26">
        <v>0</v>
      </c>
      <c r="V341" s="26">
        <v>0</v>
      </c>
      <c r="W341" s="26">
        <v>0</v>
      </c>
      <c r="X341" s="26">
        <v>-2.55351295663786E-15</v>
      </c>
      <c r="Y341" s="26">
        <v>0</v>
      </c>
      <c r="Z341" s="4"/>
      <c r="AA341" s="4"/>
      <c r="AB341" s="4"/>
    </row>
    <row r="342" spans="1:2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A343" s="19"/>
      <c r="B343" s="19"/>
      <c r="C343" s="19"/>
      <c r="D343" s="19"/>
      <c r="E343" s="19"/>
      <c r="F343" s="19"/>
      <c r="G343" s="20" t="s">
        <v>242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.25" customHeight="1">
      <c r="A345" s="4"/>
      <c r="B345" s="4"/>
      <c r="C345" s="4"/>
      <c r="D345" s="4"/>
      <c r="E345" s="4"/>
      <c r="F345" s="4"/>
      <c r="G345" s="104" t="s">
        <v>95</v>
      </c>
      <c r="H345" s="99" t="s">
        <v>65</v>
      </c>
      <c r="I345" s="99" t="s">
        <v>66</v>
      </c>
      <c r="J345" s="99" t="s">
        <v>158</v>
      </c>
      <c r="K345" s="99" t="s">
        <v>81</v>
      </c>
      <c r="L345" s="99" t="s">
        <v>74</v>
      </c>
      <c r="M345" s="99" t="s">
        <v>83</v>
      </c>
      <c r="N345" s="99" t="s">
        <v>76</v>
      </c>
      <c r="O345" s="99" t="s">
        <v>77</v>
      </c>
      <c r="P345" s="101" t="s">
        <v>162</v>
      </c>
      <c r="Q345" s="102"/>
      <c r="R345" s="102"/>
      <c r="S345" s="102"/>
      <c r="T345" s="102"/>
      <c r="U345" s="103"/>
      <c r="V345" s="99" t="s">
        <v>159</v>
      </c>
      <c r="W345" s="99" t="s">
        <v>89</v>
      </c>
      <c r="X345" s="99" t="s">
        <v>92</v>
      </c>
      <c r="Y345" s="99" t="s">
        <v>160</v>
      </c>
      <c r="Z345" s="4"/>
      <c r="AA345" s="4"/>
      <c r="AB345" s="4"/>
    </row>
    <row r="346" spans="1:28" ht="33.75">
      <c r="A346" s="4"/>
      <c r="B346" s="4"/>
      <c r="C346" s="4"/>
      <c r="D346" s="4" t="s">
        <v>221</v>
      </c>
      <c r="E346" s="4"/>
      <c r="F346" s="4"/>
      <c r="G346" s="105"/>
      <c r="H346" s="100"/>
      <c r="I346" s="100"/>
      <c r="J346" s="100"/>
      <c r="K346" s="100"/>
      <c r="L346" s="100"/>
      <c r="M346" s="100"/>
      <c r="N346" s="100"/>
      <c r="O346" s="100"/>
      <c r="P346" s="34" t="s">
        <v>78</v>
      </c>
      <c r="Q346" s="34" t="s">
        <v>79</v>
      </c>
      <c r="R346" s="34" t="s">
        <v>80</v>
      </c>
      <c r="S346" s="34" t="s">
        <v>82</v>
      </c>
      <c r="T346" s="35" t="s">
        <v>84</v>
      </c>
      <c r="U346" s="34" t="s">
        <v>85</v>
      </c>
      <c r="V346" s="100"/>
      <c r="W346" s="100"/>
      <c r="X346" s="100"/>
      <c r="Y346" s="100"/>
      <c r="Z346" s="4"/>
      <c r="AA346" s="4"/>
      <c r="AB346" s="4"/>
    </row>
    <row r="347" spans="1:28">
      <c r="A347" s="4">
        <f ca="1">A310</f>
        <v>6</v>
      </c>
      <c r="B347" s="4">
        <v>2040</v>
      </c>
      <c r="C347" s="4" t="s">
        <v>10</v>
      </c>
      <c r="D347" s="4" t="s">
        <v>28</v>
      </c>
      <c r="E347" s="4" t="str">
        <f ca="1">VLOOKUP($H$6,#REF!,2,FALSE)</f>
        <v>frakyoto</v>
      </c>
      <c r="F347" s="4"/>
      <c r="G347" s="36" t="s">
        <v>163</v>
      </c>
      <c r="H347" s="37">
        <v>0</v>
      </c>
      <c r="I347" s="37">
        <v>0</v>
      </c>
      <c r="J347" s="37">
        <v>0</v>
      </c>
      <c r="K347" s="37">
        <v>0</v>
      </c>
      <c r="L347" s="37">
        <v>0</v>
      </c>
      <c r="M347" s="37">
        <v>0</v>
      </c>
      <c r="N347" s="38">
        <v>1059.5259818181821</v>
      </c>
      <c r="O347" s="38">
        <v>373.50050326164637</v>
      </c>
      <c r="P347" s="38">
        <v>308.68390930092909</v>
      </c>
      <c r="Q347" s="38">
        <v>27.928901501759359</v>
      </c>
      <c r="R347" s="37">
        <v>1.5769202529293118</v>
      </c>
      <c r="S347" s="37">
        <v>0.16705675062100381</v>
      </c>
      <c r="T347" s="38">
        <v>137.63232647396575</v>
      </c>
      <c r="U347" s="38">
        <v>22.505061443653027</v>
      </c>
      <c r="V347" s="37">
        <v>0</v>
      </c>
      <c r="W347" s="37">
        <v>0</v>
      </c>
      <c r="X347" s="37">
        <v>0</v>
      </c>
      <c r="Y347" s="39">
        <v>1931.5206608036858</v>
      </c>
      <c r="Z347" s="4"/>
      <c r="AA347" s="4"/>
      <c r="AB347" s="4"/>
    </row>
    <row r="348" spans="1:28">
      <c r="A348" s="4">
        <f t="shared" ref="A348:A353" ca="1" si="48">A347+1</f>
        <v>7</v>
      </c>
      <c r="B348" s="4">
        <f t="shared" ref="B348:C353" si="49">B347</f>
        <v>2040</v>
      </c>
      <c r="C348" s="4" t="str">
        <f t="shared" si="49"/>
        <v>AMS</v>
      </c>
      <c r="D348" s="4" t="s">
        <v>30</v>
      </c>
      <c r="E348" s="4" t="str">
        <f ca="1">VLOOKUP($H$6,#REF!,2,FALSE)</f>
        <v>frakyoto</v>
      </c>
      <c r="F348" s="4"/>
      <c r="G348" s="36" t="s">
        <v>29</v>
      </c>
      <c r="H348" s="37">
        <v>12.402103294712147</v>
      </c>
      <c r="I348" s="37">
        <v>267.59952869557856</v>
      </c>
      <c r="J348" s="37">
        <v>4.6624671135986846</v>
      </c>
      <c r="K348" s="37">
        <v>0</v>
      </c>
      <c r="L348" s="37">
        <v>96.906903053247049</v>
      </c>
      <c r="M348" s="37">
        <v>0</v>
      </c>
      <c r="N348" s="37">
        <v>0</v>
      </c>
      <c r="O348" s="37">
        <v>0</v>
      </c>
      <c r="P348" s="37">
        <v>4.1311012816916577</v>
      </c>
      <c r="Q348" s="37">
        <v>0</v>
      </c>
      <c r="R348" s="37">
        <v>4.3268221557656901</v>
      </c>
      <c r="S348" s="37">
        <v>0</v>
      </c>
      <c r="T348" s="37">
        <v>0</v>
      </c>
      <c r="U348" s="37">
        <v>0</v>
      </c>
      <c r="V348" s="37">
        <v>0</v>
      </c>
      <c r="W348" s="37">
        <v>0</v>
      </c>
      <c r="X348" s="37">
        <v>0</v>
      </c>
      <c r="Y348" s="39">
        <v>390.02892559459383</v>
      </c>
      <c r="Z348" s="4"/>
      <c r="AA348" s="4"/>
      <c r="AB348" s="4"/>
    </row>
    <row r="349" spans="1:28">
      <c r="A349" s="4">
        <f t="shared" ca="1" si="48"/>
        <v>8</v>
      </c>
      <c r="B349" s="4">
        <f t="shared" si="49"/>
        <v>2040</v>
      </c>
      <c r="C349" s="4" t="str">
        <f t="shared" si="49"/>
        <v>AMS</v>
      </c>
      <c r="D349" s="4" t="s">
        <v>32</v>
      </c>
      <c r="E349" s="4" t="str">
        <f ca="1">VLOOKUP($H$6,#REF!,2,FALSE)</f>
        <v>frakyoto</v>
      </c>
      <c r="F349" s="4"/>
      <c r="G349" s="36" t="s">
        <v>31</v>
      </c>
      <c r="H349" s="37">
        <v>0</v>
      </c>
      <c r="I349" s="37">
        <v>0</v>
      </c>
      <c r="J349" s="37">
        <v>-47.188845188250653</v>
      </c>
      <c r="K349" s="37">
        <v>-1.6129016816918558</v>
      </c>
      <c r="L349" s="37">
        <v>0</v>
      </c>
      <c r="M349" s="37">
        <v>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-102.26809350991959</v>
      </c>
      <c r="W349" s="37">
        <v>0</v>
      </c>
      <c r="X349" s="37">
        <v>0</v>
      </c>
      <c r="Y349" s="39">
        <v>-151.06984037986211</v>
      </c>
      <c r="Z349" s="4"/>
      <c r="AA349" s="4"/>
      <c r="AB349" s="4"/>
    </row>
    <row r="350" spans="1:28">
      <c r="A350" s="4">
        <f t="shared" ca="1" si="48"/>
        <v>9</v>
      </c>
      <c r="B350" s="4">
        <f t="shared" si="49"/>
        <v>2040</v>
      </c>
      <c r="C350" s="4" t="str">
        <f t="shared" si="49"/>
        <v>AMS</v>
      </c>
      <c r="D350" s="4" t="s">
        <v>34</v>
      </c>
      <c r="E350" s="4" t="str">
        <f ca="1">VLOOKUP($H$6,#REF!,2,FALSE)</f>
        <v>frakyoto</v>
      </c>
      <c r="F350" s="4"/>
      <c r="G350" s="36" t="s">
        <v>33</v>
      </c>
      <c r="H350" s="37">
        <v>0</v>
      </c>
      <c r="I350" s="37">
        <v>0</v>
      </c>
      <c r="J350" s="37">
        <v>-9.1118704229779723</v>
      </c>
      <c r="K350" s="37">
        <v>-2.3970976911906821</v>
      </c>
      <c r="L350" s="37">
        <v>-2.3731267142787753</v>
      </c>
      <c r="M350" s="37">
        <v>0</v>
      </c>
      <c r="N350" s="37">
        <v>0</v>
      </c>
      <c r="O350" s="37">
        <v>0</v>
      </c>
      <c r="P350" s="37">
        <v>0</v>
      </c>
      <c r="Q350" s="37">
        <v>0</v>
      </c>
      <c r="R350" s="37">
        <v>-0.47941953823813638</v>
      </c>
      <c r="S350" s="37">
        <v>-1.9416491298644523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9">
        <v>-16.30316349655002</v>
      </c>
      <c r="Z350" s="4"/>
      <c r="AA350" s="4"/>
      <c r="AB350" s="4"/>
    </row>
    <row r="351" spans="1:28">
      <c r="A351" s="4">
        <f t="shared" ca="1" si="48"/>
        <v>10</v>
      </c>
      <c r="B351" s="4">
        <f t="shared" si="49"/>
        <v>2040</v>
      </c>
      <c r="C351" s="4" t="str">
        <f t="shared" si="49"/>
        <v>AMS</v>
      </c>
      <c r="D351" s="4" t="s">
        <v>36</v>
      </c>
      <c r="E351" s="4" t="str">
        <f ca="1">VLOOKUP($H$6,#REF!,2,FALSE)</f>
        <v>frakyoto</v>
      </c>
      <c r="F351" s="4"/>
      <c r="G351" s="36" t="s">
        <v>35</v>
      </c>
      <c r="H351" s="37">
        <v>0</v>
      </c>
      <c r="I351" s="37">
        <v>0</v>
      </c>
      <c r="J351" s="37">
        <v>-46.962205061788246</v>
      </c>
      <c r="K351" s="37">
        <v>-11.133901046695911</v>
      </c>
      <c r="L351" s="37">
        <v>0</v>
      </c>
      <c r="M351" s="37">
        <v>0</v>
      </c>
      <c r="N351" s="37">
        <v>0</v>
      </c>
      <c r="O351" s="37">
        <v>0</v>
      </c>
      <c r="P351" s="37">
        <v>0</v>
      </c>
      <c r="Q351" s="37">
        <v>0</v>
      </c>
      <c r="R351" s="37">
        <v>-14.072022489882162</v>
      </c>
      <c r="S351" s="37">
        <v>0</v>
      </c>
      <c r="T351" s="37">
        <v>0</v>
      </c>
      <c r="U351" s="37">
        <v>0</v>
      </c>
      <c r="V351" s="37">
        <v>0</v>
      </c>
      <c r="W351" s="37">
        <v>0</v>
      </c>
      <c r="X351" s="37">
        <v>-0.66460812232862176</v>
      </c>
      <c r="Y351" s="39">
        <v>-72.832736720694939</v>
      </c>
      <c r="Z351" s="4"/>
      <c r="AA351" s="4"/>
      <c r="AB351" s="4"/>
    </row>
    <row r="352" spans="1:28">
      <c r="A352" s="4">
        <f t="shared" ca="1" si="48"/>
        <v>11</v>
      </c>
      <c r="B352" s="4">
        <f t="shared" si="49"/>
        <v>2040</v>
      </c>
      <c r="C352" s="4" t="str">
        <f t="shared" si="49"/>
        <v>AMS</v>
      </c>
      <c r="D352" s="4" t="s">
        <v>222</v>
      </c>
      <c r="E352" s="4" t="str">
        <f ca="1">VLOOKUP($H$6,#REF!,2,FALSE)</f>
        <v>frakyoto</v>
      </c>
      <c r="F352" s="4"/>
      <c r="G352" s="36" t="s">
        <v>37</v>
      </c>
      <c r="H352" s="37">
        <v>0</v>
      </c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0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>
        <v>0</v>
      </c>
      <c r="X352" s="37">
        <v>0</v>
      </c>
      <c r="Y352" s="39">
        <v>0</v>
      </c>
      <c r="Z352" s="4"/>
      <c r="AA352" s="4"/>
      <c r="AB352" s="4"/>
    </row>
    <row r="353" spans="1:28">
      <c r="A353" s="4">
        <f t="shared" ca="1" si="48"/>
        <v>12</v>
      </c>
      <c r="B353" s="4">
        <f t="shared" si="49"/>
        <v>2040</v>
      </c>
      <c r="C353" s="4" t="str">
        <f t="shared" si="49"/>
        <v>AMS</v>
      </c>
      <c r="D353" s="4" t="s">
        <v>25</v>
      </c>
      <c r="E353" s="4" t="str">
        <f ca="1">VLOOKUP($H$6,#REF!,2,FALSE)</f>
        <v>frakyoto</v>
      </c>
      <c r="F353" s="4"/>
      <c r="G353" s="40" t="s">
        <v>164</v>
      </c>
      <c r="H353" s="41">
        <v>12.402103294712147</v>
      </c>
      <c r="I353" s="41">
        <v>267.59952869557856</v>
      </c>
      <c r="J353" s="41">
        <v>-98.600453559418185</v>
      </c>
      <c r="K353" s="41">
        <v>-15.143900419578449</v>
      </c>
      <c r="L353" s="73">
        <v>94.533776338968281</v>
      </c>
      <c r="M353" s="41">
        <v>0</v>
      </c>
      <c r="N353" s="41">
        <v>1059.5259818181821</v>
      </c>
      <c r="O353" s="41">
        <v>373.50050326164637</v>
      </c>
      <c r="P353" s="41">
        <v>312.81501058262074</v>
      </c>
      <c r="Q353" s="41">
        <v>27.928901501759359</v>
      </c>
      <c r="R353" s="41">
        <v>-8.647699619425298</v>
      </c>
      <c r="S353" s="41">
        <v>-1.7745923792434484</v>
      </c>
      <c r="T353" s="41">
        <v>137.63232647396575</v>
      </c>
      <c r="U353" s="41">
        <v>22.505061443653027</v>
      </c>
      <c r="V353" s="41">
        <v>-102.26809350991959</v>
      </c>
      <c r="W353" s="41">
        <v>0</v>
      </c>
      <c r="X353" s="41">
        <v>-0.66460812232862176</v>
      </c>
      <c r="Y353" s="41">
        <v>2081.3438458011728</v>
      </c>
      <c r="Z353" s="4"/>
      <c r="AA353" s="4"/>
      <c r="AB353" s="4"/>
    </row>
    <row r="354" spans="1:28">
      <c r="A354" s="4"/>
      <c r="B354" s="4"/>
      <c r="C354" s="4"/>
      <c r="D354" s="4"/>
      <c r="E354" s="4"/>
      <c r="F354" s="4"/>
      <c r="G354" s="42"/>
      <c r="H354" s="43">
        <v>0</v>
      </c>
      <c r="I354" s="43">
        <v>0</v>
      </c>
      <c r="J354" s="43">
        <v>0</v>
      </c>
      <c r="K354" s="43">
        <v>0</v>
      </c>
      <c r="L354" s="74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  <c r="Y354" s="43">
        <v>0</v>
      </c>
      <c r="Z354" s="4"/>
      <c r="AA354" s="4"/>
      <c r="AB354" s="4"/>
    </row>
    <row r="355" spans="1:28">
      <c r="A355" s="4">
        <f ca="1">A353+2</f>
        <v>14</v>
      </c>
      <c r="B355" s="4">
        <f>B353</f>
        <v>2040</v>
      </c>
      <c r="C355" s="4" t="str">
        <f>C353</f>
        <v>AMS</v>
      </c>
      <c r="D355" s="4" t="s">
        <v>39</v>
      </c>
      <c r="E355" s="4" t="str">
        <f ca="1">VLOOKUP($H$6,#REF!,2,FALSE)</f>
        <v>frakyoto</v>
      </c>
      <c r="F355" s="4"/>
      <c r="G355" s="44" t="s">
        <v>38</v>
      </c>
      <c r="H355" s="37">
        <v>0</v>
      </c>
      <c r="I355" s="37">
        <v>0</v>
      </c>
      <c r="J355" s="37">
        <v>0</v>
      </c>
      <c r="K355" s="37">
        <v>0</v>
      </c>
      <c r="L355" s="37">
        <v>0</v>
      </c>
      <c r="M355" s="37">
        <v>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45">
        <v>0</v>
      </c>
      <c r="Z355" s="4"/>
      <c r="AA355" s="4"/>
      <c r="AB355" s="4"/>
    </row>
    <row r="356" spans="1:28">
      <c r="A356" s="4">
        <f t="shared" ref="A356:A367" ca="1" si="50">A355+1</f>
        <v>15</v>
      </c>
      <c r="B356" s="4">
        <f t="shared" ref="B356:C367" si="51">B355</f>
        <v>2040</v>
      </c>
      <c r="C356" s="4" t="str">
        <f t="shared" si="51"/>
        <v>AMS</v>
      </c>
      <c r="D356" s="4" t="s">
        <v>41</v>
      </c>
      <c r="E356" s="4" t="str">
        <f ca="1">VLOOKUP($H$6,#REF!,2,FALSE)</f>
        <v>frakyoto</v>
      </c>
      <c r="F356" s="4"/>
      <c r="G356" s="44" t="s">
        <v>40</v>
      </c>
      <c r="H356" s="37">
        <v>0</v>
      </c>
      <c r="I356" s="37">
        <v>0</v>
      </c>
      <c r="J356" s="37">
        <v>6.6151953400033478E-2</v>
      </c>
      <c r="K356" s="37">
        <v>0</v>
      </c>
      <c r="L356" s="37">
        <v>5.9573752653913026</v>
      </c>
      <c r="M356" s="37">
        <v>0</v>
      </c>
      <c r="N356" s="37">
        <v>1059.5259818181821</v>
      </c>
      <c r="O356" s="37">
        <v>373.50050326164637</v>
      </c>
      <c r="P356" s="37">
        <v>22.475624345096286</v>
      </c>
      <c r="Q356" s="37">
        <v>11.159861245247702</v>
      </c>
      <c r="R356" s="37">
        <v>5.6269378379330357</v>
      </c>
      <c r="S356" s="37">
        <v>1.6032439655997406</v>
      </c>
      <c r="T356" s="37">
        <v>0</v>
      </c>
      <c r="U356" s="37">
        <v>6.4327567473291545</v>
      </c>
      <c r="V356" s="37">
        <v>-747.34925184145163</v>
      </c>
      <c r="W356" s="37">
        <v>0</v>
      </c>
      <c r="X356" s="37">
        <v>3.5082456216</v>
      </c>
      <c r="Y356" s="45">
        <v>742.50743021997425</v>
      </c>
      <c r="Z356" s="4"/>
      <c r="AA356" s="4"/>
      <c r="AB356" s="4"/>
    </row>
    <row r="357" spans="1:28">
      <c r="A357" s="4">
        <f t="shared" ca="1" si="50"/>
        <v>16</v>
      </c>
      <c r="B357" s="4">
        <f t="shared" si="51"/>
        <v>2040</v>
      </c>
      <c r="C357" s="4" t="str">
        <f t="shared" si="51"/>
        <v>AMS</v>
      </c>
      <c r="D357" s="4" t="s">
        <v>43</v>
      </c>
      <c r="E357" s="4" t="str">
        <f ca="1">VLOOKUP($H$6,#REF!,2,FALSE)</f>
        <v>frakyoto</v>
      </c>
      <c r="F357" s="4"/>
      <c r="G357" s="44" t="s">
        <v>42</v>
      </c>
      <c r="H357" s="37">
        <v>0</v>
      </c>
      <c r="I357" s="37">
        <v>0</v>
      </c>
      <c r="J357" s="37">
        <v>0</v>
      </c>
      <c r="K357" s="37">
        <v>0</v>
      </c>
      <c r="L357" s="37">
        <v>7.4585129183309293</v>
      </c>
      <c r="M357" s="37">
        <v>0</v>
      </c>
      <c r="N357" s="37">
        <v>0</v>
      </c>
      <c r="O357" s="37">
        <v>0</v>
      </c>
      <c r="P357" s="37">
        <v>35.547730315639996</v>
      </c>
      <c r="Q357" s="37">
        <v>14.387113593265058</v>
      </c>
      <c r="R357" s="37">
        <v>0</v>
      </c>
      <c r="S357" s="37">
        <v>6.1169134542385972</v>
      </c>
      <c r="T357" s="37">
        <v>0</v>
      </c>
      <c r="U357" s="37">
        <v>11.02899005085181</v>
      </c>
      <c r="V357" s="37">
        <v>0</v>
      </c>
      <c r="W357" s="37">
        <v>-69.303608577230833</v>
      </c>
      <c r="X357" s="37">
        <v>0</v>
      </c>
      <c r="Y357" s="45">
        <v>5.235651755095569</v>
      </c>
      <c r="Z357" s="4"/>
      <c r="AA357" s="4"/>
      <c r="AB357" s="4"/>
    </row>
    <row r="358" spans="1:28">
      <c r="A358" s="4">
        <f t="shared" ca="1" si="50"/>
        <v>17</v>
      </c>
      <c r="B358" s="4">
        <f t="shared" si="51"/>
        <v>2040</v>
      </c>
      <c r="C358" s="4" t="str">
        <f t="shared" si="51"/>
        <v>AMS</v>
      </c>
      <c r="D358" s="4" t="s">
        <v>45</v>
      </c>
      <c r="E358" s="4" t="str">
        <f ca="1">VLOOKUP($H$6,#REF!,2,FALSE)</f>
        <v>frakyoto</v>
      </c>
      <c r="F358" s="4"/>
      <c r="G358" s="44" t="s">
        <v>44</v>
      </c>
      <c r="H358" s="37">
        <v>0</v>
      </c>
      <c r="I358" s="37">
        <v>0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7">
        <v>0</v>
      </c>
      <c r="P358" s="37">
        <v>79.130835516272214</v>
      </c>
      <c r="Q358" s="37">
        <v>0</v>
      </c>
      <c r="R358" s="37">
        <v>0</v>
      </c>
      <c r="S358" s="37">
        <v>-73.108654994289637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45">
        <v>6.0221805219825768</v>
      </c>
      <c r="Z358" s="4"/>
      <c r="AA358" s="4"/>
      <c r="AB358" s="4"/>
    </row>
    <row r="359" spans="1:28">
      <c r="A359" s="4">
        <f t="shared" ca="1" si="50"/>
        <v>18</v>
      </c>
      <c r="B359" s="4">
        <f t="shared" si="51"/>
        <v>2040</v>
      </c>
      <c r="C359" s="4" t="str">
        <f t="shared" si="51"/>
        <v>AMS</v>
      </c>
      <c r="D359" s="4" t="s">
        <v>47</v>
      </c>
      <c r="E359" s="4" t="str">
        <f ca="1">VLOOKUP($H$6,#REF!,2,FALSE)</f>
        <v>frakyoto</v>
      </c>
      <c r="F359" s="4"/>
      <c r="G359" s="44" t="s">
        <v>46</v>
      </c>
      <c r="H359" s="37">
        <v>0</v>
      </c>
      <c r="I359" s="37">
        <v>0</v>
      </c>
      <c r="J359" s="37">
        <v>0</v>
      </c>
      <c r="K359" s="37">
        <v>0</v>
      </c>
      <c r="L359" s="37">
        <v>0</v>
      </c>
      <c r="M359" s="37">
        <v>0</v>
      </c>
      <c r="N359" s="37">
        <v>0</v>
      </c>
      <c r="O359" s="37">
        <v>0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0</v>
      </c>
      <c r="W359" s="37">
        <v>0</v>
      </c>
      <c r="X359" s="37">
        <v>0</v>
      </c>
      <c r="Y359" s="45">
        <v>0</v>
      </c>
      <c r="Z359" s="4"/>
      <c r="AA359" s="4"/>
      <c r="AB359" s="4"/>
    </row>
    <row r="360" spans="1:28">
      <c r="A360" s="4">
        <f t="shared" ca="1" si="50"/>
        <v>19</v>
      </c>
      <c r="B360" s="4">
        <f t="shared" si="51"/>
        <v>2040</v>
      </c>
      <c r="C360" s="4" t="str">
        <f t="shared" si="51"/>
        <v>AMS</v>
      </c>
      <c r="D360" s="4" t="s">
        <v>48</v>
      </c>
      <c r="E360" s="4" t="str">
        <f ca="1">VLOOKUP($H$6,#REF!,2,FALSE)</f>
        <v>frakyoto</v>
      </c>
      <c r="F360" s="4"/>
      <c r="G360" s="44" t="s">
        <v>17</v>
      </c>
      <c r="H360" s="37">
        <v>0</v>
      </c>
      <c r="I360" s="37">
        <v>277.28994248668886</v>
      </c>
      <c r="J360" s="37">
        <v>-274.5252708068171</v>
      </c>
      <c r="K360" s="37">
        <v>0</v>
      </c>
      <c r="L360" s="37">
        <v>0</v>
      </c>
      <c r="M360" s="37">
        <v>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45">
        <v>2.7646716798717357</v>
      </c>
      <c r="Z360" s="4"/>
      <c r="AA360" s="4"/>
      <c r="AB360" s="4"/>
    </row>
    <row r="361" spans="1:28">
      <c r="A361" s="4">
        <f t="shared" ca="1" si="50"/>
        <v>20</v>
      </c>
      <c r="B361" s="4">
        <f t="shared" si="51"/>
        <v>2040</v>
      </c>
      <c r="C361" s="4" t="str">
        <f t="shared" si="51"/>
        <v>AMS</v>
      </c>
      <c r="D361" s="4" t="s">
        <v>50</v>
      </c>
      <c r="E361" s="4" t="str">
        <f ca="1">VLOOKUP($H$6,#REF!,2,FALSE)</f>
        <v>frakyoto</v>
      </c>
      <c r="F361" s="4"/>
      <c r="G361" s="44" t="s">
        <v>49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7">
        <v>0</v>
      </c>
      <c r="P361" s="37">
        <v>117.50933865541684</v>
      </c>
      <c r="Q361" s="37">
        <v>0</v>
      </c>
      <c r="R361" s="37">
        <v>-117.50933865541684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45">
        <v>0</v>
      </c>
      <c r="Z361" s="4"/>
      <c r="AA361" s="4"/>
      <c r="AB361" s="4"/>
    </row>
    <row r="362" spans="1:28">
      <c r="A362" s="4">
        <f t="shared" ca="1" si="50"/>
        <v>21</v>
      </c>
      <c r="B362" s="4">
        <f t="shared" si="51"/>
        <v>2040</v>
      </c>
      <c r="C362" s="4" t="str">
        <f t="shared" si="51"/>
        <v>AMS</v>
      </c>
      <c r="D362" s="4" t="s">
        <v>52</v>
      </c>
      <c r="E362" s="4" t="str">
        <f ca="1">VLOOKUP($H$6,#REF!,2,FALSE)</f>
        <v>frakyoto</v>
      </c>
      <c r="F362" s="4"/>
      <c r="G362" s="44" t="s">
        <v>51</v>
      </c>
      <c r="H362" s="37">
        <v>0</v>
      </c>
      <c r="I362" s="37">
        <v>0</v>
      </c>
      <c r="J362" s="37">
        <v>0</v>
      </c>
      <c r="K362" s="37">
        <v>-21.910962558722186</v>
      </c>
      <c r="L362" s="37">
        <v>0</v>
      </c>
      <c r="M362" s="37">
        <v>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30.516660945295527</v>
      </c>
      <c r="Y362" s="45">
        <v>8.6056983865733407</v>
      </c>
      <c r="Z362" s="4"/>
      <c r="AA362" s="4"/>
      <c r="AB362" s="4"/>
    </row>
    <row r="363" spans="1:28">
      <c r="A363" s="4">
        <f t="shared" ca="1" si="50"/>
        <v>22</v>
      </c>
      <c r="B363" s="4">
        <f t="shared" si="51"/>
        <v>2040</v>
      </c>
      <c r="C363" s="4" t="str">
        <f t="shared" si="51"/>
        <v>AMS</v>
      </c>
      <c r="D363" s="4" t="s">
        <v>54</v>
      </c>
      <c r="E363" s="4" t="str">
        <f ca="1">VLOOKUP($H$6,#REF!,2,FALSE)</f>
        <v>frakyoto</v>
      </c>
      <c r="F363" s="4"/>
      <c r="G363" s="44" t="s">
        <v>53</v>
      </c>
      <c r="H363" s="37">
        <v>0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7">
        <v>0</v>
      </c>
      <c r="P363" s="37">
        <v>0</v>
      </c>
      <c r="Q363" s="37">
        <v>0</v>
      </c>
      <c r="R363" s="37">
        <v>0</v>
      </c>
      <c r="S363" s="37">
        <v>0</v>
      </c>
      <c r="T363" s="37">
        <v>0</v>
      </c>
      <c r="U363" s="37">
        <v>0</v>
      </c>
      <c r="V363" s="37">
        <v>99.792892977732521</v>
      </c>
      <c r="W363" s="37">
        <v>0</v>
      </c>
      <c r="X363" s="37">
        <v>-68.358131689746784</v>
      </c>
      <c r="Y363" s="45">
        <v>31.434761287985737</v>
      </c>
      <c r="Z363" s="4"/>
      <c r="AA363" s="4"/>
      <c r="AB363" s="4"/>
    </row>
    <row r="364" spans="1:28">
      <c r="A364" s="4">
        <f t="shared" ca="1" si="50"/>
        <v>23</v>
      </c>
      <c r="B364" s="4">
        <f t="shared" si="51"/>
        <v>2040</v>
      </c>
      <c r="C364" s="4" t="str">
        <f t="shared" si="51"/>
        <v>AMS</v>
      </c>
      <c r="D364" s="4" t="s">
        <v>55</v>
      </c>
      <c r="E364" s="4" t="str">
        <f ca="1">VLOOKUP($H$6,#REF!,2,FALSE)</f>
        <v>frakyoto</v>
      </c>
      <c r="F364" s="4"/>
      <c r="G364" s="44" t="s">
        <v>165</v>
      </c>
      <c r="H364" s="37">
        <v>6.9248988281249995</v>
      </c>
      <c r="I364" s="37">
        <v>-9.6904137911102683</v>
      </c>
      <c r="J364" s="37">
        <v>12.633678677299837</v>
      </c>
      <c r="K364" s="37">
        <v>0</v>
      </c>
      <c r="L364" s="37">
        <v>0</v>
      </c>
      <c r="M364" s="37">
        <v>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45">
        <v>9.8681637143145693</v>
      </c>
      <c r="Z364" s="4"/>
      <c r="AA364" s="4"/>
      <c r="AB364" s="4"/>
    </row>
    <row r="365" spans="1:28">
      <c r="A365" s="4">
        <f t="shared" ca="1" si="50"/>
        <v>24</v>
      </c>
      <c r="B365" s="4">
        <f t="shared" si="51"/>
        <v>2040</v>
      </c>
      <c r="C365" s="4" t="str">
        <f t="shared" si="51"/>
        <v>AMS</v>
      </c>
      <c r="D365" s="4" t="s">
        <v>57</v>
      </c>
      <c r="E365" s="4" t="str">
        <f ca="1">VLOOKUP($H$6,#REF!,2,FALSE)</f>
        <v>frakyoto</v>
      </c>
      <c r="F365" s="4"/>
      <c r="G365" s="44" t="s">
        <v>56</v>
      </c>
      <c r="H365" s="37">
        <v>2.6930162109375</v>
      </c>
      <c r="I365" s="37">
        <v>0</v>
      </c>
      <c r="J365" s="37">
        <v>17.882981772477446</v>
      </c>
      <c r="K365" s="37">
        <v>0</v>
      </c>
      <c r="L365" s="37">
        <v>2.8438669910513061</v>
      </c>
      <c r="M365" s="37">
        <v>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2.3268002654056139</v>
      </c>
      <c r="T365" s="37">
        <v>0</v>
      </c>
      <c r="U365" s="37">
        <v>0</v>
      </c>
      <c r="V365" s="37">
        <v>26.202190575387331</v>
      </c>
      <c r="W365" s="37">
        <v>0</v>
      </c>
      <c r="X365" s="37">
        <v>0</v>
      </c>
      <c r="Y365" s="45">
        <v>51.948855815259193</v>
      </c>
      <c r="Z365" s="4"/>
      <c r="AA365" s="4"/>
      <c r="AB365" s="4"/>
    </row>
    <row r="366" spans="1:28">
      <c r="A366" s="4">
        <f t="shared" ca="1" si="50"/>
        <v>25</v>
      </c>
      <c r="B366" s="4">
        <f t="shared" si="51"/>
        <v>2040</v>
      </c>
      <c r="C366" s="4" t="str">
        <f t="shared" si="51"/>
        <v>AMS</v>
      </c>
      <c r="D366" s="4" t="s">
        <v>58</v>
      </c>
      <c r="E366" s="4" t="str">
        <f ca="1">VLOOKUP($H$6,#REF!,2,FALSE)</f>
        <v>frakyoto</v>
      </c>
      <c r="F366" s="4"/>
      <c r="G366" s="44" t="s">
        <v>166</v>
      </c>
      <c r="H366" s="37">
        <v>0</v>
      </c>
      <c r="I366" s="37">
        <v>0</v>
      </c>
      <c r="J366" s="37">
        <v>0</v>
      </c>
      <c r="K366" s="37">
        <v>0</v>
      </c>
      <c r="L366" s="37">
        <v>1.0471910576301744</v>
      </c>
      <c r="M366" s="37">
        <v>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0.85679268351559712</v>
      </c>
      <c r="T366" s="37">
        <v>0</v>
      </c>
      <c r="U366" s="37">
        <v>0</v>
      </c>
      <c r="V366" s="37">
        <v>49.376186823560346</v>
      </c>
      <c r="W366" s="37">
        <v>5.3750429512534854</v>
      </c>
      <c r="X366" s="37">
        <v>0</v>
      </c>
      <c r="Y366" s="45">
        <v>56.655213515959609</v>
      </c>
      <c r="Z366" s="4"/>
      <c r="AA366" s="4"/>
      <c r="AB366" s="4"/>
    </row>
    <row r="367" spans="1:28">
      <c r="A367" s="4">
        <f t="shared" ca="1" si="50"/>
        <v>26</v>
      </c>
      <c r="B367" s="4">
        <f t="shared" si="51"/>
        <v>2040</v>
      </c>
      <c r="C367" s="4" t="str">
        <f t="shared" si="51"/>
        <v>AMS</v>
      </c>
      <c r="D367" s="4" t="s">
        <v>27</v>
      </c>
      <c r="E367" s="4" t="str">
        <f ca="1">VLOOKUP($H$6,#REF!,2,FALSE)</f>
        <v>frakyoto</v>
      </c>
      <c r="F367" s="4"/>
      <c r="G367" s="40" t="s">
        <v>26</v>
      </c>
      <c r="H367" s="41">
        <v>9.617915039062499</v>
      </c>
      <c r="I367" s="41">
        <v>267.59952869557856</v>
      </c>
      <c r="J367" s="41">
        <v>-243.94245840363976</v>
      </c>
      <c r="K367" s="41">
        <v>-21.910962558722186</v>
      </c>
      <c r="L367" s="73">
        <v>17.306946232403714</v>
      </c>
      <c r="M367" s="41">
        <v>0</v>
      </c>
      <c r="N367" s="41">
        <v>1059.5259818181821</v>
      </c>
      <c r="O367" s="41">
        <v>373.50050326164637</v>
      </c>
      <c r="P367" s="41">
        <v>254.66352883242536</v>
      </c>
      <c r="Q367" s="41">
        <v>25.54697483851276</v>
      </c>
      <c r="R367" s="41">
        <v>-111.8824008174838</v>
      </c>
      <c r="S367" s="41">
        <v>-62.204904625530077</v>
      </c>
      <c r="T367" s="41">
        <v>0</v>
      </c>
      <c r="U367" s="41">
        <v>17.461746798180965</v>
      </c>
      <c r="V367" s="41">
        <v>-571.97798146477135</v>
      </c>
      <c r="W367" s="41">
        <v>-63.928565625977342</v>
      </c>
      <c r="X367" s="41">
        <v>-34.33322512285126</v>
      </c>
      <c r="Y367" s="41">
        <v>915.04262689701648</v>
      </c>
      <c r="Z367" s="4"/>
      <c r="AA367" s="4"/>
      <c r="AB367" s="4"/>
    </row>
    <row r="368" spans="1:28">
      <c r="A368" s="4"/>
      <c r="B368" s="4"/>
      <c r="C368" s="4"/>
      <c r="D368" s="4"/>
      <c r="E368" s="4"/>
      <c r="F368" s="4"/>
      <c r="G368" s="42"/>
      <c r="H368" s="43">
        <v>0</v>
      </c>
      <c r="I368" s="43">
        <v>0</v>
      </c>
      <c r="J368" s="43">
        <v>0</v>
      </c>
      <c r="K368" s="43">
        <v>0</v>
      </c>
      <c r="L368" s="74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"/>
      <c r="AA368" s="4"/>
      <c r="AB368" s="4"/>
    </row>
    <row r="369" spans="1:28">
      <c r="A369" s="4">
        <f ca="1">A367+2</f>
        <v>28</v>
      </c>
      <c r="B369" s="4">
        <f>B367</f>
        <v>2040</v>
      </c>
      <c r="C369" s="4" t="str">
        <f>C347</f>
        <v>AMS</v>
      </c>
      <c r="D369" s="4" t="s">
        <v>223</v>
      </c>
      <c r="E369" s="4" t="str">
        <f ca="1">VLOOKUP($H$6,#REF!,2,FALSE)</f>
        <v>frakyoto</v>
      </c>
      <c r="F369" s="4"/>
      <c r="G369" s="44" t="s">
        <v>0</v>
      </c>
      <c r="H369" s="37">
        <v>2.7841882556496467</v>
      </c>
      <c r="I369" s="37">
        <v>0</v>
      </c>
      <c r="J369" s="37">
        <v>5.1952563518908157</v>
      </c>
      <c r="K369" s="37">
        <v>0</v>
      </c>
      <c r="L369" s="37">
        <v>31.335146641416099</v>
      </c>
      <c r="M369" s="37">
        <v>0</v>
      </c>
      <c r="N369" s="37">
        <v>0</v>
      </c>
      <c r="O369" s="37">
        <v>0</v>
      </c>
      <c r="P369" s="37">
        <v>19.866368456853682</v>
      </c>
      <c r="Q369" s="37">
        <v>2.3815254498716123</v>
      </c>
      <c r="R369" s="37">
        <v>2.1415231567382813</v>
      </c>
      <c r="S369" s="37">
        <v>25.676510059650784</v>
      </c>
      <c r="T369" s="37">
        <v>7.6335380859375004</v>
      </c>
      <c r="U369" s="37">
        <v>7.8820466826144567E-4</v>
      </c>
      <c r="V369" s="37">
        <v>133.1889583814887</v>
      </c>
      <c r="W369" s="37">
        <v>18.276712147761906</v>
      </c>
      <c r="X369" s="37">
        <v>4.7382089843750004</v>
      </c>
      <c r="Y369" s="45">
        <v>253.21872417630229</v>
      </c>
      <c r="Z369" s="4"/>
      <c r="AA369" s="46" cm="1">
        <f t="array" aca="1" ref="AA369" ca="1">_xlfn.IFNA(INDEX(#REF!,MATCH(INDIRECT("Codes_bilans!"&amp;AA$1&amp;"$"&amp;$A369),#REF!,0),MATCH($B369,#REF!,0)),0)</f>
        <v>276.07829403692966</v>
      </c>
      <c r="AB369" s="4"/>
    </row>
    <row r="370" spans="1:28">
      <c r="A370" s="4">
        <f t="shared" ref="A370:A377" ca="1" si="52">A369+1</f>
        <v>29</v>
      </c>
      <c r="B370" s="4">
        <f t="shared" ref="B370:C377" si="53">B369</f>
        <v>2040</v>
      </c>
      <c r="C370" s="4" t="str">
        <f t="shared" si="53"/>
        <v>AMS</v>
      </c>
      <c r="D370" s="4" t="s">
        <v>224</v>
      </c>
      <c r="E370" s="4" t="str">
        <f ca="1">VLOOKUP($H$6,#REF!,2,FALSE)</f>
        <v>frakyoto</v>
      </c>
      <c r="F370" s="4"/>
      <c r="G370" s="44" t="s">
        <v>3</v>
      </c>
      <c r="H370" s="37">
        <v>0</v>
      </c>
      <c r="I370" s="37">
        <v>0</v>
      </c>
      <c r="J370" s="37">
        <v>62.42121803575882</v>
      </c>
      <c r="K370" s="37">
        <v>0.9171283606012931</v>
      </c>
      <c r="L370" s="37">
        <v>3.2777834936114583</v>
      </c>
      <c r="M370" s="37">
        <v>0</v>
      </c>
      <c r="N370" s="37">
        <v>0</v>
      </c>
      <c r="O370" s="37">
        <v>0</v>
      </c>
      <c r="P370" s="37">
        <v>0</v>
      </c>
      <c r="Q370" s="37">
        <v>0</v>
      </c>
      <c r="R370" s="37">
        <v>70.675893572317364</v>
      </c>
      <c r="S370" s="37">
        <v>2.6818228584093751</v>
      </c>
      <c r="T370" s="37">
        <v>0</v>
      </c>
      <c r="U370" s="37">
        <v>0</v>
      </c>
      <c r="V370" s="37">
        <v>85.601807225833156</v>
      </c>
      <c r="W370" s="37">
        <v>0</v>
      </c>
      <c r="X370" s="37">
        <v>3.5812873698124483</v>
      </c>
      <c r="Y370" s="45">
        <v>229.15694091634393</v>
      </c>
      <c r="Z370" s="4"/>
      <c r="AA370" s="46" cm="1">
        <f t="array" aca="1" ref="AA370" ca="1">_xlfn.IFNA(INDEX(#REF!,MATCH(INDIRECT("Codes_bilans!"&amp;AA$1&amp;"$"&amp;$A370),#REF!,0),MATCH($B370,#REF!,0)),0)</f>
        <v>356.38196008265777</v>
      </c>
      <c r="AB370" s="4"/>
    </row>
    <row r="371" spans="1:28">
      <c r="A371" s="4">
        <f t="shared" ca="1" si="52"/>
        <v>30</v>
      </c>
      <c r="B371" s="4">
        <f t="shared" si="53"/>
        <v>2040</v>
      </c>
      <c r="C371" s="4" t="str">
        <f t="shared" si="53"/>
        <v>AMS</v>
      </c>
      <c r="D371" s="4" t="s">
        <v>225</v>
      </c>
      <c r="E371" s="4" t="str">
        <f ca="1">VLOOKUP($H$6,#REF!,2,FALSE)</f>
        <v>frakyoto</v>
      </c>
      <c r="F371" s="4"/>
      <c r="G371" s="44" t="s">
        <v>1</v>
      </c>
      <c r="H371" s="37">
        <v>0</v>
      </c>
      <c r="I371" s="37">
        <v>0</v>
      </c>
      <c r="J371" s="37">
        <v>2.2535083725168867</v>
      </c>
      <c r="K371" s="37">
        <v>0</v>
      </c>
      <c r="L371" s="37">
        <v>22.547534156690407</v>
      </c>
      <c r="M371" s="37">
        <v>0</v>
      </c>
      <c r="N371" s="37">
        <v>0</v>
      </c>
      <c r="O371" s="37">
        <v>0</v>
      </c>
      <c r="P371" s="37">
        <v>34.097641504490639</v>
      </c>
      <c r="Q371" s="37">
        <v>0</v>
      </c>
      <c r="R371" s="37">
        <v>0</v>
      </c>
      <c r="S371" s="37">
        <v>18.447982491837607</v>
      </c>
      <c r="T371" s="37">
        <v>103.59461616627088</v>
      </c>
      <c r="U371" s="37">
        <v>2.7285855468891569</v>
      </c>
      <c r="V371" s="37">
        <v>149.5228289340921</v>
      </c>
      <c r="W371" s="37">
        <v>26.593767108522837</v>
      </c>
      <c r="X371" s="37">
        <v>0</v>
      </c>
      <c r="Y371" s="45">
        <v>359.78646428131054</v>
      </c>
      <c r="Z371" s="4"/>
      <c r="AA371" s="46" cm="1">
        <f t="array" aca="1" ref="AA371" ca="1">_xlfn.IFNA(INDEX(#REF!,MATCH(INDIRECT("Codes_bilans!"&amp;AA$1&amp;"$"&amp;$A371),#REF!,0),MATCH($B371,#REF!,0)),0)</f>
        <v>436.87311183618277</v>
      </c>
      <c r="AB371" s="4"/>
    </row>
    <row r="372" spans="1:28">
      <c r="A372" s="4">
        <f t="shared" ca="1" si="52"/>
        <v>31</v>
      </c>
      <c r="B372" s="4">
        <f t="shared" si="53"/>
        <v>2040</v>
      </c>
      <c r="C372" s="4" t="str">
        <f t="shared" si="53"/>
        <v>AMS</v>
      </c>
      <c r="D372" s="4" t="s">
        <v>226</v>
      </c>
      <c r="E372" s="4" t="str">
        <f ca="1">VLOOKUP($H$6,#REF!,2,FALSE)</f>
        <v>frakyoto</v>
      </c>
      <c r="F372" s="4"/>
      <c r="G372" s="44" t="s">
        <v>2</v>
      </c>
      <c r="H372" s="37">
        <v>0</v>
      </c>
      <c r="I372" s="37">
        <v>0</v>
      </c>
      <c r="J372" s="37">
        <v>1.3399462790047187</v>
      </c>
      <c r="K372" s="37">
        <v>0</v>
      </c>
      <c r="L372" s="37">
        <v>12.344523773070179</v>
      </c>
      <c r="M372" s="37">
        <v>0</v>
      </c>
      <c r="N372" s="37">
        <v>0</v>
      </c>
      <c r="O372" s="37">
        <v>0</v>
      </c>
      <c r="P372" s="37">
        <v>0.40515733033320123</v>
      </c>
      <c r="Q372" s="37">
        <v>4.0121337498856221E-4</v>
      </c>
      <c r="R372" s="37">
        <v>0</v>
      </c>
      <c r="S372" s="37">
        <v>10.100064905239238</v>
      </c>
      <c r="T372" s="37">
        <v>25.404172221757367</v>
      </c>
      <c r="U372" s="37">
        <v>1.0133205125094877</v>
      </c>
      <c r="V372" s="37">
        <v>92.228183694440688</v>
      </c>
      <c r="W372" s="37">
        <v>19.0580863696926</v>
      </c>
      <c r="X372" s="37">
        <v>0</v>
      </c>
      <c r="Y372" s="45">
        <v>161.89385629942248</v>
      </c>
      <c r="Z372" s="4"/>
      <c r="AA372" s="46" cm="1">
        <f t="array" aca="1" ref="AA372" ca="1">_xlfn.IFNA(INDEX(#REF!,MATCH(INDIRECT("Codes_bilans!"&amp;AA$1&amp;"$"&amp;$A372),#REF!,0),MATCH($B372,#REF!,0)),0)</f>
        <v>220.59799800590778</v>
      </c>
      <c r="AB372" s="4"/>
    </row>
    <row r="373" spans="1:28">
      <c r="A373" s="4">
        <f t="shared" ca="1" si="52"/>
        <v>32</v>
      </c>
      <c r="B373" s="4">
        <f t="shared" si="53"/>
        <v>2040</v>
      </c>
      <c r="C373" s="4" t="str">
        <f t="shared" si="53"/>
        <v>AMS</v>
      </c>
      <c r="D373" s="4" t="s">
        <v>227</v>
      </c>
      <c r="E373" s="4" t="str">
        <f ca="1">VLOOKUP($H$6,#REF!,2,FALSE)</f>
        <v>frakyoto</v>
      </c>
      <c r="F373" s="4"/>
      <c r="G373" s="44" t="s">
        <v>4</v>
      </c>
      <c r="H373" s="37">
        <v>0</v>
      </c>
      <c r="I373" s="37">
        <v>0</v>
      </c>
      <c r="J373" s="37">
        <v>10.678454663150182</v>
      </c>
      <c r="K373" s="37">
        <v>0</v>
      </c>
      <c r="L373" s="37">
        <v>0.98973128577551672</v>
      </c>
      <c r="M373" s="37">
        <v>0</v>
      </c>
      <c r="N373" s="37">
        <v>0</v>
      </c>
      <c r="O373" s="37">
        <v>0</v>
      </c>
      <c r="P373" s="37">
        <v>3.3736621545342089</v>
      </c>
      <c r="Q373" s="37">
        <v>0</v>
      </c>
      <c r="R373" s="37">
        <v>14.289145060057182</v>
      </c>
      <c r="S373" s="37">
        <v>0.80978014290724099</v>
      </c>
      <c r="T373" s="37">
        <v>1</v>
      </c>
      <c r="U373" s="37">
        <v>1.300620381405156</v>
      </c>
      <c r="V373" s="37">
        <v>7.76122971899715</v>
      </c>
      <c r="W373" s="37">
        <v>0</v>
      </c>
      <c r="X373" s="37">
        <v>0.325155095351289</v>
      </c>
      <c r="Y373" s="45">
        <v>40.527778502177924</v>
      </c>
      <c r="Z373" s="4"/>
      <c r="AA373" s="46" cm="1">
        <f t="array" aca="1" ref="AA373" ca="1">_xlfn.IFNA(INDEX(#REF!,MATCH(INDIRECT("Codes_bilans!"&amp;AA$1&amp;"$"&amp;$A373),#REF!,0),MATCH($B373,#REF!,0)),0)</f>
        <v>43.178480317737858</v>
      </c>
      <c r="AB373" s="4"/>
    </row>
    <row r="374" spans="1:28">
      <c r="A374" s="4">
        <f t="shared" ca="1" si="52"/>
        <v>33</v>
      </c>
      <c r="B374" s="4">
        <f t="shared" si="53"/>
        <v>2040</v>
      </c>
      <c r="C374" s="4" t="str">
        <f t="shared" si="53"/>
        <v>AMS</v>
      </c>
      <c r="D374" s="4" t="s">
        <v>228</v>
      </c>
      <c r="E374" s="4" t="str">
        <f ca="1">VLOOKUP($H$6,#REF!,2,FALSE)</f>
        <v>frakyoto</v>
      </c>
      <c r="F374" s="4"/>
      <c r="G374" s="44" t="s">
        <v>5</v>
      </c>
      <c r="H374" s="37">
        <v>0</v>
      </c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7">
        <v>0</v>
      </c>
      <c r="P374" s="37">
        <v>0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1.4068800000000001</v>
      </c>
      <c r="W374" s="37">
        <v>0</v>
      </c>
      <c r="X374" s="37">
        <v>0</v>
      </c>
      <c r="Y374" s="45">
        <v>1.4068800000000001</v>
      </c>
      <c r="Z374" s="4"/>
      <c r="AA374" s="46" t="str" cm="1">
        <f t="array" aca="1" ref="AA374" ca="1">_xlfn.IFNA(INDEX(#REF!,MATCH(INDIRECT("Codes_bilans!"&amp;AA$1&amp;"$"&amp;$A374),#REF!,0),MATCH($B374,#REF!,0)),0)</f>
        <v/>
      </c>
      <c r="AB374" s="4"/>
    </row>
    <row r="375" spans="1:28">
      <c r="A375" s="4">
        <f t="shared" ca="1" si="52"/>
        <v>34</v>
      </c>
      <c r="B375" s="4">
        <f t="shared" si="53"/>
        <v>2040</v>
      </c>
      <c r="C375" s="4" t="str">
        <f t="shared" si="53"/>
        <v>AMS</v>
      </c>
      <c r="D375" s="4" t="s">
        <v>229</v>
      </c>
      <c r="E375" s="4" t="str">
        <f ca="1">VLOOKUP($H$6,#REF!,2,FALSE)</f>
        <v>frakyoto</v>
      </c>
      <c r="F375" s="4"/>
      <c r="G375" s="40" t="s">
        <v>22</v>
      </c>
      <c r="H375" s="41">
        <v>2.7841882556496467</v>
      </c>
      <c r="I375" s="41">
        <v>0</v>
      </c>
      <c r="J375" s="41">
        <v>81.888383702321406</v>
      </c>
      <c r="K375" s="41">
        <v>0.9171283606012931</v>
      </c>
      <c r="L375" s="73">
        <v>70.494719350563656</v>
      </c>
      <c r="M375" s="41">
        <v>0</v>
      </c>
      <c r="N375" s="41">
        <v>0</v>
      </c>
      <c r="O375" s="41">
        <v>0</v>
      </c>
      <c r="P375" s="41">
        <v>57.742829446211736</v>
      </c>
      <c r="Q375" s="41">
        <v>2.3819266632466007</v>
      </c>
      <c r="R375" s="41">
        <v>87.106561789112831</v>
      </c>
      <c r="S375" s="41">
        <v>57.71616045804425</v>
      </c>
      <c r="T375" s="41">
        <v>137.63232647396575</v>
      </c>
      <c r="U375" s="41">
        <v>5.0433146454720621</v>
      </c>
      <c r="V375" s="41">
        <v>469.70988795485181</v>
      </c>
      <c r="W375" s="41">
        <v>63.928565625977342</v>
      </c>
      <c r="X375" s="41">
        <v>8.6446514495387365</v>
      </c>
      <c r="Y375" s="41">
        <v>1045.9906441755572</v>
      </c>
      <c r="Z375" s="4"/>
      <c r="AA375" s="4"/>
      <c r="AB375" s="4"/>
    </row>
    <row r="376" spans="1:28">
      <c r="A376" s="4">
        <f t="shared" ca="1" si="52"/>
        <v>35</v>
      </c>
      <c r="B376" s="4">
        <f t="shared" si="53"/>
        <v>2040</v>
      </c>
      <c r="C376" s="4" t="str">
        <f t="shared" si="53"/>
        <v>AMS</v>
      </c>
      <c r="D376" s="4" t="s">
        <v>230</v>
      </c>
      <c r="E376" s="4" t="str">
        <f ca="1">VLOOKUP($H$6,#REF!,2,FALSE)</f>
        <v>frakyoto</v>
      </c>
      <c r="F376" s="4"/>
      <c r="G376" s="36" t="s">
        <v>23</v>
      </c>
      <c r="H376" s="37">
        <v>0</v>
      </c>
      <c r="I376" s="37">
        <v>0</v>
      </c>
      <c r="J376" s="37">
        <v>63.453621141900157</v>
      </c>
      <c r="K376" s="37">
        <v>5.849933778542443</v>
      </c>
      <c r="L376" s="37">
        <v>6.7321107560009157</v>
      </c>
      <c r="M376" s="37">
        <v>0</v>
      </c>
      <c r="N376" s="37">
        <v>0</v>
      </c>
      <c r="O376" s="37">
        <v>0</v>
      </c>
      <c r="P376" s="37">
        <v>0.4086523039836884</v>
      </c>
      <c r="Q376" s="37">
        <v>0</v>
      </c>
      <c r="R376" s="37">
        <v>16.128139408945682</v>
      </c>
      <c r="S376" s="37">
        <v>2.7141517882424018</v>
      </c>
      <c r="T376" s="37">
        <v>0</v>
      </c>
      <c r="U376" s="37">
        <v>0</v>
      </c>
      <c r="V376" s="37">
        <v>0</v>
      </c>
      <c r="W376" s="37">
        <v>0</v>
      </c>
      <c r="X376" s="37">
        <v>25.023965550983899</v>
      </c>
      <c r="Y376" s="45">
        <v>120.31057472859921</v>
      </c>
      <c r="Z376" s="4"/>
      <c r="AA376" s="46" cm="1">
        <f t="array" aca="1" ref="AA376" ca="1">_xlfn.IFNA(INDEX(#REF!,MATCH(INDIRECT("Codes_bilans!"&amp;AA$1&amp;"$"&amp;$A376),#REF!,0),MATCH($B376,#REF!,0)),0)</f>
        <v>122.42340711678241</v>
      </c>
      <c r="AB376" s="4"/>
    </row>
    <row r="377" spans="1:28">
      <c r="A377" s="4">
        <f t="shared" ca="1" si="52"/>
        <v>36</v>
      </c>
      <c r="B377" s="4">
        <f t="shared" si="53"/>
        <v>2040</v>
      </c>
      <c r="C377" s="4" t="str">
        <f t="shared" si="53"/>
        <v>AMS</v>
      </c>
      <c r="D377" s="4" t="s">
        <v>231</v>
      </c>
      <c r="E377" s="4" t="str">
        <f ca="1">VLOOKUP($H$6,#REF!,2,FALSE)</f>
        <v>frakyoto</v>
      </c>
      <c r="F377" s="4"/>
      <c r="G377" s="40" t="s">
        <v>24</v>
      </c>
      <c r="H377" s="41">
        <v>2.7841882556496467</v>
      </c>
      <c r="I377" s="41">
        <v>0</v>
      </c>
      <c r="J377" s="41">
        <v>145.34200484422155</v>
      </c>
      <c r="K377" s="41">
        <v>6.7670621391437358</v>
      </c>
      <c r="L377" s="73">
        <v>77.226830106564577</v>
      </c>
      <c r="M377" s="41">
        <v>0</v>
      </c>
      <c r="N377" s="41">
        <v>0</v>
      </c>
      <c r="O377" s="41">
        <v>0</v>
      </c>
      <c r="P377" s="41">
        <v>58.151481750195423</v>
      </c>
      <c r="Q377" s="41">
        <v>2.3819266632466007</v>
      </c>
      <c r="R377" s="41">
        <v>103.23470119805852</v>
      </c>
      <c r="S377" s="41">
        <v>60.430312246286654</v>
      </c>
      <c r="T377" s="41">
        <v>137.63232647396575</v>
      </c>
      <c r="U377" s="41">
        <v>5.0433146454720621</v>
      </c>
      <c r="V377" s="41">
        <v>469.70988795485181</v>
      </c>
      <c r="W377" s="41">
        <v>63.928565625977342</v>
      </c>
      <c r="X377" s="41">
        <v>33.668617000522637</v>
      </c>
      <c r="Y377" s="41">
        <v>1166.3012189041563</v>
      </c>
      <c r="Z377" s="4"/>
      <c r="AA377" s="4"/>
      <c r="AB377" s="4"/>
    </row>
    <row r="378" spans="1:28">
      <c r="A378" s="4"/>
      <c r="B378" s="4"/>
      <c r="C378" s="4"/>
      <c r="D378" s="4"/>
      <c r="E378" s="4"/>
      <c r="F378" s="4"/>
      <c r="G378" s="4"/>
      <c r="H378" s="26">
        <v>0</v>
      </c>
      <c r="I378" s="26">
        <v>0</v>
      </c>
      <c r="J378" s="26">
        <v>0</v>
      </c>
      <c r="K378" s="26">
        <v>0</v>
      </c>
      <c r="L378" s="26">
        <v>0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6">
        <v>1.5987211554602254E-14</v>
      </c>
      <c r="S378" s="26">
        <v>2.5757174171303632E-14</v>
      </c>
      <c r="T378" s="26">
        <v>0</v>
      </c>
      <c r="U378" s="26">
        <v>0</v>
      </c>
      <c r="V378" s="26">
        <v>0</v>
      </c>
      <c r="W378" s="26">
        <v>0</v>
      </c>
      <c r="X378" s="26">
        <v>-1.3322676295501878E-15</v>
      </c>
      <c r="Y378" s="26">
        <v>0</v>
      </c>
      <c r="Z378" s="4"/>
      <c r="AA378" s="4"/>
      <c r="AB378" s="4"/>
    </row>
    <row r="379" spans="1:2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A380" s="19"/>
      <c r="B380" s="19"/>
      <c r="C380" s="19"/>
      <c r="D380" s="19"/>
      <c r="E380" s="19"/>
      <c r="F380" s="19"/>
      <c r="G380" s="20" t="s">
        <v>243</v>
      </c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.25" customHeight="1">
      <c r="A382" s="4"/>
      <c r="B382" s="4"/>
      <c r="C382" s="4"/>
      <c r="D382" s="4"/>
      <c r="E382" s="4"/>
      <c r="F382" s="4"/>
      <c r="G382" s="104" t="s">
        <v>95</v>
      </c>
      <c r="H382" s="99" t="s">
        <v>65</v>
      </c>
      <c r="I382" s="99" t="s">
        <v>66</v>
      </c>
      <c r="J382" s="99" t="s">
        <v>158</v>
      </c>
      <c r="K382" s="99" t="s">
        <v>81</v>
      </c>
      <c r="L382" s="99" t="s">
        <v>74</v>
      </c>
      <c r="M382" s="99" t="s">
        <v>83</v>
      </c>
      <c r="N382" s="99" t="s">
        <v>76</v>
      </c>
      <c r="O382" s="99" t="s">
        <v>77</v>
      </c>
      <c r="P382" s="101" t="s">
        <v>162</v>
      </c>
      <c r="Q382" s="102"/>
      <c r="R382" s="102"/>
      <c r="S382" s="102"/>
      <c r="T382" s="102"/>
      <c r="U382" s="103"/>
      <c r="V382" s="99" t="s">
        <v>159</v>
      </c>
      <c r="W382" s="99" t="s">
        <v>89</v>
      </c>
      <c r="X382" s="99" t="s">
        <v>92</v>
      </c>
      <c r="Y382" s="99" t="s">
        <v>160</v>
      </c>
      <c r="Z382" s="4"/>
      <c r="AA382" s="4"/>
      <c r="AB382" s="4"/>
    </row>
    <row r="383" spans="1:28" ht="33.75">
      <c r="A383" s="4"/>
      <c r="B383" s="4"/>
      <c r="C383" s="4"/>
      <c r="D383" s="4" t="s">
        <v>221</v>
      </c>
      <c r="E383" s="4"/>
      <c r="F383" s="4"/>
      <c r="G383" s="105"/>
      <c r="H383" s="100"/>
      <c r="I383" s="100"/>
      <c r="J383" s="100"/>
      <c r="K383" s="100"/>
      <c r="L383" s="100"/>
      <c r="M383" s="100"/>
      <c r="N383" s="100"/>
      <c r="O383" s="100"/>
      <c r="P383" s="34" t="s">
        <v>78</v>
      </c>
      <c r="Q383" s="34" t="s">
        <v>79</v>
      </c>
      <c r="R383" s="34" t="s">
        <v>80</v>
      </c>
      <c r="S383" s="34" t="s">
        <v>82</v>
      </c>
      <c r="T383" s="35" t="s">
        <v>84</v>
      </c>
      <c r="U383" s="34" t="s">
        <v>85</v>
      </c>
      <c r="V383" s="100"/>
      <c r="W383" s="100"/>
      <c r="X383" s="100"/>
      <c r="Y383" s="100"/>
      <c r="Z383" s="4"/>
      <c r="AA383" s="4"/>
      <c r="AB383" s="4"/>
    </row>
    <row r="384" spans="1:28">
      <c r="A384" s="4">
        <f ca="1">A347</f>
        <v>6</v>
      </c>
      <c r="B384" s="4">
        <v>2043</v>
      </c>
      <c r="C384" s="4" t="s">
        <v>10</v>
      </c>
      <c r="D384" s="4" t="s">
        <v>28</v>
      </c>
      <c r="E384" s="4" t="str">
        <f ca="1">VLOOKUP($H$6,#REF!,2,FALSE)</f>
        <v>frakyoto</v>
      </c>
      <c r="F384" s="4"/>
      <c r="G384" s="36" t="s">
        <v>163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8">
        <v>960.32137090909112</v>
      </c>
      <c r="O384" s="38">
        <v>427.33219668037293</v>
      </c>
      <c r="P384" s="38">
        <v>300.74509832993209</v>
      </c>
      <c r="Q384" s="38">
        <v>24.5360554675092</v>
      </c>
      <c r="R384" s="37">
        <v>1.638642873490971</v>
      </c>
      <c r="S384" s="37">
        <v>0.1692153726460352</v>
      </c>
      <c r="T384" s="38">
        <v>147.47340024456145</v>
      </c>
      <c r="U384" s="38">
        <v>23.099478079825218</v>
      </c>
      <c r="V384" s="37">
        <v>0</v>
      </c>
      <c r="W384" s="37">
        <v>0</v>
      </c>
      <c r="X384" s="37">
        <v>0</v>
      </c>
      <c r="Y384" s="39">
        <v>1885.3154579574289</v>
      </c>
      <c r="Z384" s="4"/>
      <c r="AA384" s="4"/>
      <c r="AB384" s="4"/>
    </row>
    <row r="385" spans="1:28">
      <c r="A385" s="4">
        <f t="shared" ref="A385:A390" ca="1" si="54">A384+1</f>
        <v>7</v>
      </c>
      <c r="B385" s="4">
        <f t="shared" ref="B385:C390" si="55">B384</f>
        <v>2043</v>
      </c>
      <c r="C385" s="4" t="str">
        <f t="shared" si="55"/>
        <v>AMS</v>
      </c>
      <c r="D385" s="4" t="s">
        <v>30</v>
      </c>
      <c r="E385" s="4" t="str">
        <f ca="1">VLOOKUP($H$6,#REF!,2,FALSE)</f>
        <v>frakyoto</v>
      </c>
      <c r="F385" s="4"/>
      <c r="G385" s="36" t="s">
        <v>29</v>
      </c>
      <c r="H385" s="37">
        <v>10.379280707598515</v>
      </c>
      <c r="I385" s="37">
        <v>221.43377158510449</v>
      </c>
      <c r="J385" s="37">
        <v>3.6404081450569747</v>
      </c>
      <c r="K385" s="37">
        <v>0</v>
      </c>
      <c r="L385" s="37">
        <v>71.560916825535557</v>
      </c>
      <c r="M385" s="37">
        <v>0</v>
      </c>
      <c r="N385" s="37">
        <v>0</v>
      </c>
      <c r="O385" s="37">
        <v>0</v>
      </c>
      <c r="P385" s="37">
        <v>4.5400000946661896</v>
      </c>
      <c r="Q385" s="37">
        <v>0</v>
      </c>
      <c r="R385" s="37">
        <v>4.7355769449703358</v>
      </c>
      <c r="S385" s="37">
        <v>0</v>
      </c>
      <c r="T385" s="37">
        <v>0</v>
      </c>
      <c r="U385" s="37">
        <v>0</v>
      </c>
      <c r="V385" s="37">
        <v>0</v>
      </c>
      <c r="W385" s="37">
        <v>0</v>
      </c>
      <c r="X385" s="37">
        <v>0</v>
      </c>
      <c r="Y385" s="39">
        <v>316.28995430293207</v>
      </c>
      <c r="Z385" s="4"/>
      <c r="AA385" s="4"/>
      <c r="AB385" s="4"/>
    </row>
    <row r="386" spans="1:28">
      <c r="A386" s="4">
        <f t="shared" ca="1" si="54"/>
        <v>8</v>
      </c>
      <c r="B386" s="4">
        <f t="shared" si="55"/>
        <v>2043</v>
      </c>
      <c r="C386" s="4" t="str">
        <f t="shared" si="55"/>
        <v>AMS</v>
      </c>
      <c r="D386" s="4" t="s">
        <v>32</v>
      </c>
      <c r="E386" s="4" t="str">
        <f ca="1">VLOOKUP($H$6,#REF!,2,FALSE)</f>
        <v>frakyoto</v>
      </c>
      <c r="F386" s="4"/>
      <c r="G386" s="36" t="s">
        <v>31</v>
      </c>
      <c r="H386" s="37">
        <v>0</v>
      </c>
      <c r="I386" s="37">
        <v>0</v>
      </c>
      <c r="J386" s="37">
        <v>-58.536980841071092</v>
      </c>
      <c r="K386" s="37">
        <v>-1.6667279106947781</v>
      </c>
      <c r="L386" s="37">
        <v>0</v>
      </c>
      <c r="M386" s="37">
        <v>0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0</v>
      </c>
      <c r="U386" s="37">
        <v>0</v>
      </c>
      <c r="V386" s="37">
        <v>-92.827968734039246</v>
      </c>
      <c r="W386" s="37">
        <v>0</v>
      </c>
      <c r="X386" s="37">
        <v>0</v>
      </c>
      <c r="Y386" s="39">
        <v>-153.03167748580509</v>
      </c>
      <c r="Z386" s="4"/>
      <c r="AA386" s="4"/>
      <c r="AB386" s="4"/>
    </row>
    <row r="387" spans="1:28">
      <c r="A387" s="4">
        <f t="shared" ca="1" si="54"/>
        <v>9</v>
      </c>
      <c r="B387" s="4">
        <f t="shared" si="55"/>
        <v>2043</v>
      </c>
      <c r="C387" s="4" t="str">
        <f t="shared" si="55"/>
        <v>AMS</v>
      </c>
      <c r="D387" s="4" t="s">
        <v>34</v>
      </c>
      <c r="E387" s="4" t="str">
        <f ca="1">VLOOKUP($H$6,#REF!,2,FALSE)</f>
        <v>frakyoto</v>
      </c>
      <c r="F387" s="4"/>
      <c r="G387" s="36" t="s">
        <v>33</v>
      </c>
      <c r="H387" s="37">
        <v>0</v>
      </c>
      <c r="I387" s="37">
        <v>0</v>
      </c>
      <c r="J387" s="37">
        <v>-6.8572519407668047</v>
      </c>
      <c r="K387" s="37">
        <v>-2.9115063458369059</v>
      </c>
      <c r="L387" s="37">
        <v>-4.556210213526227</v>
      </c>
      <c r="M387" s="37">
        <v>-6.0214231896822394E-2</v>
      </c>
      <c r="N387" s="37">
        <v>0</v>
      </c>
      <c r="O387" s="37">
        <v>0</v>
      </c>
      <c r="P387" s="37">
        <v>0</v>
      </c>
      <c r="Q387" s="37">
        <v>0</v>
      </c>
      <c r="R387" s="37">
        <v>-0.36156496915270087</v>
      </c>
      <c r="S387" s="37">
        <v>-5.4192808707140152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9">
        <v>-20.166028571893477</v>
      </c>
      <c r="Z387" s="4"/>
      <c r="AA387" s="4"/>
      <c r="AB387" s="4"/>
    </row>
    <row r="388" spans="1:28">
      <c r="A388" s="4">
        <f t="shared" ca="1" si="54"/>
        <v>10</v>
      </c>
      <c r="B388" s="4">
        <f t="shared" si="55"/>
        <v>2043</v>
      </c>
      <c r="C388" s="4" t="str">
        <f t="shared" si="55"/>
        <v>AMS</v>
      </c>
      <c r="D388" s="4" t="s">
        <v>36</v>
      </c>
      <c r="E388" s="4" t="str">
        <f ca="1">VLOOKUP($H$6,#REF!,2,FALSE)</f>
        <v>frakyoto</v>
      </c>
      <c r="F388" s="4"/>
      <c r="G388" s="36" t="s">
        <v>35</v>
      </c>
      <c r="H388" s="37">
        <v>0</v>
      </c>
      <c r="I388" s="37">
        <v>0</v>
      </c>
      <c r="J388" s="37">
        <v>-41.932075648688581</v>
      </c>
      <c r="K388" s="37">
        <v>-12.789597363010756</v>
      </c>
      <c r="L388" s="37">
        <v>0</v>
      </c>
      <c r="M388" s="37">
        <v>0</v>
      </c>
      <c r="N388" s="37">
        <v>0</v>
      </c>
      <c r="O388" s="37">
        <v>0</v>
      </c>
      <c r="P388" s="37">
        <v>0</v>
      </c>
      <c r="Q388" s="37">
        <v>0</v>
      </c>
      <c r="R388" s="37">
        <v>-13.964845940285258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-1.1030439884832439</v>
      </c>
      <c r="Y388" s="39">
        <v>-69.789562940467846</v>
      </c>
      <c r="Z388" s="4"/>
      <c r="AA388" s="4"/>
      <c r="AB388" s="4"/>
    </row>
    <row r="389" spans="1:28">
      <c r="A389" s="4">
        <f t="shared" ca="1" si="54"/>
        <v>11</v>
      </c>
      <c r="B389" s="4">
        <f t="shared" si="55"/>
        <v>2043</v>
      </c>
      <c r="C389" s="4" t="str">
        <f t="shared" si="55"/>
        <v>AMS</v>
      </c>
      <c r="D389" s="4" t="s">
        <v>222</v>
      </c>
      <c r="E389" s="4" t="str">
        <f ca="1">VLOOKUP($H$6,#REF!,2,FALSE)</f>
        <v>frakyoto</v>
      </c>
      <c r="F389" s="4"/>
      <c r="G389" s="36" t="s">
        <v>37</v>
      </c>
      <c r="H389" s="37">
        <v>0</v>
      </c>
      <c r="I389" s="37">
        <v>0</v>
      </c>
      <c r="J389" s="37">
        <v>0</v>
      </c>
      <c r="K389" s="37">
        <v>0</v>
      </c>
      <c r="L389" s="37">
        <v>0</v>
      </c>
      <c r="M389" s="37">
        <v>0</v>
      </c>
      <c r="N389" s="37">
        <v>0</v>
      </c>
      <c r="O389" s="37">
        <v>0</v>
      </c>
      <c r="P389" s="37">
        <v>0</v>
      </c>
      <c r="Q389" s="37">
        <v>0</v>
      </c>
      <c r="R389" s="37">
        <v>0</v>
      </c>
      <c r="S389" s="37">
        <v>0</v>
      </c>
      <c r="T389" s="37">
        <v>0</v>
      </c>
      <c r="U389" s="37">
        <v>0</v>
      </c>
      <c r="V389" s="37">
        <v>0</v>
      </c>
      <c r="W389" s="37">
        <v>0</v>
      </c>
      <c r="X389" s="37">
        <v>0</v>
      </c>
      <c r="Y389" s="39">
        <v>0</v>
      </c>
      <c r="Z389" s="4"/>
      <c r="AA389" s="4"/>
      <c r="AB389" s="4"/>
    </row>
    <row r="390" spans="1:28">
      <c r="A390" s="4">
        <f t="shared" ca="1" si="54"/>
        <v>12</v>
      </c>
      <c r="B390" s="4">
        <f t="shared" si="55"/>
        <v>2043</v>
      </c>
      <c r="C390" s="4" t="str">
        <f t="shared" si="55"/>
        <v>AMS</v>
      </c>
      <c r="D390" s="4" t="s">
        <v>25</v>
      </c>
      <c r="E390" s="4" t="str">
        <f ca="1">VLOOKUP($H$6,#REF!,2,FALSE)</f>
        <v>frakyoto</v>
      </c>
      <c r="F390" s="4"/>
      <c r="G390" s="40" t="s">
        <v>164</v>
      </c>
      <c r="H390" s="41">
        <v>10.379280707598515</v>
      </c>
      <c r="I390" s="41">
        <v>221.43377158510449</v>
      </c>
      <c r="J390" s="41">
        <v>-103.6859002854695</v>
      </c>
      <c r="K390" s="41">
        <v>-17.367831619542439</v>
      </c>
      <c r="L390" s="73">
        <v>67.004706612009329</v>
      </c>
      <c r="M390" s="41">
        <v>-6.0214231896822394E-2</v>
      </c>
      <c r="N390" s="41">
        <v>960.32137090909112</v>
      </c>
      <c r="O390" s="41">
        <v>427.33219668037293</v>
      </c>
      <c r="P390" s="41">
        <v>305.28509842459829</v>
      </c>
      <c r="Q390" s="41">
        <v>24.5360554675092</v>
      </c>
      <c r="R390" s="41">
        <v>-7.952191090976652</v>
      </c>
      <c r="S390" s="41">
        <v>-5.25006549806798</v>
      </c>
      <c r="T390" s="41">
        <v>147.47340024456145</v>
      </c>
      <c r="U390" s="41">
        <v>23.099478079825218</v>
      </c>
      <c r="V390" s="41">
        <v>-92.827968734039246</v>
      </c>
      <c r="W390" s="41">
        <v>0</v>
      </c>
      <c r="X390" s="41">
        <v>-1.1030439884832439</v>
      </c>
      <c r="Y390" s="41">
        <v>1958.6181432621945</v>
      </c>
      <c r="Z390" s="4"/>
      <c r="AA390" s="4"/>
      <c r="AB390" s="4"/>
    </row>
    <row r="391" spans="1:28">
      <c r="A391" s="4"/>
      <c r="B391" s="4"/>
      <c r="C391" s="4"/>
      <c r="D391" s="4"/>
      <c r="E391" s="4"/>
      <c r="F391" s="4"/>
      <c r="G391" s="42"/>
      <c r="H391" s="43">
        <v>0</v>
      </c>
      <c r="I391" s="43">
        <v>0</v>
      </c>
      <c r="J391" s="43">
        <v>0</v>
      </c>
      <c r="K391" s="43">
        <v>0</v>
      </c>
      <c r="L391" s="74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0</v>
      </c>
      <c r="V391" s="43">
        <v>0</v>
      </c>
      <c r="W391" s="43">
        <v>0</v>
      </c>
      <c r="X391" s="43">
        <v>0</v>
      </c>
      <c r="Y391" s="43">
        <v>0</v>
      </c>
      <c r="Z391" s="4"/>
      <c r="AA391" s="4"/>
      <c r="AB391" s="4"/>
    </row>
    <row r="392" spans="1:28">
      <c r="A392" s="4">
        <f ca="1">A390+2</f>
        <v>14</v>
      </c>
      <c r="B392" s="4">
        <f>B390</f>
        <v>2043</v>
      </c>
      <c r="C392" s="4" t="str">
        <f>C390</f>
        <v>AMS</v>
      </c>
      <c r="D392" s="4" t="s">
        <v>39</v>
      </c>
      <c r="E392" s="4" t="str">
        <f ca="1">VLOOKUP($H$6,#REF!,2,FALSE)</f>
        <v>frakyoto</v>
      </c>
      <c r="F392" s="4"/>
      <c r="G392" s="44" t="s">
        <v>38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7">
        <v>0</v>
      </c>
      <c r="P392" s="37">
        <v>0</v>
      </c>
      <c r="Q392" s="37">
        <v>0</v>
      </c>
      <c r="R392" s="37">
        <v>0</v>
      </c>
      <c r="S392" s="37">
        <v>0</v>
      </c>
      <c r="T392" s="37">
        <v>0</v>
      </c>
      <c r="U392" s="37">
        <v>0</v>
      </c>
      <c r="V392" s="37">
        <v>0</v>
      </c>
      <c r="W392" s="37">
        <v>0</v>
      </c>
      <c r="X392" s="37">
        <v>0</v>
      </c>
      <c r="Y392" s="45">
        <v>0</v>
      </c>
      <c r="Z392" s="4"/>
      <c r="AA392" s="4"/>
      <c r="AB392" s="4"/>
    </row>
    <row r="393" spans="1:28">
      <c r="A393" s="4">
        <f t="shared" ref="A393:A404" ca="1" si="56">A392+1</f>
        <v>15</v>
      </c>
      <c r="B393" s="4">
        <f t="shared" ref="B393:C404" si="57">B392</f>
        <v>2043</v>
      </c>
      <c r="C393" s="4" t="str">
        <f t="shared" si="57"/>
        <v>AMS</v>
      </c>
      <c r="D393" s="4" t="s">
        <v>41</v>
      </c>
      <c r="E393" s="4" t="str">
        <f ca="1">VLOOKUP($H$6,#REF!,2,FALSE)</f>
        <v>frakyoto</v>
      </c>
      <c r="F393" s="4"/>
      <c r="G393" s="44" t="s">
        <v>40</v>
      </c>
      <c r="H393" s="37">
        <v>0</v>
      </c>
      <c r="I393" s="37">
        <v>0</v>
      </c>
      <c r="J393" s="37">
        <v>2.6460781360013397E-2</v>
      </c>
      <c r="K393" s="37">
        <v>0</v>
      </c>
      <c r="L393" s="37">
        <v>2.3522683451330462</v>
      </c>
      <c r="M393" s="37">
        <v>0</v>
      </c>
      <c r="N393" s="37">
        <v>960.32137090909112</v>
      </c>
      <c r="O393" s="37">
        <v>427.33219668037293</v>
      </c>
      <c r="P393" s="37">
        <v>16.57632422695232</v>
      </c>
      <c r="Q393" s="37">
        <v>7.7978054817441489</v>
      </c>
      <c r="R393" s="37">
        <v>6.0578717375904887</v>
      </c>
      <c r="S393" s="37">
        <v>0.70214282892924051</v>
      </c>
      <c r="T393" s="37">
        <v>0</v>
      </c>
      <c r="U393" s="37">
        <v>6.4590957564387725</v>
      </c>
      <c r="V393" s="37">
        <v>-765.12922843091701</v>
      </c>
      <c r="W393" s="37">
        <v>0</v>
      </c>
      <c r="X393" s="37">
        <v>8.6556140354400011</v>
      </c>
      <c r="Y393" s="45">
        <v>671.15192235213522</v>
      </c>
      <c r="Z393" s="4"/>
      <c r="AA393" s="4"/>
      <c r="AB393" s="4"/>
    </row>
    <row r="394" spans="1:28">
      <c r="A394" s="4">
        <f t="shared" ca="1" si="56"/>
        <v>16</v>
      </c>
      <c r="B394" s="4">
        <f t="shared" si="57"/>
        <v>2043</v>
      </c>
      <c r="C394" s="4" t="str">
        <f t="shared" si="57"/>
        <v>AMS</v>
      </c>
      <c r="D394" s="4" t="s">
        <v>43</v>
      </c>
      <c r="E394" s="4" t="str">
        <f ca="1">VLOOKUP($H$6,#REF!,2,FALSE)</f>
        <v>frakyoto</v>
      </c>
      <c r="F394" s="4"/>
      <c r="G394" s="44" t="s">
        <v>42</v>
      </c>
      <c r="H394" s="37">
        <v>0</v>
      </c>
      <c r="I394" s="37">
        <v>0</v>
      </c>
      <c r="J394" s="37">
        <v>0</v>
      </c>
      <c r="K394" s="37">
        <v>0</v>
      </c>
      <c r="L394" s="37">
        <v>4.7815870319860325</v>
      </c>
      <c r="M394" s="37">
        <v>0</v>
      </c>
      <c r="N394" s="37">
        <v>0</v>
      </c>
      <c r="O394" s="37">
        <v>0</v>
      </c>
      <c r="P394" s="37">
        <v>35.214664152844563</v>
      </c>
      <c r="Q394" s="37">
        <v>14.445160723039894</v>
      </c>
      <c r="R394" s="37">
        <v>0</v>
      </c>
      <c r="S394" s="37">
        <v>7.1872449307268287</v>
      </c>
      <c r="T394" s="37">
        <v>0</v>
      </c>
      <c r="U394" s="37">
        <v>11.182341089352812</v>
      </c>
      <c r="V394" s="37">
        <v>0</v>
      </c>
      <c r="W394" s="37">
        <v>-68.236033723831326</v>
      </c>
      <c r="X394" s="37">
        <v>0</v>
      </c>
      <c r="Y394" s="45">
        <v>4.574964204118805</v>
      </c>
      <c r="Z394" s="4"/>
      <c r="AA394" s="4"/>
      <c r="AB394" s="4"/>
    </row>
    <row r="395" spans="1:28">
      <c r="A395" s="4">
        <f t="shared" ca="1" si="56"/>
        <v>17</v>
      </c>
      <c r="B395" s="4">
        <f t="shared" si="57"/>
        <v>2043</v>
      </c>
      <c r="C395" s="4" t="str">
        <f t="shared" si="57"/>
        <v>AMS</v>
      </c>
      <c r="D395" s="4" t="s">
        <v>45</v>
      </c>
      <c r="E395" s="4" t="str">
        <f ca="1">VLOOKUP($H$6,#REF!,2,FALSE)</f>
        <v>frakyoto</v>
      </c>
      <c r="F395" s="4"/>
      <c r="G395" s="44" t="s">
        <v>44</v>
      </c>
      <c r="H395" s="37">
        <v>0</v>
      </c>
      <c r="I395" s="37">
        <v>0</v>
      </c>
      <c r="J395" s="37">
        <v>0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86.712726116580654</v>
      </c>
      <c r="Q395" s="37">
        <v>0</v>
      </c>
      <c r="R395" s="37">
        <v>0</v>
      </c>
      <c r="S395" s="37">
        <v>-81.058206766911681</v>
      </c>
      <c r="T395" s="37">
        <v>0</v>
      </c>
      <c r="U395" s="37">
        <v>0</v>
      </c>
      <c r="V395" s="37">
        <v>0</v>
      </c>
      <c r="W395" s="37">
        <v>0</v>
      </c>
      <c r="X395" s="37">
        <v>0</v>
      </c>
      <c r="Y395" s="45">
        <v>5.6545193496689734</v>
      </c>
      <c r="Z395" s="4"/>
      <c r="AA395" s="4"/>
      <c r="AB395" s="4"/>
    </row>
    <row r="396" spans="1:28">
      <c r="A396" s="4">
        <f t="shared" ca="1" si="56"/>
        <v>18</v>
      </c>
      <c r="B396" s="4">
        <f t="shared" si="57"/>
        <v>2043</v>
      </c>
      <c r="C396" s="4" t="str">
        <f t="shared" si="57"/>
        <v>AMS</v>
      </c>
      <c r="D396" s="4" t="s">
        <v>47</v>
      </c>
      <c r="E396" s="4" t="str">
        <f ca="1">VLOOKUP($H$6,#REF!,2,FALSE)</f>
        <v>frakyoto</v>
      </c>
      <c r="F396" s="4"/>
      <c r="G396" s="44" t="s">
        <v>46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-0.77768027176235188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1.0822986785331616</v>
      </c>
      <c r="Y396" s="45">
        <v>0.30461840677080976</v>
      </c>
      <c r="Z396" s="4"/>
      <c r="AA396" s="4"/>
      <c r="AB396" s="4"/>
    </row>
    <row r="397" spans="1:28">
      <c r="A397" s="4">
        <f t="shared" ca="1" si="56"/>
        <v>19</v>
      </c>
      <c r="B397" s="4">
        <f t="shared" si="57"/>
        <v>2043</v>
      </c>
      <c r="C397" s="4" t="str">
        <f t="shared" si="57"/>
        <v>AMS</v>
      </c>
      <c r="D397" s="4" t="s">
        <v>48</v>
      </c>
      <c r="E397" s="4" t="str">
        <f ca="1">VLOOKUP($H$6,#REF!,2,FALSE)</f>
        <v>frakyoto</v>
      </c>
      <c r="F397" s="4"/>
      <c r="G397" s="44" t="s">
        <v>17</v>
      </c>
      <c r="H397" s="37">
        <v>0</v>
      </c>
      <c r="I397" s="37">
        <v>229.44376619610998</v>
      </c>
      <c r="J397" s="37">
        <v>-227.15530245315296</v>
      </c>
      <c r="K397" s="37">
        <v>0</v>
      </c>
      <c r="L397" s="37">
        <v>0</v>
      </c>
      <c r="M397" s="37">
        <v>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0</v>
      </c>
      <c r="X397" s="37">
        <v>0</v>
      </c>
      <c r="Y397" s="45">
        <v>2.2884637429570258</v>
      </c>
      <c r="Z397" s="4"/>
      <c r="AA397" s="4"/>
      <c r="AB397" s="4"/>
    </row>
    <row r="398" spans="1:28">
      <c r="A398" s="4">
        <f t="shared" ca="1" si="56"/>
        <v>20</v>
      </c>
      <c r="B398" s="4">
        <f t="shared" si="57"/>
        <v>2043</v>
      </c>
      <c r="C398" s="4" t="str">
        <f t="shared" si="57"/>
        <v>AMS</v>
      </c>
      <c r="D398" s="4" t="s">
        <v>50</v>
      </c>
      <c r="E398" s="4" t="str">
        <f ca="1">VLOOKUP($H$6,#REF!,2,FALSE)</f>
        <v>frakyoto</v>
      </c>
      <c r="F398" s="4"/>
      <c r="G398" s="44" t="s">
        <v>49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  <c r="P398" s="37">
        <v>110.37341937246062</v>
      </c>
      <c r="Q398" s="37">
        <v>0</v>
      </c>
      <c r="R398" s="37">
        <v>-110.37341937246062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45">
        <v>0</v>
      </c>
      <c r="Z398" s="4"/>
      <c r="AA398" s="4"/>
      <c r="AB398" s="4"/>
    </row>
    <row r="399" spans="1:28">
      <c r="A399" s="4">
        <f t="shared" ca="1" si="56"/>
        <v>21</v>
      </c>
      <c r="B399" s="4">
        <f t="shared" si="57"/>
        <v>2043</v>
      </c>
      <c r="C399" s="4" t="str">
        <f t="shared" si="57"/>
        <v>AMS</v>
      </c>
      <c r="D399" s="4" t="s">
        <v>52</v>
      </c>
      <c r="E399" s="4" t="str">
        <f ca="1">VLOOKUP($H$6,#REF!,2,FALSE)</f>
        <v>frakyoto</v>
      </c>
      <c r="F399" s="4"/>
      <c r="G399" s="44" t="s">
        <v>51</v>
      </c>
      <c r="H399" s="37">
        <v>0</v>
      </c>
      <c r="I399" s="37">
        <v>0</v>
      </c>
      <c r="J399" s="37">
        <v>0</v>
      </c>
      <c r="K399" s="37">
        <v>-25.838308158403624</v>
      </c>
      <c r="L399" s="37">
        <v>0</v>
      </c>
      <c r="M399" s="37">
        <v>0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>
        <v>0</v>
      </c>
      <c r="X399" s="37">
        <v>35.986501613375523</v>
      </c>
      <c r="Y399" s="45">
        <v>10.148193454971899</v>
      </c>
      <c r="Z399" s="4"/>
      <c r="AA399" s="4"/>
      <c r="AB399" s="4"/>
    </row>
    <row r="400" spans="1:28">
      <c r="A400" s="4">
        <f t="shared" ca="1" si="56"/>
        <v>22</v>
      </c>
      <c r="B400" s="4">
        <f t="shared" si="57"/>
        <v>2043</v>
      </c>
      <c r="C400" s="4" t="str">
        <f t="shared" si="57"/>
        <v>AMS</v>
      </c>
      <c r="D400" s="4" t="s">
        <v>54</v>
      </c>
      <c r="E400" s="4" t="str">
        <f ca="1">VLOOKUP($H$6,#REF!,2,FALSE)</f>
        <v>frakyoto</v>
      </c>
      <c r="F400" s="4"/>
      <c r="G400" s="44" t="s">
        <v>53</v>
      </c>
      <c r="H400" s="37">
        <v>0</v>
      </c>
      <c r="I400" s="37">
        <v>0</v>
      </c>
      <c r="J400" s="37">
        <v>0</v>
      </c>
      <c r="K400" s="37">
        <v>0</v>
      </c>
      <c r="L400" s="37">
        <v>0</v>
      </c>
      <c r="M400" s="37">
        <v>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0</v>
      </c>
      <c r="T400" s="37">
        <v>0</v>
      </c>
      <c r="U400" s="37">
        <v>0</v>
      </c>
      <c r="V400" s="37">
        <v>123.55298997907649</v>
      </c>
      <c r="W400" s="37">
        <v>0</v>
      </c>
      <c r="X400" s="37">
        <v>-85.931104530447698</v>
      </c>
      <c r="Y400" s="45">
        <v>37.621885448628788</v>
      </c>
      <c r="Z400" s="4"/>
      <c r="AA400" s="4"/>
      <c r="AB400" s="4"/>
    </row>
    <row r="401" spans="1:28">
      <c r="A401" s="4">
        <f t="shared" ca="1" si="56"/>
        <v>23</v>
      </c>
      <c r="B401" s="4">
        <f t="shared" si="57"/>
        <v>2043</v>
      </c>
      <c r="C401" s="4" t="str">
        <f t="shared" si="57"/>
        <v>AMS</v>
      </c>
      <c r="D401" s="4" t="s">
        <v>55</v>
      </c>
      <c r="E401" s="4" t="str">
        <f ca="1">VLOOKUP($H$6,#REF!,2,FALSE)</f>
        <v>frakyoto</v>
      </c>
      <c r="F401" s="4"/>
      <c r="G401" s="44" t="s">
        <v>165</v>
      </c>
      <c r="H401" s="37">
        <v>5.7430949414062491</v>
      </c>
      <c r="I401" s="37">
        <v>-8.0099946110054798</v>
      </c>
      <c r="J401" s="37">
        <v>10.446968779828495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37">
        <v>0</v>
      </c>
      <c r="U401" s="37">
        <v>0</v>
      </c>
      <c r="V401" s="37">
        <v>0</v>
      </c>
      <c r="W401" s="37">
        <v>0</v>
      </c>
      <c r="X401" s="37">
        <v>0</v>
      </c>
      <c r="Y401" s="45">
        <v>8.1800691102292635</v>
      </c>
      <c r="Z401" s="4"/>
      <c r="AA401" s="4"/>
      <c r="AB401" s="4"/>
    </row>
    <row r="402" spans="1:28">
      <c r="A402" s="4">
        <f t="shared" ca="1" si="56"/>
        <v>24</v>
      </c>
      <c r="B402" s="4">
        <f t="shared" si="57"/>
        <v>2043</v>
      </c>
      <c r="C402" s="4" t="str">
        <f t="shared" si="57"/>
        <v>AMS</v>
      </c>
      <c r="D402" s="4" t="s">
        <v>57</v>
      </c>
      <c r="E402" s="4" t="str">
        <f ca="1">VLOOKUP($H$6,#REF!,2,FALSE)</f>
        <v>frakyoto</v>
      </c>
      <c r="F402" s="4"/>
      <c r="G402" s="44" t="s">
        <v>56</v>
      </c>
      <c r="H402" s="37">
        <v>2.2334258105468749</v>
      </c>
      <c r="I402" s="37">
        <v>0</v>
      </c>
      <c r="J402" s="37">
        <v>17.43246590348684</v>
      </c>
      <c r="K402" s="37">
        <v>0</v>
      </c>
      <c r="L402" s="37">
        <v>2.2924587532620087</v>
      </c>
      <c r="M402" s="37">
        <v>3.0296811717119062E-2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2.7267130545407157</v>
      </c>
      <c r="T402" s="37">
        <v>0</v>
      </c>
      <c r="U402" s="37">
        <v>0</v>
      </c>
      <c r="V402" s="37">
        <v>23.595360637967065</v>
      </c>
      <c r="W402" s="37">
        <v>0</v>
      </c>
      <c r="X402" s="37">
        <v>0</v>
      </c>
      <c r="Y402" s="45">
        <v>48.310720971520617</v>
      </c>
      <c r="Z402" s="4"/>
      <c r="AA402" s="4"/>
      <c r="AB402" s="4"/>
    </row>
    <row r="403" spans="1:28">
      <c r="A403" s="4">
        <f t="shared" ca="1" si="56"/>
        <v>25</v>
      </c>
      <c r="B403" s="4">
        <f t="shared" si="57"/>
        <v>2043</v>
      </c>
      <c r="C403" s="4" t="str">
        <f t="shared" si="57"/>
        <v>AMS</v>
      </c>
      <c r="D403" s="4" t="s">
        <v>58</v>
      </c>
      <c r="E403" s="4" t="str">
        <f ca="1">VLOOKUP($H$6,#REF!,2,FALSE)</f>
        <v>frakyoto</v>
      </c>
      <c r="F403" s="4"/>
      <c r="G403" s="44" t="s">
        <v>166</v>
      </c>
      <c r="H403" s="37">
        <v>0</v>
      </c>
      <c r="I403" s="37">
        <v>0</v>
      </c>
      <c r="J403" s="37">
        <v>0</v>
      </c>
      <c r="K403" s="37">
        <v>0</v>
      </c>
      <c r="L403" s="37">
        <v>0.77794253909705646</v>
      </c>
      <c r="M403" s="37">
        <v>1.0281178930798104E-2</v>
      </c>
      <c r="N403" s="37">
        <v>0</v>
      </c>
      <c r="O403" s="37">
        <v>0</v>
      </c>
      <c r="P403" s="37">
        <v>0</v>
      </c>
      <c r="Q403" s="37">
        <v>0</v>
      </c>
      <c r="R403" s="37">
        <v>0</v>
      </c>
      <c r="S403" s="37">
        <v>0.92530610377182942</v>
      </c>
      <c r="T403" s="37">
        <v>0</v>
      </c>
      <c r="U403" s="37">
        <v>0</v>
      </c>
      <c r="V403" s="37">
        <v>51.450407896446343</v>
      </c>
      <c r="W403" s="37">
        <v>5.2924074535934169</v>
      </c>
      <c r="X403" s="37">
        <v>0</v>
      </c>
      <c r="Y403" s="45">
        <v>58.456345171839445</v>
      </c>
      <c r="Z403" s="4"/>
      <c r="AA403" s="4"/>
      <c r="AB403" s="4"/>
    </row>
    <row r="404" spans="1:28">
      <c r="A404" s="4">
        <f t="shared" ca="1" si="56"/>
        <v>26</v>
      </c>
      <c r="B404" s="4">
        <f t="shared" si="57"/>
        <v>2043</v>
      </c>
      <c r="C404" s="4" t="str">
        <f t="shared" si="57"/>
        <v>AMS</v>
      </c>
      <c r="D404" s="4" t="s">
        <v>27</v>
      </c>
      <c r="E404" s="4" t="str">
        <f ca="1">VLOOKUP($H$6,#REF!,2,FALSE)</f>
        <v>frakyoto</v>
      </c>
      <c r="F404" s="4"/>
      <c r="G404" s="40" t="s">
        <v>26</v>
      </c>
      <c r="H404" s="41">
        <v>7.9765207519531245</v>
      </c>
      <c r="I404" s="41">
        <v>221.43377158510449</v>
      </c>
      <c r="J404" s="41">
        <v>-199.24940698847763</v>
      </c>
      <c r="K404" s="41">
        <v>-25.838308158403624</v>
      </c>
      <c r="L404" s="73">
        <v>10.204256669478143</v>
      </c>
      <c r="M404" s="41">
        <v>-0.73710228111443477</v>
      </c>
      <c r="N404" s="41">
        <v>960.32137090909112</v>
      </c>
      <c r="O404" s="41">
        <v>427.33219668037293</v>
      </c>
      <c r="P404" s="41">
        <v>248.87713386883817</v>
      </c>
      <c r="Q404" s="41">
        <v>22.242966204784043</v>
      </c>
      <c r="R404" s="41">
        <v>-104.31554763487013</v>
      </c>
      <c r="S404" s="41">
        <v>-69.51679984894308</v>
      </c>
      <c r="T404" s="41">
        <v>0</v>
      </c>
      <c r="U404" s="41">
        <v>17.641436845791585</v>
      </c>
      <c r="V404" s="41">
        <v>-566.53046991742701</v>
      </c>
      <c r="W404" s="41">
        <v>-62.943626270237907</v>
      </c>
      <c r="X404" s="41">
        <v>-40.206690203099015</v>
      </c>
      <c r="Y404" s="41">
        <v>846.69170221284094</v>
      </c>
      <c r="Z404" s="4"/>
      <c r="AA404" s="4"/>
      <c r="AB404" s="4"/>
    </row>
    <row r="405" spans="1:28">
      <c r="A405" s="4"/>
      <c r="B405" s="4"/>
      <c r="C405" s="4"/>
      <c r="D405" s="4"/>
      <c r="E405" s="4"/>
      <c r="F405" s="4"/>
      <c r="G405" s="42"/>
      <c r="H405" s="43">
        <v>0</v>
      </c>
      <c r="I405" s="43">
        <v>0</v>
      </c>
      <c r="J405" s="43">
        <v>0</v>
      </c>
      <c r="K405" s="43">
        <v>0</v>
      </c>
      <c r="L405" s="74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  <c r="Y405" s="43">
        <v>0</v>
      </c>
      <c r="Z405" s="4"/>
      <c r="AA405" s="4"/>
      <c r="AB405" s="4"/>
    </row>
    <row r="406" spans="1:28">
      <c r="A406" s="4">
        <f ca="1">A404+2</f>
        <v>28</v>
      </c>
      <c r="B406" s="4">
        <f>B404</f>
        <v>2043</v>
      </c>
      <c r="C406" s="4" t="str">
        <f>C384</f>
        <v>AMS</v>
      </c>
      <c r="D406" s="4" t="s">
        <v>223</v>
      </c>
      <c r="E406" s="4" t="str">
        <f ca="1">VLOOKUP($H$6,#REF!,2,FALSE)</f>
        <v>frakyoto</v>
      </c>
      <c r="F406" s="4"/>
      <c r="G406" s="44" t="s">
        <v>0</v>
      </c>
      <c r="H406" s="37">
        <v>2.4027599556453909</v>
      </c>
      <c r="I406" s="37">
        <v>0</v>
      </c>
      <c r="J406" s="37">
        <v>3.114463113040443</v>
      </c>
      <c r="K406" s="37">
        <v>0</v>
      </c>
      <c r="L406" s="37">
        <v>22.626318476237717</v>
      </c>
      <c r="M406" s="37">
        <v>0.29902623536878048</v>
      </c>
      <c r="N406" s="37">
        <v>0</v>
      </c>
      <c r="O406" s="37">
        <v>0</v>
      </c>
      <c r="P406" s="37">
        <v>19.572699923725285</v>
      </c>
      <c r="Q406" s="37">
        <v>2.2927206810178133</v>
      </c>
      <c r="R406" s="37">
        <v>2.5907279394531253</v>
      </c>
      <c r="S406" s="37">
        <v>26.952636430442517</v>
      </c>
      <c r="T406" s="37">
        <v>8.8445146484374995</v>
      </c>
      <c r="U406" s="37">
        <v>8.2107689234467234E-4</v>
      </c>
      <c r="V406" s="37">
        <v>134.99858174444151</v>
      </c>
      <c r="W406" s="37">
        <v>18.388872155735818</v>
      </c>
      <c r="X406" s="37">
        <v>5.7096738281250001</v>
      </c>
      <c r="Y406" s="45">
        <v>247.79381620856324</v>
      </c>
      <c r="Z406" s="4"/>
      <c r="AA406" s="46" cm="1">
        <f t="array" aca="1" ref="AA406" ca="1">_xlfn.IFNA(INDEX(#REF!,MATCH(INDIRECT("Codes_bilans!"&amp;AA$1&amp;"$"&amp;$A406),#REF!,0),MATCH($B406,#REF!,0)),0)</f>
        <v>274.89861564444641</v>
      </c>
      <c r="AB406" s="4"/>
    </row>
    <row r="407" spans="1:28">
      <c r="A407" s="4">
        <f t="shared" ref="A407:A414" ca="1" si="58">A406+1</f>
        <v>29</v>
      </c>
      <c r="B407" s="4">
        <f t="shared" ref="B407:C414" si="59">B406</f>
        <v>2043</v>
      </c>
      <c r="C407" s="4" t="str">
        <f t="shared" si="59"/>
        <v>AMS</v>
      </c>
      <c r="D407" s="4" t="s">
        <v>224</v>
      </c>
      <c r="E407" s="4" t="str">
        <f ca="1">VLOOKUP($H$6,#REF!,2,FALSE)</f>
        <v>frakyoto</v>
      </c>
      <c r="F407" s="4"/>
      <c r="G407" s="44" t="s">
        <v>3</v>
      </c>
      <c r="H407" s="37">
        <v>0</v>
      </c>
      <c r="I407" s="37">
        <v>0</v>
      </c>
      <c r="J407" s="37">
        <v>28.084568019979141</v>
      </c>
      <c r="K407" s="37">
        <v>1.421472124111238</v>
      </c>
      <c r="L407" s="37">
        <v>2.5860362638913656</v>
      </c>
      <c r="M407" s="37">
        <v>3.4176690712220695E-2</v>
      </c>
      <c r="N407" s="37">
        <v>0</v>
      </c>
      <c r="O407" s="37">
        <v>0</v>
      </c>
      <c r="P407" s="37">
        <v>0</v>
      </c>
      <c r="Q407" s="37">
        <v>0</v>
      </c>
      <c r="R407" s="37">
        <v>58.95620249302754</v>
      </c>
      <c r="S407" s="37">
        <v>3.0759021640998623</v>
      </c>
      <c r="T407" s="37">
        <v>0</v>
      </c>
      <c r="U407" s="37">
        <v>0</v>
      </c>
      <c r="V407" s="37">
        <v>96.758599927458889</v>
      </c>
      <c r="W407" s="37">
        <v>0</v>
      </c>
      <c r="X407" s="37">
        <v>4.2910115463144054</v>
      </c>
      <c r="Y407" s="45">
        <v>195.20796922959462</v>
      </c>
      <c r="Z407" s="4"/>
      <c r="AA407" s="46" cm="1">
        <f t="array" aca="1" ref="AA407" ca="1">_xlfn.IFNA(INDEX(#REF!,MATCH(INDIRECT("Codes_bilans!"&amp;AA$1&amp;"$"&amp;$A407),#REF!,0),MATCH($B407,#REF!,0)),0)</f>
        <v>349.37715215041942</v>
      </c>
      <c r="AB407" s="4"/>
    </row>
    <row r="408" spans="1:28">
      <c r="A408" s="4">
        <f t="shared" ca="1" si="58"/>
        <v>30</v>
      </c>
      <c r="B408" s="4">
        <f t="shared" si="59"/>
        <v>2043</v>
      </c>
      <c r="C408" s="4" t="str">
        <f t="shared" si="59"/>
        <v>AMS</v>
      </c>
      <c r="D408" s="4" t="s">
        <v>225</v>
      </c>
      <c r="E408" s="4" t="str">
        <f ca="1">VLOOKUP($H$6,#REF!,2,FALSE)</f>
        <v>frakyoto</v>
      </c>
      <c r="F408" s="4"/>
      <c r="G408" s="44" t="s">
        <v>1</v>
      </c>
      <c r="H408" s="37">
        <v>0</v>
      </c>
      <c r="I408" s="37">
        <v>0</v>
      </c>
      <c r="J408" s="37">
        <v>1.9362419459346965</v>
      </c>
      <c r="K408" s="37">
        <v>0</v>
      </c>
      <c r="L408" s="37">
        <v>16.315204996757775</v>
      </c>
      <c r="M408" s="37">
        <v>0.21561944929635826</v>
      </c>
      <c r="N408" s="37">
        <v>0</v>
      </c>
      <c r="O408" s="37">
        <v>0</v>
      </c>
      <c r="P408" s="37">
        <v>32.232635043857968</v>
      </c>
      <c r="Q408" s="37">
        <v>0</v>
      </c>
      <c r="R408" s="37">
        <v>0</v>
      </c>
      <c r="S408" s="37">
        <v>19.405750436672243</v>
      </c>
      <c r="T408" s="37">
        <v>110.86834865357281</v>
      </c>
      <c r="U408" s="37">
        <v>2.8847164087553931</v>
      </c>
      <c r="V408" s="37">
        <v>143.227613977858</v>
      </c>
      <c r="W408" s="37">
        <v>25.545428952203935</v>
      </c>
      <c r="X408" s="37">
        <v>0</v>
      </c>
      <c r="Y408" s="45">
        <v>352.63155986490921</v>
      </c>
      <c r="Z408" s="4"/>
      <c r="AA408" s="46" cm="1">
        <f t="array" aca="1" ref="AA408" ca="1">_xlfn.IFNA(INDEX(#REF!,MATCH(INDIRECT("Codes_bilans!"&amp;AA$1&amp;"$"&amp;$A408),#REF!,0),MATCH($B408,#REF!,0)),0)</f>
        <v>435.02806101029807</v>
      </c>
      <c r="AB408" s="4"/>
    </row>
    <row r="409" spans="1:28">
      <c r="A409" s="4">
        <f t="shared" ca="1" si="58"/>
        <v>31</v>
      </c>
      <c r="B409" s="4">
        <f t="shared" si="59"/>
        <v>2043</v>
      </c>
      <c r="C409" s="4" t="str">
        <f t="shared" si="59"/>
        <v>AMS</v>
      </c>
      <c r="D409" s="4" t="s">
        <v>226</v>
      </c>
      <c r="E409" s="4" t="str">
        <f ca="1">VLOOKUP($H$6,#REF!,2,FALSE)</f>
        <v>frakyoto</v>
      </c>
      <c r="F409" s="4"/>
      <c r="G409" s="44" t="s">
        <v>2</v>
      </c>
      <c r="H409" s="37">
        <v>0</v>
      </c>
      <c r="I409" s="37">
        <v>0</v>
      </c>
      <c r="J409" s="37">
        <v>0.97723127965383472</v>
      </c>
      <c r="K409" s="37">
        <v>0</v>
      </c>
      <c r="L409" s="37">
        <v>8.896881568300115</v>
      </c>
      <c r="M409" s="37">
        <v>0.11757993262070637</v>
      </c>
      <c r="N409" s="37">
        <v>0</v>
      </c>
      <c r="O409" s="37">
        <v>0</v>
      </c>
      <c r="P409" s="37">
        <v>0.3860243395319729</v>
      </c>
      <c r="Q409" s="37">
        <v>3.6858170734169985E-4</v>
      </c>
      <c r="R409" s="37">
        <v>0</v>
      </c>
      <c r="S409" s="37">
        <v>10.582193935863573</v>
      </c>
      <c r="T409" s="37">
        <v>26.610536942551132</v>
      </c>
      <c r="U409" s="37">
        <v>1.0058473798751368</v>
      </c>
      <c r="V409" s="37">
        <v>89.039868511744515</v>
      </c>
      <c r="W409" s="37">
        <v>19.009325162298154</v>
      </c>
      <c r="X409" s="37">
        <v>0</v>
      </c>
      <c r="Y409" s="45">
        <v>156.62585763414648</v>
      </c>
      <c r="Z409" s="4"/>
      <c r="AA409" s="46" cm="1">
        <f t="array" aca="1" ref="AA409" ca="1">_xlfn.IFNA(INDEX(#REF!,MATCH(INDIRECT("Codes_bilans!"&amp;AA$1&amp;"$"&amp;$A409),#REF!,0),MATCH($B409,#REF!,0)),0)</f>
        <v>220.08519537518603</v>
      </c>
      <c r="AB409" s="4"/>
    </row>
    <row r="410" spans="1:28">
      <c r="A410" s="4">
        <f t="shared" ca="1" si="58"/>
        <v>32</v>
      </c>
      <c r="B410" s="4">
        <f t="shared" si="59"/>
        <v>2043</v>
      </c>
      <c r="C410" s="4" t="str">
        <f t="shared" si="59"/>
        <v>AMS</v>
      </c>
      <c r="D410" s="4" t="s">
        <v>227</v>
      </c>
      <c r="E410" s="4" t="str">
        <f ca="1">VLOOKUP($H$6,#REF!,2,FALSE)</f>
        <v>frakyoto</v>
      </c>
      <c r="F410" s="4"/>
      <c r="G410" s="44" t="s">
        <v>4</v>
      </c>
      <c r="H410" s="37">
        <v>0</v>
      </c>
      <c r="I410" s="37">
        <v>0</v>
      </c>
      <c r="J410" s="37">
        <v>5.9328832606411623</v>
      </c>
      <c r="K410" s="37">
        <v>0</v>
      </c>
      <c r="L410" s="37">
        <v>0.79342108561234903</v>
      </c>
      <c r="M410" s="37">
        <v>1.0485741219546464E-2</v>
      </c>
      <c r="N410" s="37">
        <v>0</v>
      </c>
      <c r="O410" s="37">
        <v>0</v>
      </c>
      <c r="P410" s="37">
        <v>3.7340409967435519</v>
      </c>
      <c r="Q410" s="37">
        <v>0</v>
      </c>
      <c r="R410" s="37">
        <v>16.919952753679041</v>
      </c>
      <c r="S410" s="37">
        <v>0.94371670975918176</v>
      </c>
      <c r="T410" s="37">
        <v>1.1499999999999999</v>
      </c>
      <c r="U410" s="37">
        <v>1.5666563685107562</v>
      </c>
      <c r="V410" s="37">
        <v>7.7866370218848946</v>
      </c>
      <c r="W410" s="37">
        <v>0</v>
      </c>
      <c r="X410" s="37">
        <v>0.36062656029870238</v>
      </c>
      <c r="Y410" s="45">
        <v>39.198420498349186</v>
      </c>
      <c r="Z410" s="4"/>
      <c r="AA410" s="46" cm="1">
        <f t="array" aca="1" ref="AA410" ca="1">_xlfn.IFNA(INDEX(#REF!,MATCH(INDIRECT("Codes_bilans!"&amp;AA$1&amp;"$"&amp;$A410),#REF!,0),MATCH($B410,#REF!,0)),0)</f>
        <v>42.264604488483293</v>
      </c>
      <c r="AB410" s="4"/>
    </row>
    <row r="411" spans="1:28">
      <c r="A411" s="4">
        <f t="shared" ca="1" si="58"/>
        <v>33</v>
      </c>
      <c r="B411" s="4">
        <f t="shared" si="59"/>
        <v>2043</v>
      </c>
      <c r="C411" s="4" t="str">
        <f t="shared" si="59"/>
        <v>AMS</v>
      </c>
      <c r="D411" s="4" t="s">
        <v>228</v>
      </c>
      <c r="E411" s="4" t="str">
        <f ca="1">VLOOKUP($H$6,#REF!,2,FALSE)</f>
        <v>frakyoto</v>
      </c>
      <c r="F411" s="4"/>
      <c r="G411" s="44" t="s">
        <v>5</v>
      </c>
      <c r="H411" s="37">
        <v>0</v>
      </c>
      <c r="I411" s="37">
        <v>0</v>
      </c>
      <c r="J411" s="37">
        <v>0</v>
      </c>
      <c r="K411" s="37">
        <v>0</v>
      </c>
      <c r="L411" s="37">
        <v>0</v>
      </c>
      <c r="M411" s="37">
        <v>0</v>
      </c>
      <c r="N411" s="37">
        <v>0</v>
      </c>
      <c r="O411" s="37">
        <v>0</v>
      </c>
      <c r="P411" s="37">
        <v>0</v>
      </c>
      <c r="Q411" s="37">
        <v>0</v>
      </c>
      <c r="R411" s="37">
        <v>0</v>
      </c>
      <c r="S411" s="37">
        <v>0</v>
      </c>
      <c r="T411" s="37">
        <v>0</v>
      </c>
      <c r="U411" s="37">
        <v>0</v>
      </c>
      <c r="V411" s="37">
        <v>1.8912</v>
      </c>
      <c r="W411" s="37">
        <v>0</v>
      </c>
      <c r="X411" s="37">
        <v>0</v>
      </c>
      <c r="Y411" s="45">
        <v>1.8912</v>
      </c>
      <c r="Z411" s="4"/>
      <c r="AA411" s="46" t="str" cm="1">
        <f t="array" aca="1" ref="AA411" ca="1">_xlfn.IFNA(INDEX(#REF!,MATCH(INDIRECT("Codes_bilans!"&amp;AA$1&amp;"$"&amp;$A411),#REF!,0),MATCH($B411,#REF!,0)),0)</f>
        <v/>
      </c>
      <c r="AB411" s="4"/>
    </row>
    <row r="412" spans="1:28">
      <c r="A412" s="4">
        <f t="shared" ca="1" si="58"/>
        <v>34</v>
      </c>
      <c r="B412" s="4">
        <f t="shared" si="59"/>
        <v>2043</v>
      </c>
      <c r="C412" s="4" t="str">
        <f t="shared" si="59"/>
        <v>AMS</v>
      </c>
      <c r="D412" s="4" t="s">
        <v>229</v>
      </c>
      <c r="E412" s="4" t="str">
        <f ca="1">VLOOKUP($H$6,#REF!,2,FALSE)</f>
        <v>frakyoto</v>
      </c>
      <c r="F412" s="4"/>
      <c r="G412" s="40" t="s">
        <v>22</v>
      </c>
      <c r="H412" s="41">
        <v>2.4027599556453909</v>
      </c>
      <c r="I412" s="41">
        <v>0</v>
      </c>
      <c r="J412" s="41">
        <v>40.045387619249276</v>
      </c>
      <c r="K412" s="41">
        <v>1.421472124111238</v>
      </c>
      <c r="L412" s="73">
        <v>51.217862390799326</v>
      </c>
      <c r="M412" s="41">
        <v>0.67688804921761236</v>
      </c>
      <c r="N412" s="41">
        <v>0</v>
      </c>
      <c r="O412" s="41">
        <v>0</v>
      </c>
      <c r="P412" s="41">
        <v>55.925400303858773</v>
      </c>
      <c r="Q412" s="41">
        <v>2.2930892627251551</v>
      </c>
      <c r="R412" s="41">
        <v>78.46688318615972</v>
      </c>
      <c r="S412" s="41">
        <v>60.960199676837377</v>
      </c>
      <c r="T412" s="41">
        <v>147.47340024456145</v>
      </c>
      <c r="U412" s="41">
        <v>5.4580412340336313</v>
      </c>
      <c r="V412" s="41">
        <v>473.70250118338788</v>
      </c>
      <c r="W412" s="41">
        <v>62.943626270237907</v>
      </c>
      <c r="X412" s="41">
        <v>10.361311934738108</v>
      </c>
      <c r="Y412" s="41">
        <v>993.34882343556285</v>
      </c>
      <c r="Z412" s="4"/>
      <c r="AA412" s="4"/>
      <c r="AB412" s="4"/>
    </row>
    <row r="413" spans="1:28">
      <c r="A413" s="4">
        <f t="shared" ca="1" si="58"/>
        <v>35</v>
      </c>
      <c r="B413" s="4">
        <f t="shared" si="59"/>
        <v>2043</v>
      </c>
      <c r="C413" s="4" t="str">
        <f t="shared" si="59"/>
        <v>AMS</v>
      </c>
      <c r="D413" s="4" t="s">
        <v>230</v>
      </c>
      <c r="E413" s="4" t="str">
        <f ca="1">VLOOKUP($H$6,#REF!,2,FALSE)</f>
        <v>frakyoto</v>
      </c>
      <c r="F413" s="4"/>
      <c r="G413" s="36" t="s">
        <v>23</v>
      </c>
      <c r="H413" s="37">
        <v>0</v>
      </c>
      <c r="I413" s="37">
        <v>0</v>
      </c>
      <c r="J413" s="37">
        <v>55.51811908375884</v>
      </c>
      <c r="K413" s="37">
        <v>7.0490044147499464</v>
      </c>
      <c r="L413" s="37">
        <v>5.5825875517318595</v>
      </c>
      <c r="M413" s="37">
        <v>0</v>
      </c>
      <c r="N413" s="37">
        <v>0</v>
      </c>
      <c r="O413" s="37">
        <v>0</v>
      </c>
      <c r="P413" s="37">
        <v>0.48256425190137814</v>
      </c>
      <c r="Q413" s="37">
        <v>0</v>
      </c>
      <c r="R413" s="37">
        <v>17.896473357733768</v>
      </c>
      <c r="S413" s="37">
        <v>3.3065346740377066</v>
      </c>
      <c r="T413" s="37">
        <v>0</v>
      </c>
      <c r="U413" s="37">
        <v>0</v>
      </c>
      <c r="V413" s="37">
        <v>0</v>
      </c>
      <c r="W413" s="37">
        <v>0</v>
      </c>
      <c r="X413" s="37">
        <v>28.74233427987765</v>
      </c>
      <c r="Y413" s="45">
        <v>118.57761761379115</v>
      </c>
      <c r="Z413" s="4"/>
      <c r="AA413" s="46" cm="1">
        <f t="array" aca="1" ref="AA413" ca="1">_xlfn.IFNA(INDEX(#REF!,MATCH(INDIRECT("Codes_bilans!"&amp;AA$1&amp;"$"&amp;$A413),#REF!,0),MATCH($B413,#REF!,0)),0)</f>
        <v>119.96722135524102</v>
      </c>
      <c r="AB413" s="4"/>
    </row>
    <row r="414" spans="1:28">
      <c r="A414" s="4">
        <f t="shared" ca="1" si="58"/>
        <v>36</v>
      </c>
      <c r="B414" s="4">
        <f t="shared" si="59"/>
        <v>2043</v>
      </c>
      <c r="C414" s="4" t="str">
        <f t="shared" si="59"/>
        <v>AMS</v>
      </c>
      <c r="D414" s="4" t="s">
        <v>231</v>
      </c>
      <c r="E414" s="4" t="str">
        <f ca="1">VLOOKUP($H$6,#REF!,2,FALSE)</f>
        <v>frakyoto</v>
      </c>
      <c r="F414" s="4"/>
      <c r="G414" s="40" t="s">
        <v>24</v>
      </c>
      <c r="H414" s="41">
        <v>2.4027599556453909</v>
      </c>
      <c r="I414" s="41">
        <v>0</v>
      </c>
      <c r="J414" s="41">
        <v>95.56350670300813</v>
      </c>
      <c r="K414" s="41">
        <v>8.4704765388611847</v>
      </c>
      <c r="L414" s="73">
        <v>56.800449942531188</v>
      </c>
      <c r="M414" s="41">
        <v>0.67688804921761236</v>
      </c>
      <c r="N414" s="41">
        <v>0</v>
      </c>
      <c r="O414" s="41">
        <v>0</v>
      </c>
      <c r="P414" s="41">
        <v>56.407964555760152</v>
      </c>
      <c r="Q414" s="41">
        <v>2.2930892627251551</v>
      </c>
      <c r="R414" s="41">
        <v>96.363356543893488</v>
      </c>
      <c r="S414" s="41">
        <v>64.266734350875069</v>
      </c>
      <c r="T414" s="41">
        <v>147.47340024456145</v>
      </c>
      <c r="U414" s="41">
        <v>5.4580412340336313</v>
      </c>
      <c r="V414" s="41">
        <v>473.70250118338788</v>
      </c>
      <c r="W414" s="41">
        <v>62.943626270237907</v>
      </c>
      <c r="X414" s="41">
        <v>39.103646214615758</v>
      </c>
      <c r="Y414" s="41">
        <v>1111.926441049354</v>
      </c>
      <c r="Z414" s="4"/>
      <c r="AA414" s="4"/>
      <c r="AB414" s="4"/>
    </row>
    <row r="415" spans="1:28">
      <c r="A415" s="4"/>
      <c r="B415" s="4"/>
      <c r="C415" s="4"/>
      <c r="D415" s="4"/>
      <c r="E415" s="4"/>
      <c r="F415" s="4"/>
      <c r="G415" s="4"/>
      <c r="H415" s="26">
        <v>0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0</v>
      </c>
      <c r="O415" s="26">
        <v>0</v>
      </c>
      <c r="P415" s="26">
        <v>0</v>
      </c>
      <c r="Q415" s="26">
        <v>0</v>
      </c>
      <c r="R415" s="26">
        <v>1.1546319456101628E-14</v>
      </c>
      <c r="S415" s="26">
        <v>-3.1086244689504383E-14</v>
      </c>
      <c r="T415" s="26">
        <v>0</v>
      </c>
      <c r="U415" s="26">
        <v>0</v>
      </c>
      <c r="V415" s="26">
        <v>1.1368683772161603E-13</v>
      </c>
      <c r="W415" s="26">
        <v>0</v>
      </c>
      <c r="X415" s="26">
        <v>-1.354472090042691E-14</v>
      </c>
      <c r="Y415" s="26">
        <v>0</v>
      </c>
      <c r="Z415" s="4"/>
      <c r="AA415" s="4"/>
      <c r="AB415" s="4"/>
    </row>
    <row r="416" spans="1:2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A417" s="19"/>
      <c r="B417" s="19"/>
      <c r="C417" s="19"/>
      <c r="D417" s="19"/>
      <c r="E417" s="19"/>
      <c r="F417" s="19"/>
      <c r="G417" s="20" t="s">
        <v>244</v>
      </c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.25" customHeight="1">
      <c r="A419" s="4"/>
      <c r="B419" s="4"/>
      <c r="C419" s="4"/>
      <c r="D419" s="4"/>
      <c r="E419" s="4"/>
      <c r="F419" s="4"/>
      <c r="G419" s="104" t="s">
        <v>95</v>
      </c>
      <c r="H419" s="99" t="s">
        <v>65</v>
      </c>
      <c r="I419" s="99" t="s">
        <v>66</v>
      </c>
      <c r="J419" s="99" t="s">
        <v>158</v>
      </c>
      <c r="K419" s="99" t="s">
        <v>81</v>
      </c>
      <c r="L419" s="99" t="s">
        <v>74</v>
      </c>
      <c r="M419" s="99" t="s">
        <v>83</v>
      </c>
      <c r="N419" s="99" t="s">
        <v>76</v>
      </c>
      <c r="O419" s="99" t="s">
        <v>77</v>
      </c>
      <c r="P419" s="101" t="s">
        <v>162</v>
      </c>
      <c r="Q419" s="102"/>
      <c r="R419" s="102"/>
      <c r="S419" s="102"/>
      <c r="T419" s="102"/>
      <c r="U419" s="103"/>
      <c r="V419" s="99" t="s">
        <v>159</v>
      </c>
      <c r="W419" s="99" t="s">
        <v>89</v>
      </c>
      <c r="X419" s="99" t="s">
        <v>92</v>
      </c>
      <c r="Y419" s="99" t="s">
        <v>160</v>
      </c>
      <c r="Z419" s="4"/>
      <c r="AA419" s="4"/>
      <c r="AB419" s="4"/>
    </row>
    <row r="420" spans="1:28" ht="33.75">
      <c r="A420" s="4"/>
      <c r="B420" s="4"/>
      <c r="C420" s="4"/>
      <c r="D420" s="4" t="s">
        <v>221</v>
      </c>
      <c r="E420" s="4"/>
      <c r="F420" s="4"/>
      <c r="G420" s="105"/>
      <c r="H420" s="100"/>
      <c r="I420" s="100"/>
      <c r="J420" s="100"/>
      <c r="K420" s="100"/>
      <c r="L420" s="100"/>
      <c r="M420" s="100"/>
      <c r="N420" s="100"/>
      <c r="O420" s="100"/>
      <c r="P420" s="34" t="s">
        <v>78</v>
      </c>
      <c r="Q420" s="34" t="s">
        <v>79</v>
      </c>
      <c r="R420" s="34" t="s">
        <v>80</v>
      </c>
      <c r="S420" s="34" t="s">
        <v>82</v>
      </c>
      <c r="T420" s="35" t="s">
        <v>84</v>
      </c>
      <c r="U420" s="34" t="s">
        <v>85</v>
      </c>
      <c r="V420" s="100"/>
      <c r="W420" s="100"/>
      <c r="X420" s="100"/>
      <c r="Y420" s="100"/>
      <c r="Z420" s="4"/>
      <c r="AA420" s="4"/>
      <c r="AB420" s="4"/>
    </row>
    <row r="421" spans="1:28">
      <c r="A421" s="4">
        <f ca="1">A384</f>
        <v>6</v>
      </c>
      <c r="B421" s="4">
        <v>2045</v>
      </c>
      <c r="C421" s="4" t="s">
        <v>10</v>
      </c>
      <c r="D421" s="4" t="s">
        <v>28</v>
      </c>
      <c r="E421" s="4" t="str">
        <f ca="1">VLOOKUP($H$6,#REF!,2,FALSE)</f>
        <v>frakyoto</v>
      </c>
      <c r="F421" s="4"/>
      <c r="G421" s="36" t="s">
        <v>163</v>
      </c>
      <c r="H421" s="37">
        <v>0</v>
      </c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8">
        <v>894.1849636363637</v>
      </c>
      <c r="O421" s="38">
        <v>463.21999229285728</v>
      </c>
      <c r="P421" s="38">
        <v>288.88340552324502</v>
      </c>
      <c r="Q421" s="38">
        <v>22.41045337173605</v>
      </c>
      <c r="R421" s="37">
        <v>1.6797912871987437</v>
      </c>
      <c r="S421" s="37">
        <v>0.17065445399605614</v>
      </c>
      <c r="T421" s="38">
        <v>154.03404463263311</v>
      </c>
      <c r="U421" s="38">
        <v>23.487215011212861</v>
      </c>
      <c r="V421" s="37">
        <v>0</v>
      </c>
      <c r="W421" s="37">
        <v>0</v>
      </c>
      <c r="X421" s="37">
        <v>0</v>
      </c>
      <c r="Y421" s="39">
        <v>1848.0705202092429</v>
      </c>
      <c r="Z421" s="4"/>
      <c r="AA421" s="4"/>
      <c r="AB421" s="4"/>
    </row>
    <row r="422" spans="1:28">
      <c r="A422" s="4">
        <f t="shared" ref="A422:A427" ca="1" si="60">A421+1</f>
        <v>7</v>
      </c>
      <c r="B422" s="4">
        <f t="shared" ref="B422:C427" si="61">B421</f>
        <v>2045</v>
      </c>
      <c r="C422" s="4" t="str">
        <f t="shared" si="61"/>
        <v>AMS</v>
      </c>
      <c r="D422" s="4" t="s">
        <v>30</v>
      </c>
      <c r="E422" s="4" t="str">
        <f ca="1">VLOOKUP($H$6,#REF!,2,FALSE)</f>
        <v>frakyoto</v>
      </c>
      <c r="F422" s="4"/>
      <c r="G422" s="36" t="s">
        <v>29</v>
      </c>
      <c r="H422" s="37">
        <v>9.1088960408946864</v>
      </c>
      <c r="I422" s="37">
        <v>190.65660017812178</v>
      </c>
      <c r="J422" s="37">
        <v>2.9590354993625017</v>
      </c>
      <c r="K422" s="37">
        <v>0</v>
      </c>
      <c r="L422" s="37">
        <v>52.772371882452688</v>
      </c>
      <c r="M422" s="37">
        <v>0</v>
      </c>
      <c r="N422" s="37">
        <v>0</v>
      </c>
      <c r="O422" s="37">
        <v>0</v>
      </c>
      <c r="P422" s="37">
        <v>4.8125993033158778</v>
      </c>
      <c r="Q422" s="37">
        <v>0</v>
      </c>
      <c r="R422" s="37">
        <v>5.0080801377734332</v>
      </c>
      <c r="S422" s="37">
        <v>0</v>
      </c>
      <c r="T422" s="37">
        <v>0</v>
      </c>
      <c r="U422" s="37">
        <v>0</v>
      </c>
      <c r="V422" s="37">
        <v>0</v>
      </c>
      <c r="W422" s="37">
        <v>0</v>
      </c>
      <c r="X422" s="37">
        <v>0</v>
      </c>
      <c r="Y422" s="39">
        <v>265.31758304192095</v>
      </c>
      <c r="Z422" s="4"/>
      <c r="AA422" s="4"/>
      <c r="AB422" s="4"/>
    </row>
    <row r="423" spans="1:28">
      <c r="A423" s="4">
        <f t="shared" ca="1" si="60"/>
        <v>8</v>
      </c>
      <c r="B423" s="4">
        <f t="shared" si="61"/>
        <v>2045</v>
      </c>
      <c r="C423" s="4" t="str">
        <f t="shared" si="61"/>
        <v>AMS</v>
      </c>
      <c r="D423" s="4" t="s">
        <v>32</v>
      </c>
      <c r="E423" s="4" t="str">
        <f ca="1">VLOOKUP($H$6,#REF!,2,FALSE)</f>
        <v>frakyoto</v>
      </c>
      <c r="F423" s="4"/>
      <c r="G423" s="36" t="s">
        <v>31</v>
      </c>
      <c r="H423" s="37">
        <v>0</v>
      </c>
      <c r="I423" s="37">
        <v>0</v>
      </c>
      <c r="J423" s="37">
        <v>-64.692917922605048</v>
      </c>
      <c r="K423" s="37">
        <v>-1.6775006918768405</v>
      </c>
      <c r="L423" s="37">
        <v>0</v>
      </c>
      <c r="M423" s="37">
        <v>0</v>
      </c>
      <c r="N423" s="37">
        <v>0</v>
      </c>
      <c r="O423" s="37">
        <v>0</v>
      </c>
      <c r="P423" s="37">
        <v>0</v>
      </c>
      <c r="Q423" s="37">
        <v>0</v>
      </c>
      <c r="R423" s="37">
        <v>0</v>
      </c>
      <c r="S423" s="37">
        <v>0</v>
      </c>
      <c r="T423" s="37">
        <v>0</v>
      </c>
      <c r="U423" s="37">
        <v>0</v>
      </c>
      <c r="V423" s="37">
        <v>-88.018935105238825</v>
      </c>
      <c r="W423" s="37">
        <v>0</v>
      </c>
      <c r="X423" s="37">
        <v>0</v>
      </c>
      <c r="Y423" s="39">
        <v>-154.3893537197207</v>
      </c>
      <c r="Z423" s="4"/>
      <c r="AA423" s="4"/>
      <c r="AB423" s="4"/>
    </row>
    <row r="424" spans="1:28">
      <c r="A424" s="4">
        <f t="shared" ca="1" si="60"/>
        <v>9</v>
      </c>
      <c r="B424" s="4">
        <f t="shared" si="61"/>
        <v>2045</v>
      </c>
      <c r="C424" s="4" t="str">
        <f t="shared" si="61"/>
        <v>AMS</v>
      </c>
      <c r="D424" s="4" t="s">
        <v>34</v>
      </c>
      <c r="E424" s="4" t="str">
        <f ca="1">VLOOKUP($H$6,#REF!,2,FALSE)</f>
        <v>frakyoto</v>
      </c>
      <c r="F424" s="4"/>
      <c r="G424" s="36" t="s">
        <v>33</v>
      </c>
      <c r="H424" s="37">
        <v>0</v>
      </c>
      <c r="I424" s="37">
        <v>0</v>
      </c>
      <c r="J424" s="37">
        <v>-5.3541729526260253</v>
      </c>
      <c r="K424" s="37">
        <v>-3.2544454489343884</v>
      </c>
      <c r="L424" s="37">
        <v>-2.154938128893316</v>
      </c>
      <c r="M424" s="37">
        <v>-5.5254823817777333E-2</v>
      </c>
      <c r="N424" s="37">
        <v>0</v>
      </c>
      <c r="O424" s="37">
        <v>0</v>
      </c>
      <c r="P424" s="37">
        <v>0</v>
      </c>
      <c r="Q424" s="37">
        <v>0</v>
      </c>
      <c r="R424" s="37">
        <v>-0.28299525642907725</v>
      </c>
      <c r="S424" s="37">
        <v>-3.3152894290666399</v>
      </c>
      <c r="T424" s="37">
        <v>0</v>
      </c>
      <c r="U424" s="37">
        <v>0</v>
      </c>
      <c r="V424" s="37">
        <v>0</v>
      </c>
      <c r="W424" s="37">
        <v>0</v>
      </c>
      <c r="X424" s="37">
        <v>0</v>
      </c>
      <c r="Y424" s="39">
        <v>-14.417096039767225</v>
      </c>
      <c r="Z424" s="4"/>
      <c r="AA424" s="4"/>
      <c r="AB424" s="4"/>
    </row>
    <row r="425" spans="1:28">
      <c r="A425" s="4">
        <f t="shared" ca="1" si="60"/>
        <v>10</v>
      </c>
      <c r="B425" s="4">
        <f t="shared" si="61"/>
        <v>2045</v>
      </c>
      <c r="C425" s="4" t="str">
        <f t="shared" si="61"/>
        <v>AMS</v>
      </c>
      <c r="D425" s="4" t="s">
        <v>36</v>
      </c>
      <c r="E425" s="4" t="str">
        <f ca="1">VLOOKUP($H$6,#REF!,2,FALSE)</f>
        <v>frakyoto</v>
      </c>
      <c r="F425" s="4"/>
      <c r="G425" s="36" t="s">
        <v>35</v>
      </c>
      <c r="H425" s="37">
        <v>0</v>
      </c>
      <c r="I425" s="37">
        <v>0</v>
      </c>
      <c r="J425" s="37">
        <v>-38.578656039955483</v>
      </c>
      <c r="K425" s="37">
        <v>-13.893394907220655</v>
      </c>
      <c r="L425" s="37">
        <v>0</v>
      </c>
      <c r="M425" s="37">
        <v>0</v>
      </c>
      <c r="N425" s="37">
        <v>0</v>
      </c>
      <c r="O425" s="37">
        <v>0</v>
      </c>
      <c r="P425" s="37">
        <v>0</v>
      </c>
      <c r="Q425" s="37">
        <v>0</v>
      </c>
      <c r="R425" s="37">
        <v>-13.893394907220655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-1.3953345659196588</v>
      </c>
      <c r="Y425" s="39">
        <v>-67.760780420316451</v>
      </c>
      <c r="Z425" s="4"/>
      <c r="AA425" s="4"/>
      <c r="AB425" s="4"/>
    </row>
    <row r="426" spans="1:28">
      <c r="A426" s="4">
        <f t="shared" ca="1" si="60"/>
        <v>11</v>
      </c>
      <c r="B426" s="4">
        <f t="shared" si="61"/>
        <v>2045</v>
      </c>
      <c r="C426" s="4" t="str">
        <f t="shared" si="61"/>
        <v>AMS</v>
      </c>
      <c r="D426" s="4" t="s">
        <v>222</v>
      </c>
      <c r="E426" s="4" t="str">
        <f ca="1">VLOOKUP($H$6,#REF!,2,FALSE)</f>
        <v>frakyoto</v>
      </c>
      <c r="F426" s="4"/>
      <c r="G426" s="36" t="s">
        <v>37</v>
      </c>
      <c r="H426" s="37">
        <v>0</v>
      </c>
      <c r="I426" s="37">
        <v>0</v>
      </c>
      <c r="J426" s="37">
        <v>0</v>
      </c>
      <c r="K426" s="37">
        <v>0</v>
      </c>
      <c r="L426" s="37">
        <v>0</v>
      </c>
      <c r="M426" s="37">
        <v>0</v>
      </c>
      <c r="N426" s="37">
        <v>0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9">
        <v>0</v>
      </c>
      <c r="Z426" s="4"/>
      <c r="AA426" s="4"/>
      <c r="AB426" s="4"/>
    </row>
    <row r="427" spans="1:28">
      <c r="A427" s="4">
        <f t="shared" ca="1" si="60"/>
        <v>12</v>
      </c>
      <c r="B427" s="4">
        <f t="shared" si="61"/>
        <v>2045</v>
      </c>
      <c r="C427" s="4" t="str">
        <f t="shared" si="61"/>
        <v>AMS</v>
      </c>
      <c r="D427" s="4" t="s">
        <v>25</v>
      </c>
      <c r="E427" s="4" t="str">
        <f ca="1">VLOOKUP($H$6,#REF!,2,FALSE)</f>
        <v>frakyoto</v>
      </c>
      <c r="F427" s="4"/>
      <c r="G427" s="40" t="s">
        <v>164</v>
      </c>
      <c r="H427" s="41">
        <v>9.1088960408946864</v>
      </c>
      <c r="I427" s="41">
        <v>190.65660017812178</v>
      </c>
      <c r="J427" s="41">
        <v>-105.66671141582405</v>
      </c>
      <c r="K427" s="41">
        <v>-18.825341048031884</v>
      </c>
      <c r="L427" s="73">
        <v>50.617433753559375</v>
      </c>
      <c r="M427" s="41">
        <v>-5.5254823817777333E-2</v>
      </c>
      <c r="N427" s="41">
        <v>894.1849636363637</v>
      </c>
      <c r="O427" s="41">
        <v>463.21999229285728</v>
      </c>
      <c r="P427" s="41">
        <v>293.69600482656091</v>
      </c>
      <c r="Q427" s="41">
        <v>22.41045337173605</v>
      </c>
      <c r="R427" s="41">
        <v>-7.4885187386775538</v>
      </c>
      <c r="S427" s="41">
        <v>-3.1446349750705838</v>
      </c>
      <c r="T427" s="41">
        <v>154.03404463263311</v>
      </c>
      <c r="U427" s="41">
        <v>23.487215011212861</v>
      </c>
      <c r="V427" s="41">
        <v>-88.018935105238825</v>
      </c>
      <c r="W427" s="41">
        <v>0</v>
      </c>
      <c r="X427" s="41">
        <v>-1.3953345659196588</v>
      </c>
      <c r="Y427" s="41">
        <v>1876.8208730713591</v>
      </c>
      <c r="Z427" s="4"/>
      <c r="AA427" s="4"/>
      <c r="AB427" s="4"/>
    </row>
    <row r="428" spans="1:28">
      <c r="A428" s="4"/>
      <c r="B428" s="4"/>
      <c r="C428" s="4"/>
      <c r="D428" s="4"/>
      <c r="E428" s="4"/>
      <c r="F428" s="4"/>
      <c r="G428" s="42"/>
      <c r="H428" s="43">
        <v>0</v>
      </c>
      <c r="I428" s="43">
        <v>0</v>
      </c>
      <c r="J428" s="43">
        <v>0</v>
      </c>
      <c r="K428" s="43">
        <v>0</v>
      </c>
      <c r="L428" s="74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  <c r="Y428" s="43">
        <v>0</v>
      </c>
      <c r="Z428" s="4"/>
      <c r="AA428" s="4"/>
      <c r="AB428" s="4"/>
    </row>
    <row r="429" spans="1:28">
      <c r="A429" s="4">
        <f ca="1">A427+2</f>
        <v>14</v>
      </c>
      <c r="B429" s="4">
        <f>B427</f>
        <v>2045</v>
      </c>
      <c r="C429" s="4" t="str">
        <f>C427</f>
        <v>AMS</v>
      </c>
      <c r="D429" s="4" t="s">
        <v>39</v>
      </c>
      <c r="E429" s="4" t="str">
        <f ca="1">VLOOKUP($H$6,#REF!,2,FALSE)</f>
        <v>frakyoto</v>
      </c>
      <c r="F429" s="4"/>
      <c r="G429" s="44" t="s">
        <v>38</v>
      </c>
      <c r="H429" s="37">
        <v>0</v>
      </c>
      <c r="I429" s="37">
        <v>0</v>
      </c>
      <c r="J429" s="37">
        <v>0</v>
      </c>
      <c r="K429" s="37">
        <v>0</v>
      </c>
      <c r="L429" s="37">
        <v>0</v>
      </c>
      <c r="M429" s="37">
        <v>0</v>
      </c>
      <c r="N429" s="37">
        <v>0</v>
      </c>
      <c r="O429" s="37">
        <v>0</v>
      </c>
      <c r="P429" s="37">
        <v>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45">
        <v>0</v>
      </c>
      <c r="Z429" s="4"/>
      <c r="AA429" s="4"/>
      <c r="AB429" s="4"/>
    </row>
    <row r="430" spans="1:28">
      <c r="A430" s="4">
        <f t="shared" ref="A430:A441" ca="1" si="62">A429+1</f>
        <v>15</v>
      </c>
      <c r="B430" s="4">
        <f t="shared" ref="B430:C441" si="63">B429</f>
        <v>2045</v>
      </c>
      <c r="C430" s="4" t="str">
        <f t="shared" si="63"/>
        <v>AMS</v>
      </c>
      <c r="D430" s="4" t="s">
        <v>41</v>
      </c>
      <c r="E430" s="4" t="str">
        <f ca="1">VLOOKUP($H$6,#REF!,2,FALSE)</f>
        <v>frakyoto</v>
      </c>
      <c r="F430" s="4"/>
      <c r="G430" s="44" t="s">
        <v>40</v>
      </c>
      <c r="H430" s="37">
        <v>0</v>
      </c>
      <c r="I430" s="37">
        <v>0</v>
      </c>
      <c r="J430" s="37">
        <v>0</v>
      </c>
      <c r="K430" s="37">
        <v>0</v>
      </c>
      <c r="L430" s="37">
        <v>0</v>
      </c>
      <c r="M430" s="37">
        <v>0</v>
      </c>
      <c r="N430" s="37">
        <v>894.1849636363637</v>
      </c>
      <c r="O430" s="37">
        <v>463.21999229285728</v>
      </c>
      <c r="P430" s="37">
        <v>14.188154051569427</v>
      </c>
      <c r="Q430" s="37">
        <v>5.7060338730964091</v>
      </c>
      <c r="R430" s="37">
        <v>6.3451610040287907</v>
      </c>
      <c r="S430" s="37">
        <v>0.11419280490868838</v>
      </c>
      <c r="T430" s="37">
        <v>0</v>
      </c>
      <c r="U430" s="37">
        <v>6.4766550958451852</v>
      </c>
      <c r="V430" s="37">
        <v>-776.98254615722715</v>
      </c>
      <c r="W430" s="37">
        <v>0</v>
      </c>
      <c r="X430" s="37">
        <v>12.087192978000001</v>
      </c>
      <c r="Y430" s="45">
        <v>625.339799579442</v>
      </c>
      <c r="Z430" s="4"/>
      <c r="AA430" s="4"/>
      <c r="AB430" s="4"/>
    </row>
    <row r="431" spans="1:28">
      <c r="A431" s="4">
        <f t="shared" ca="1" si="62"/>
        <v>16</v>
      </c>
      <c r="B431" s="4">
        <f t="shared" si="63"/>
        <v>2045</v>
      </c>
      <c r="C431" s="4" t="str">
        <f t="shared" si="63"/>
        <v>AMS</v>
      </c>
      <c r="D431" s="4" t="s">
        <v>43</v>
      </c>
      <c r="E431" s="4" t="str">
        <f ca="1">VLOOKUP($H$6,#REF!,2,FALSE)</f>
        <v>frakyoto</v>
      </c>
      <c r="F431" s="4"/>
      <c r="G431" s="44" t="s">
        <v>42</v>
      </c>
      <c r="H431" s="37">
        <v>0</v>
      </c>
      <c r="I431" s="37">
        <v>0</v>
      </c>
      <c r="J431" s="37">
        <v>0</v>
      </c>
      <c r="K431" s="37">
        <v>0</v>
      </c>
      <c r="L431" s="37">
        <v>3.2711110414405256</v>
      </c>
      <c r="M431" s="37">
        <v>0</v>
      </c>
      <c r="N431" s="37">
        <v>0</v>
      </c>
      <c r="O431" s="37">
        <v>0</v>
      </c>
      <c r="P431" s="37">
        <v>34.963821149394811</v>
      </c>
      <c r="Q431" s="37">
        <v>14.476121269049287</v>
      </c>
      <c r="R431" s="37">
        <v>0</v>
      </c>
      <c r="S431" s="37">
        <v>7.6477038720835147</v>
      </c>
      <c r="T431" s="37">
        <v>0</v>
      </c>
      <c r="U431" s="37">
        <v>11.276034288959668</v>
      </c>
      <c r="V431" s="37">
        <v>0</v>
      </c>
      <c r="W431" s="37">
        <v>-67.494467143680438</v>
      </c>
      <c r="X431" s="37">
        <v>0</v>
      </c>
      <c r="Y431" s="45">
        <v>4.1403244772473649</v>
      </c>
      <c r="Z431" s="4"/>
      <c r="AA431" s="4"/>
      <c r="AB431" s="4"/>
    </row>
    <row r="432" spans="1:28">
      <c r="A432" s="4">
        <f t="shared" ca="1" si="62"/>
        <v>17</v>
      </c>
      <c r="B432" s="4">
        <f t="shared" si="63"/>
        <v>2045</v>
      </c>
      <c r="C432" s="4" t="str">
        <f t="shared" si="63"/>
        <v>AMS</v>
      </c>
      <c r="D432" s="4" t="s">
        <v>45</v>
      </c>
      <c r="E432" s="4" t="str">
        <f ca="1">VLOOKUP($H$6,#REF!,2,FALSE)</f>
        <v>frakyoto</v>
      </c>
      <c r="F432" s="4"/>
      <c r="G432" s="44" t="s">
        <v>44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0</v>
      </c>
      <c r="P432" s="37">
        <v>85.030807044207506</v>
      </c>
      <c r="Q432" s="37">
        <v>0</v>
      </c>
      <c r="R432" s="37">
        <v>0</v>
      </c>
      <c r="S432" s="37">
        <v>-80.149276434896436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45">
        <v>4.8815306093110706</v>
      </c>
      <c r="Z432" s="4"/>
      <c r="AA432" s="4"/>
      <c r="AB432" s="4"/>
    </row>
    <row r="433" spans="1:28">
      <c r="A433" s="4">
        <f t="shared" ca="1" si="62"/>
        <v>18</v>
      </c>
      <c r="B433" s="4">
        <f t="shared" si="63"/>
        <v>2045</v>
      </c>
      <c r="C433" s="4" t="str">
        <f t="shared" si="63"/>
        <v>AMS</v>
      </c>
      <c r="D433" s="4" t="s">
        <v>47</v>
      </c>
      <c r="E433" s="4" t="str">
        <f ca="1">VLOOKUP($H$6,#REF!,2,FALSE)</f>
        <v>frakyoto</v>
      </c>
      <c r="F433" s="4"/>
      <c r="G433" s="44" t="s">
        <v>46</v>
      </c>
      <c r="H433" s="37">
        <v>0</v>
      </c>
      <c r="I433" s="37">
        <v>0</v>
      </c>
      <c r="J433" s="37">
        <v>0</v>
      </c>
      <c r="K433" s="37">
        <v>0</v>
      </c>
      <c r="L433" s="37">
        <v>0</v>
      </c>
      <c r="M433" s="37">
        <v>-1.1466991714325052</v>
      </c>
      <c r="N433" s="37">
        <v>0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1.5966000387788533</v>
      </c>
      <c r="Y433" s="45">
        <v>0.44990086734634804</v>
      </c>
      <c r="Z433" s="4"/>
      <c r="AA433" s="4"/>
      <c r="AB433" s="4"/>
    </row>
    <row r="434" spans="1:28">
      <c r="A434" s="4">
        <f t="shared" ca="1" si="62"/>
        <v>19</v>
      </c>
      <c r="B434" s="4">
        <f t="shared" si="63"/>
        <v>2045</v>
      </c>
      <c r="C434" s="4" t="str">
        <f t="shared" si="63"/>
        <v>AMS</v>
      </c>
      <c r="D434" s="4" t="s">
        <v>48</v>
      </c>
      <c r="E434" s="4" t="str">
        <f ca="1">VLOOKUP($H$6,#REF!,2,FALSE)</f>
        <v>frakyoto</v>
      </c>
      <c r="F434" s="4"/>
      <c r="G434" s="44" t="s">
        <v>17</v>
      </c>
      <c r="H434" s="37">
        <v>0</v>
      </c>
      <c r="I434" s="37">
        <v>197.54631533572405</v>
      </c>
      <c r="J434" s="37">
        <v>-195.57532355071015</v>
      </c>
      <c r="K434" s="37">
        <v>0</v>
      </c>
      <c r="L434" s="37">
        <v>0</v>
      </c>
      <c r="M434" s="37">
        <v>0</v>
      </c>
      <c r="N434" s="37">
        <v>0</v>
      </c>
      <c r="O434" s="37">
        <v>0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45">
        <v>1.9709917850139052</v>
      </c>
      <c r="Z434" s="4"/>
      <c r="AA434" s="4"/>
      <c r="AB434" s="4"/>
    </row>
    <row r="435" spans="1:28">
      <c r="A435" s="4">
        <f t="shared" ca="1" si="62"/>
        <v>20</v>
      </c>
      <c r="B435" s="4">
        <f t="shared" si="63"/>
        <v>2045</v>
      </c>
      <c r="C435" s="4" t="str">
        <f t="shared" si="63"/>
        <v>AMS</v>
      </c>
      <c r="D435" s="4" t="s">
        <v>50</v>
      </c>
      <c r="E435" s="4" t="str">
        <f ca="1">VLOOKUP($H$6,#REF!,2,FALSE)</f>
        <v>frakyoto</v>
      </c>
      <c r="F435" s="4"/>
      <c r="G435" s="44" t="s">
        <v>49</v>
      </c>
      <c r="H435" s="37">
        <v>0</v>
      </c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0</v>
      </c>
      <c r="O435" s="37">
        <v>0</v>
      </c>
      <c r="P435" s="37">
        <v>104.32434467350188</v>
      </c>
      <c r="Q435" s="37">
        <v>0</v>
      </c>
      <c r="R435" s="37">
        <v>-104.32434467350188</v>
      </c>
      <c r="S435" s="37">
        <v>0</v>
      </c>
      <c r="T435" s="37">
        <v>0</v>
      </c>
      <c r="U435" s="37">
        <v>0</v>
      </c>
      <c r="V435" s="37">
        <v>0</v>
      </c>
      <c r="W435" s="37">
        <v>0</v>
      </c>
      <c r="X435" s="37">
        <v>0</v>
      </c>
      <c r="Y435" s="45">
        <v>0</v>
      </c>
      <c r="Z435" s="4"/>
      <c r="AA435" s="4"/>
      <c r="AB435" s="4"/>
    </row>
    <row r="436" spans="1:28">
      <c r="A436" s="4">
        <f t="shared" ca="1" si="62"/>
        <v>21</v>
      </c>
      <c r="B436" s="4">
        <f t="shared" si="63"/>
        <v>2045</v>
      </c>
      <c r="C436" s="4" t="str">
        <f t="shared" si="63"/>
        <v>AMS</v>
      </c>
      <c r="D436" s="4" t="s">
        <v>52</v>
      </c>
      <c r="E436" s="4" t="str">
        <f ca="1">VLOOKUP($H$6,#REF!,2,FALSE)</f>
        <v>frakyoto</v>
      </c>
      <c r="F436" s="4"/>
      <c r="G436" s="44" t="s">
        <v>51</v>
      </c>
      <c r="H436" s="37">
        <v>0</v>
      </c>
      <c r="I436" s="37">
        <v>0</v>
      </c>
      <c r="J436" s="37">
        <v>0</v>
      </c>
      <c r="K436" s="37">
        <v>-28.456538558191252</v>
      </c>
      <c r="L436" s="37">
        <v>0</v>
      </c>
      <c r="M436" s="37">
        <v>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39.633062058762192</v>
      </c>
      <c r="Y436" s="45">
        <v>11.176523500570941</v>
      </c>
      <c r="Z436" s="4"/>
      <c r="AA436" s="4"/>
      <c r="AB436" s="4"/>
    </row>
    <row r="437" spans="1:28">
      <c r="A437" s="4">
        <f t="shared" ca="1" si="62"/>
        <v>22</v>
      </c>
      <c r="B437" s="4">
        <f t="shared" si="63"/>
        <v>2045</v>
      </c>
      <c r="C437" s="4" t="str">
        <f t="shared" si="63"/>
        <v>AMS</v>
      </c>
      <c r="D437" s="4" t="s">
        <v>54</v>
      </c>
      <c r="E437" s="4" t="str">
        <f ca="1">VLOOKUP($H$6,#REF!,2,FALSE)</f>
        <v>frakyoto</v>
      </c>
      <c r="F437" s="4"/>
      <c r="G437" s="44" t="s">
        <v>53</v>
      </c>
      <c r="H437" s="37">
        <v>0</v>
      </c>
      <c r="I437" s="37">
        <v>0</v>
      </c>
      <c r="J437" s="37">
        <v>0</v>
      </c>
      <c r="K437" s="37">
        <v>0</v>
      </c>
      <c r="L437" s="37">
        <v>0</v>
      </c>
      <c r="M437" s="37">
        <v>0</v>
      </c>
      <c r="N437" s="37">
        <v>0</v>
      </c>
      <c r="O437" s="37">
        <v>0</v>
      </c>
      <c r="P437" s="37">
        <v>0</v>
      </c>
      <c r="Q437" s="37">
        <v>0</v>
      </c>
      <c r="R437" s="37">
        <v>0</v>
      </c>
      <c r="S437" s="37">
        <v>0</v>
      </c>
      <c r="T437" s="37">
        <v>0</v>
      </c>
      <c r="U437" s="37">
        <v>0</v>
      </c>
      <c r="V437" s="37">
        <v>138.41969178076673</v>
      </c>
      <c r="W437" s="37">
        <v>0</v>
      </c>
      <c r="X437" s="37">
        <v>-97.239833475988632</v>
      </c>
      <c r="Y437" s="45">
        <v>41.179858304778094</v>
      </c>
      <c r="Z437" s="4"/>
      <c r="AA437" s="4"/>
      <c r="AB437" s="4"/>
    </row>
    <row r="438" spans="1:28">
      <c r="A438" s="4">
        <f t="shared" ca="1" si="62"/>
        <v>23</v>
      </c>
      <c r="B438" s="4">
        <f t="shared" si="63"/>
        <v>2045</v>
      </c>
      <c r="C438" s="4" t="str">
        <f t="shared" si="63"/>
        <v>AMS</v>
      </c>
      <c r="D438" s="4" t="s">
        <v>55</v>
      </c>
      <c r="E438" s="4" t="str">
        <f ca="1">VLOOKUP($H$6,#REF!,2,FALSE)</f>
        <v>frakyoto</v>
      </c>
      <c r="F438" s="4"/>
      <c r="G438" s="44" t="s">
        <v>165</v>
      </c>
      <c r="H438" s="37">
        <v>5.0092797656249992</v>
      </c>
      <c r="I438" s="37">
        <v>-6.8897151576022866</v>
      </c>
      <c r="J438" s="37">
        <v>8.9891621815142653</v>
      </c>
      <c r="K438" s="37">
        <v>0</v>
      </c>
      <c r="L438" s="37">
        <v>0</v>
      </c>
      <c r="M438" s="37">
        <v>0</v>
      </c>
      <c r="N438" s="37">
        <v>0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45">
        <v>7.1087267895369788</v>
      </c>
      <c r="Z438" s="4"/>
      <c r="AA438" s="4"/>
      <c r="AB438" s="4"/>
    </row>
    <row r="439" spans="1:28">
      <c r="A439" s="4">
        <f t="shared" ca="1" si="62"/>
        <v>24</v>
      </c>
      <c r="B439" s="4">
        <f t="shared" si="63"/>
        <v>2045</v>
      </c>
      <c r="C439" s="4" t="str">
        <f t="shared" si="63"/>
        <v>AMS</v>
      </c>
      <c r="D439" s="4" t="s">
        <v>57</v>
      </c>
      <c r="E439" s="4" t="str">
        <f ca="1">VLOOKUP($H$6,#REF!,2,FALSE)</f>
        <v>frakyoto</v>
      </c>
      <c r="F439" s="4"/>
      <c r="G439" s="44" t="s">
        <v>56</v>
      </c>
      <c r="H439" s="37">
        <v>1.9480532421875001</v>
      </c>
      <c r="I439" s="37">
        <v>0</v>
      </c>
      <c r="J439" s="37">
        <v>17.132121990826434</v>
      </c>
      <c r="K439" s="37">
        <v>0</v>
      </c>
      <c r="L439" s="37">
        <v>1.9377811160090992</v>
      </c>
      <c r="M439" s="37">
        <v>4.9686695282284594E-2</v>
      </c>
      <c r="N439" s="37">
        <v>0</v>
      </c>
      <c r="O439" s="37">
        <v>0</v>
      </c>
      <c r="P439" s="37">
        <v>0</v>
      </c>
      <c r="Q439" s="37">
        <v>0</v>
      </c>
      <c r="R439" s="37">
        <v>0</v>
      </c>
      <c r="S439" s="37">
        <v>2.9812017169370755</v>
      </c>
      <c r="T439" s="37">
        <v>0</v>
      </c>
      <c r="U439" s="37">
        <v>0</v>
      </c>
      <c r="V439" s="37">
        <v>21.857474013020223</v>
      </c>
      <c r="W439" s="37">
        <v>0</v>
      </c>
      <c r="X439" s="37">
        <v>0</v>
      </c>
      <c r="Y439" s="45">
        <v>45.906318774262616</v>
      </c>
      <c r="Z439" s="4"/>
      <c r="AA439" s="4"/>
      <c r="AB439" s="4"/>
    </row>
    <row r="440" spans="1:28">
      <c r="A440" s="4">
        <f t="shared" ca="1" si="62"/>
        <v>25</v>
      </c>
      <c r="B440" s="4">
        <f t="shared" si="63"/>
        <v>2045</v>
      </c>
      <c r="C440" s="4" t="str">
        <f t="shared" si="63"/>
        <v>AMS</v>
      </c>
      <c r="D440" s="4" t="s">
        <v>58</v>
      </c>
      <c r="E440" s="4" t="str">
        <f ca="1">VLOOKUP($H$6,#REF!,2,FALSE)</f>
        <v>frakyoto</v>
      </c>
      <c r="F440" s="4"/>
      <c r="G440" s="44" t="s">
        <v>166</v>
      </c>
      <c r="H440" s="37">
        <v>0</v>
      </c>
      <c r="I440" s="37">
        <v>0</v>
      </c>
      <c r="J440" s="37">
        <v>0</v>
      </c>
      <c r="K440" s="37">
        <v>0</v>
      </c>
      <c r="L440" s="37">
        <v>0.58071595304039991</v>
      </c>
      <c r="M440" s="37">
        <v>1.4890152642061536E-2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0.89340915852369218</v>
      </c>
      <c r="T440" s="37">
        <v>0</v>
      </c>
      <c r="U440" s="37">
        <v>0</v>
      </c>
      <c r="V440" s="37">
        <v>52.719460375561816</v>
      </c>
      <c r="W440" s="37">
        <v>5.2350040213197584</v>
      </c>
      <c r="X440" s="37">
        <v>0</v>
      </c>
      <c r="Y440" s="45">
        <v>59.443479661087729</v>
      </c>
      <c r="Z440" s="4"/>
      <c r="AA440" s="4"/>
      <c r="AB440" s="4"/>
    </row>
    <row r="441" spans="1:28">
      <c r="A441" s="4">
        <f t="shared" ca="1" si="62"/>
        <v>26</v>
      </c>
      <c r="B441" s="4">
        <f t="shared" si="63"/>
        <v>2045</v>
      </c>
      <c r="C441" s="4" t="str">
        <f t="shared" si="63"/>
        <v>AMS</v>
      </c>
      <c r="D441" s="4" t="s">
        <v>27</v>
      </c>
      <c r="E441" s="4" t="str">
        <f ca="1">VLOOKUP($H$6,#REF!,2,FALSE)</f>
        <v>frakyoto</v>
      </c>
      <c r="F441" s="4"/>
      <c r="G441" s="40" t="s">
        <v>26</v>
      </c>
      <c r="H441" s="41">
        <v>6.9573330078124993</v>
      </c>
      <c r="I441" s="41">
        <v>190.65660017812178</v>
      </c>
      <c r="J441" s="41">
        <v>-169.45403937836946</v>
      </c>
      <c r="K441" s="41">
        <v>-28.456538558191252</v>
      </c>
      <c r="L441" s="73">
        <v>5.7896081104900246</v>
      </c>
      <c r="M441" s="41">
        <v>-1.0821223235081592</v>
      </c>
      <c r="N441" s="41">
        <v>894.1849636363637</v>
      </c>
      <c r="O441" s="41">
        <v>463.21999229285728</v>
      </c>
      <c r="P441" s="41">
        <v>238.50712691867363</v>
      </c>
      <c r="Q441" s="41">
        <v>20.182155142145696</v>
      </c>
      <c r="R441" s="41">
        <v>-97.979183669473088</v>
      </c>
      <c r="S441" s="41">
        <v>-68.512768882443467</v>
      </c>
      <c r="T441" s="41">
        <v>0</v>
      </c>
      <c r="U441" s="41">
        <v>17.752689384804853</v>
      </c>
      <c r="V441" s="41">
        <v>-563.98591998787845</v>
      </c>
      <c r="W441" s="41">
        <v>-62.259463122360671</v>
      </c>
      <c r="X441" s="41">
        <v>-43.92297840044759</v>
      </c>
      <c r="Y441" s="41">
        <v>801.59745434859713</v>
      </c>
      <c r="Z441" s="4"/>
      <c r="AA441" s="4"/>
      <c r="AB441" s="4"/>
    </row>
    <row r="442" spans="1:28">
      <c r="A442" s="4"/>
      <c r="B442" s="4"/>
      <c r="C442" s="4"/>
      <c r="D442" s="4"/>
      <c r="E442" s="4"/>
      <c r="F442" s="4"/>
      <c r="G442" s="42"/>
      <c r="H442" s="43">
        <v>0</v>
      </c>
      <c r="I442" s="43">
        <v>0</v>
      </c>
      <c r="J442" s="43">
        <v>0</v>
      </c>
      <c r="K442" s="43">
        <v>0</v>
      </c>
      <c r="L442" s="74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0</v>
      </c>
      <c r="U442" s="43">
        <v>0</v>
      </c>
      <c r="V442" s="43">
        <v>0</v>
      </c>
      <c r="W442" s="43">
        <v>0</v>
      </c>
      <c r="X442" s="43">
        <v>0</v>
      </c>
      <c r="Y442" s="43">
        <v>0</v>
      </c>
      <c r="Z442" s="4"/>
      <c r="AA442" s="4"/>
      <c r="AB442" s="4"/>
    </row>
    <row r="443" spans="1:28">
      <c r="A443" s="4">
        <f ca="1">A441+2</f>
        <v>28</v>
      </c>
      <c r="B443" s="4">
        <f>B441</f>
        <v>2045</v>
      </c>
      <c r="C443" s="4" t="str">
        <f>C421</f>
        <v>AMS</v>
      </c>
      <c r="D443" s="4" t="s">
        <v>223</v>
      </c>
      <c r="E443" s="4" t="str">
        <f ca="1">VLOOKUP($H$6,#REF!,2,FALSE)</f>
        <v>frakyoto</v>
      </c>
      <c r="F443" s="4"/>
      <c r="G443" s="44" t="s">
        <v>0</v>
      </c>
      <c r="H443" s="37">
        <v>2.1515630330821871</v>
      </c>
      <c r="I443" s="37">
        <v>0</v>
      </c>
      <c r="J443" s="37">
        <v>1.9729303012498745</v>
      </c>
      <c r="K443" s="37">
        <v>0</v>
      </c>
      <c r="L443" s="37">
        <v>17.624600662262115</v>
      </c>
      <c r="M443" s="37">
        <v>0.45191283749390032</v>
      </c>
      <c r="N443" s="37">
        <v>0</v>
      </c>
      <c r="O443" s="37">
        <v>0</v>
      </c>
      <c r="P443" s="37">
        <v>19.327819378703428</v>
      </c>
      <c r="Q443" s="37">
        <v>2.2279514023281117</v>
      </c>
      <c r="R443" s="37">
        <v>2.6644658203125</v>
      </c>
      <c r="S443" s="37">
        <v>27.156120456665761</v>
      </c>
      <c r="T443" s="37">
        <v>9.6085478515625002</v>
      </c>
      <c r="U443" s="37">
        <v>8.4299170840015686E-4</v>
      </c>
      <c r="V443" s="37">
        <v>135.80773886663795</v>
      </c>
      <c r="W443" s="37">
        <v>18.436108583667494</v>
      </c>
      <c r="X443" s="37">
        <v>6.3938178710937503</v>
      </c>
      <c r="Y443" s="45">
        <v>243.82442005676796</v>
      </c>
      <c r="Z443" s="4"/>
      <c r="AA443" s="46" cm="1">
        <f t="array" aca="1" ref="AA443" ca="1">_xlfn.IFNA(INDEX(#REF!,MATCH(INDIRECT("Codes_bilans!"&amp;AA$1&amp;"$"&amp;$A443),#REF!,0),MATCH($B443,#REF!,0)),0)</f>
        <v>273.79943406572659</v>
      </c>
      <c r="AB443" s="4"/>
    </row>
    <row r="444" spans="1:28">
      <c r="A444" s="4">
        <f t="shared" ref="A444:A451" ca="1" si="64">A443+1</f>
        <v>29</v>
      </c>
      <c r="B444" s="4">
        <f t="shared" ref="B444:C451" si="65">B443</f>
        <v>2045</v>
      </c>
      <c r="C444" s="4" t="str">
        <f t="shared" si="65"/>
        <v>AMS</v>
      </c>
      <c r="D444" s="4" t="s">
        <v>224</v>
      </c>
      <c r="E444" s="4" t="str">
        <f ca="1">VLOOKUP($H$6,#REF!,2,FALSE)</f>
        <v>frakyoto</v>
      </c>
      <c r="F444" s="4"/>
      <c r="G444" s="44" t="s">
        <v>3</v>
      </c>
      <c r="H444" s="37">
        <v>0</v>
      </c>
      <c r="I444" s="37">
        <v>0</v>
      </c>
      <c r="J444" s="37">
        <v>5.1934680094593588</v>
      </c>
      <c r="K444" s="37">
        <v>1.7577012997845347</v>
      </c>
      <c r="L444" s="37">
        <v>2.152977175631825</v>
      </c>
      <c r="M444" s="37">
        <v>5.5204542964918585E-2</v>
      </c>
      <c r="N444" s="37">
        <v>0</v>
      </c>
      <c r="O444" s="37">
        <v>0</v>
      </c>
      <c r="P444" s="37">
        <v>0</v>
      </c>
      <c r="Q444" s="37">
        <v>0</v>
      </c>
      <c r="R444" s="37">
        <v>51.143075106834317</v>
      </c>
      <c r="S444" s="37">
        <v>3.312272577895115</v>
      </c>
      <c r="T444" s="37">
        <v>0</v>
      </c>
      <c r="U444" s="37">
        <v>0</v>
      </c>
      <c r="V444" s="37">
        <v>104.19646172854269</v>
      </c>
      <c r="W444" s="37">
        <v>0</v>
      </c>
      <c r="X444" s="37">
        <v>4.7641609973157095</v>
      </c>
      <c r="Y444" s="45">
        <v>172.57532143842849</v>
      </c>
      <c r="Z444" s="4"/>
      <c r="AA444" s="46" cm="1">
        <f t="array" aca="1" ref="AA444" ca="1">_xlfn.IFNA(INDEX(#REF!,MATCH(INDIRECT("Codes_bilans!"&amp;AA$1&amp;"$"&amp;$A444),#REF!,0),MATCH($B444,#REF!,0)),0)</f>
        <v>344.70733870950272</v>
      </c>
      <c r="AB444" s="4"/>
    </row>
    <row r="445" spans="1:28">
      <c r="A445" s="4">
        <f t="shared" ca="1" si="64"/>
        <v>30</v>
      </c>
      <c r="B445" s="4">
        <f t="shared" si="65"/>
        <v>2045</v>
      </c>
      <c r="C445" s="4" t="str">
        <f t="shared" si="65"/>
        <v>AMS</v>
      </c>
      <c r="D445" s="4" t="s">
        <v>225</v>
      </c>
      <c r="E445" s="4" t="str">
        <f ca="1">VLOOKUP($H$6,#REF!,2,FALSE)</f>
        <v>frakyoto</v>
      </c>
      <c r="F445" s="4"/>
      <c r="G445" s="44" t="s">
        <v>1</v>
      </c>
      <c r="H445" s="37">
        <v>0</v>
      </c>
      <c r="I445" s="37">
        <v>0</v>
      </c>
      <c r="J445" s="37">
        <v>1.724730994879903</v>
      </c>
      <c r="K445" s="37">
        <v>0</v>
      </c>
      <c r="L445" s="37">
        <v>12.69993934515486</v>
      </c>
      <c r="M445" s="37">
        <v>0.32563947038858615</v>
      </c>
      <c r="N445" s="37">
        <v>0</v>
      </c>
      <c r="O445" s="37">
        <v>0</v>
      </c>
      <c r="P445" s="37">
        <v>30.989297403436193</v>
      </c>
      <c r="Q445" s="37">
        <v>0</v>
      </c>
      <c r="R445" s="37">
        <v>0</v>
      </c>
      <c r="S445" s="37">
        <v>19.538368223315167</v>
      </c>
      <c r="T445" s="37">
        <v>115.76071669132362</v>
      </c>
      <c r="U445" s="37">
        <v>2.9888036499995505</v>
      </c>
      <c r="V445" s="37">
        <v>139.03080400703527</v>
      </c>
      <c r="W445" s="37">
        <v>24.846536847991327</v>
      </c>
      <c r="X445" s="37">
        <v>0</v>
      </c>
      <c r="Y445" s="45">
        <v>347.90483663352444</v>
      </c>
      <c r="Z445" s="4"/>
      <c r="AA445" s="46" cm="1">
        <f t="array" aca="1" ref="AA445" ca="1">_xlfn.IFNA(INDEX(#REF!,MATCH(INDIRECT("Codes_bilans!"&amp;AA$1&amp;"$"&amp;$A445),#REF!,0),MATCH($B445,#REF!,0)),0)</f>
        <v>433.86241053150451</v>
      </c>
      <c r="AB445" s="4"/>
    </row>
    <row r="446" spans="1:28">
      <c r="A446" s="4">
        <f t="shared" ca="1" si="64"/>
        <v>31</v>
      </c>
      <c r="B446" s="4">
        <f t="shared" si="65"/>
        <v>2045</v>
      </c>
      <c r="C446" s="4" t="str">
        <f t="shared" si="65"/>
        <v>AMS</v>
      </c>
      <c r="D446" s="4" t="s">
        <v>226</v>
      </c>
      <c r="E446" s="4" t="str">
        <f ca="1">VLOOKUP($H$6,#REF!,2,FALSE)</f>
        <v>frakyoto</v>
      </c>
      <c r="F446" s="4"/>
      <c r="G446" s="44" t="s">
        <v>2</v>
      </c>
      <c r="H446" s="37">
        <v>0</v>
      </c>
      <c r="I446" s="37">
        <v>0</v>
      </c>
      <c r="J446" s="37">
        <v>0.73542128008657859</v>
      </c>
      <c r="K446" s="37">
        <v>0</v>
      </c>
      <c r="L446" s="37">
        <v>6.9022329775494073</v>
      </c>
      <c r="M446" s="37">
        <v>0.17698033275767711</v>
      </c>
      <c r="N446" s="37">
        <v>0</v>
      </c>
      <c r="O446" s="37">
        <v>0</v>
      </c>
      <c r="P446" s="37">
        <v>0.37326901233115406</v>
      </c>
      <c r="Q446" s="37">
        <v>3.4682726224379159E-4</v>
      </c>
      <c r="R446" s="37">
        <v>0</v>
      </c>
      <c r="S446" s="37">
        <v>10.618819965460625</v>
      </c>
      <c r="T446" s="37">
        <v>27.414780089746973</v>
      </c>
      <c r="U446" s="37">
        <v>1.0008652914522365</v>
      </c>
      <c r="V446" s="37">
        <v>86.91432505661372</v>
      </c>
      <c r="W446" s="37">
        <v>18.976817690701857</v>
      </c>
      <c r="X446" s="37">
        <v>0</v>
      </c>
      <c r="Y446" s="45">
        <v>153.11385852396248</v>
      </c>
      <c r="Z446" s="4"/>
      <c r="AA446" s="46" cm="1">
        <f t="array" aca="1" ref="AA446" ca="1">_xlfn.IFNA(INDEX(#REF!,MATCH(INDIRECT("Codes_bilans!"&amp;AA$1&amp;"$"&amp;$A446),#REF!,0),MATCH($B446,#REF!,0)),0)</f>
        <v>219.74332695470497</v>
      </c>
      <c r="AB446" s="4"/>
    </row>
    <row r="447" spans="1:28">
      <c r="A447" s="4">
        <f t="shared" ca="1" si="64"/>
        <v>32</v>
      </c>
      <c r="B447" s="4">
        <f t="shared" si="65"/>
        <v>2045</v>
      </c>
      <c r="C447" s="4" t="str">
        <f t="shared" si="65"/>
        <v>AMS</v>
      </c>
      <c r="D447" s="4" t="s">
        <v>227</v>
      </c>
      <c r="E447" s="4" t="str">
        <f ca="1">VLOOKUP($H$6,#REF!,2,FALSE)</f>
        <v>frakyoto</v>
      </c>
      <c r="F447" s="4"/>
      <c r="G447" s="44" t="s">
        <v>4</v>
      </c>
      <c r="H447" s="37">
        <v>0</v>
      </c>
      <c r="I447" s="37">
        <v>0</v>
      </c>
      <c r="J447" s="37">
        <v>3.5155989746586096</v>
      </c>
      <c r="K447" s="37">
        <v>0</v>
      </c>
      <c r="L447" s="37">
        <v>0.66808232732668293</v>
      </c>
      <c r="M447" s="37">
        <v>1.7130316085299562E-2</v>
      </c>
      <c r="N447" s="37">
        <v>0</v>
      </c>
      <c r="O447" s="37">
        <v>0</v>
      </c>
      <c r="P447" s="37">
        <v>3.9742935582164471</v>
      </c>
      <c r="Q447" s="37">
        <v>0</v>
      </c>
      <c r="R447" s="37">
        <v>17.824426087880788</v>
      </c>
      <c r="S447" s="37">
        <v>1.0278189651179737</v>
      </c>
      <c r="T447" s="37">
        <v>1.25</v>
      </c>
      <c r="U447" s="37">
        <v>1.7440136932478227</v>
      </c>
      <c r="V447" s="37">
        <v>7.8035752238100597</v>
      </c>
      <c r="W447" s="37">
        <v>0</v>
      </c>
      <c r="X447" s="37">
        <v>0.38427420359697795</v>
      </c>
      <c r="Y447" s="45">
        <v>38.209213349940661</v>
      </c>
      <c r="Z447" s="4"/>
      <c r="AA447" s="46" cm="1">
        <f t="array" aca="1" ref="AA447" ca="1">_xlfn.IFNA(INDEX(#REF!,MATCH(INDIRECT("Codes_bilans!"&amp;AA$1&amp;"$"&amp;$A447),#REF!,0),MATCH($B447,#REF!,0)),0)</f>
        <v>41.76204973365946</v>
      </c>
      <c r="AB447" s="4"/>
    </row>
    <row r="448" spans="1:28">
      <c r="A448" s="4">
        <f t="shared" ca="1" si="64"/>
        <v>33</v>
      </c>
      <c r="B448" s="4">
        <f t="shared" si="65"/>
        <v>2045</v>
      </c>
      <c r="C448" s="4" t="str">
        <f t="shared" si="65"/>
        <v>AMS</v>
      </c>
      <c r="D448" s="4" t="s">
        <v>228</v>
      </c>
      <c r="E448" s="4" t="str">
        <f ca="1">VLOOKUP($H$6,#REF!,2,FALSE)</f>
        <v>frakyoto</v>
      </c>
      <c r="F448" s="4"/>
      <c r="G448" s="44" t="s">
        <v>5</v>
      </c>
      <c r="H448" s="37">
        <v>0</v>
      </c>
      <c r="I448" s="37">
        <v>0</v>
      </c>
      <c r="J448" s="37">
        <v>0</v>
      </c>
      <c r="K448" s="37">
        <v>0</v>
      </c>
      <c r="L448" s="37">
        <v>0</v>
      </c>
      <c r="M448" s="37">
        <v>0</v>
      </c>
      <c r="N448" s="37">
        <v>0</v>
      </c>
      <c r="O448" s="37">
        <v>0</v>
      </c>
      <c r="P448" s="37">
        <v>0</v>
      </c>
      <c r="Q448" s="37">
        <v>0</v>
      </c>
      <c r="R448" s="37">
        <v>0</v>
      </c>
      <c r="S448" s="37">
        <v>0</v>
      </c>
      <c r="T448" s="37">
        <v>0</v>
      </c>
      <c r="U448" s="37">
        <v>0</v>
      </c>
      <c r="V448" s="37">
        <v>2.21408</v>
      </c>
      <c r="W448" s="37">
        <v>0</v>
      </c>
      <c r="X448" s="37">
        <v>0</v>
      </c>
      <c r="Y448" s="45">
        <v>2.21408</v>
      </c>
      <c r="Z448" s="4"/>
      <c r="AA448" s="46" t="str" cm="1">
        <f t="array" aca="1" ref="AA448" ca="1">_xlfn.IFNA(INDEX(#REF!,MATCH(INDIRECT("Codes_bilans!"&amp;AA$1&amp;"$"&amp;$A448),#REF!,0),MATCH($B448,#REF!,0)),0)</f>
        <v/>
      </c>
      <c r="AB448" s="4"/>
    </row>
    <row r="449" spans="1:28">
      <c r="A449" s="4">
        <f t="shared" ca="1" si="64"/>
        <v>34</v>
      </c>
      <c r="B449" s="4">
        <f t="shared" si="65"/>
        <v>2045</v>
      </c>
      <c r="C449" s="4" t="str">
        <f t="shared" si="65"/>
        <v>AMS</v>
      </c>
      <c r="D449" s="4" t="s">
        <v>229</v>
      </c>
      <c r="E449" s="4" t="str">
        <f ca="1">VLOOKUP($H$6,#REF!,2,FALSE)</f>
        <v>frakyoto</v>
      </c>
      <c r="F449" s="4"/>
      <c r="G449" s="40" t="s">
        <v>22</v>
      </c>
      <c r="H449" s="41">
        <v>2.1515630330821871</v>
      </c>
      <c r="I449" s="41">
        <v>0</v>
      </c>
      <c r="J449" s="41">
        <v>13.142149560334325</v>
      </c>
      <c r="K449" s="41">
        <v>1.7577012997845347</v>
      </c>
      <c r="L449" s="73">
        <v>40.047832487924893</v>
      </c>
      <c r="M449" s="41">
        <v>1.0268674996903817</v>
      </c>
      <c r="N449" s="41">
        <v>0</v>
      </c>
      <c r="O449" s="41">
        <v>0</v>
      </c>
      <c r="P449" s="41">
        <v>54.664679352687223</v>
      </c>
      <c r="Q449" s="41">
        <v>2.2282982295903557</v>
      </c>
      <c r="R449" s="41">
        <v>71.631967015027612</v>
      </c>
      <c r="S449" s="41">
        <v>61.65340018845464</v>
      </c>
      <c r="T449" s="41">
        <v>154.03404463263311</v>
      </c>
      <c r="U449" s="41">
        <v>5.7345256264080096</v>
      </c>
      <c r="V449" s="41">
        <v>475.96698488263968</v>
      </c>
      <c r="W449" s="41">
        <v>62.259463122360671</v>
      </c>
      <c r="X449" s="41">
        <v>11.542253072006439</v>
      </c>
      <c r="Y449" s="41">
        <v>957.84173000262399</v>
      </c>
      <c r="Z449" s="4"/>
      <c r="AA449" s="4"/>
      <c r="AB449" s="4"/>
    </row>
    <row r="450" spans="1:28">
      <c r="A450" s="4">
        <f t="shared" ca="1" si="64"/>
        <v>35</v>
      </c>
      <c r="B450" s="4">
        <f t="shared" si="65"/>
        <v>2045</v>
      </c>
      <c r="C450" s="4" t="str">
        <f t="shared" si="65"/>
        <v>AMS</v>
      </c>
      <c r="D450" s="4" t="s">
        <v>230</v>
      </c>
      <c r="E450" s="4" t="str">
        <f ca="1">VLOOKUP($H$6,#REF!,2,FALSE)</f>
        <v>frakyoto</v>
      </c>
      <c r="F450" s="4"/>
      <c r="G450" s="36" t="s">
        <v>23</v>
      </c>
      <c r="H450" s="37">
        <v>0</v>
      </c>
      <c r="I450" s="37">
        <v>0</v>
      </c>
      <c r="J450" s="37">
        <v>50.64517840221108</v>
      </c>
      <c r="K450" s="37">
        <v>7.8734962103748298</v>
      </c>
      <c r="L450" s="37">
        <v>4.7799931551444459</v>
      </c>
      <c r="M450" s="37">
        <v>0</v>
      </c>
      <c r="N450" s="37">
        <v>0</v>
      </c>
      <c r="O450" s="37">
        <v>0</v>
      </c>
      <c r="P450" s="37">
        <v>0.52419855520004055</v>
      </c>
      <c r="Q450" s="37">
        <v>0</v>
      </c>
      <c r="R450" s="37">
        <v>18.858697915767927</v>
      </c>
      <c r="S450" s="37">
        <v>3.7147337189182332</v>
      </c>
      <c r="T450" s="37">
        <v>0</v>
      </c>
      <c r="U450" s="37">
        <v>0</v>
      </c>
      <c r="V450" s="37">
        <v>0</v>
      </c>
      <c r="W450" s="37">
        <v>0</v>
      </c>
      <c r="X450" s="37">
        <v>30.985390762521494</v>
      </c>
      <c r="Y450" s="45">
        <v>117.38168872013804</v>
      </c>
      <c r="Z450" s="4"/>
      <c r="AA450" s="46" cm="1">
        <f t="array" aca="1" ref="AA450" ca="1">_xlfn.IFNA(INDEX(#REF!,MATCH(INDIRECT("Codes_bilans!"&amp;AA$1&amp;"$"&amp;$A450),#REF!,0),MATCH($B450,#REF!,0)),0)</f>
        <v>118.31249141139747</v>
      </c>
      <c r="AB450" s="4"/>
    </row>
    <row r="451" spans="1:28">
      <c r="A451" s="4">
        <f t="shared" ca="1" si="64"/>
        <v>36</v>
      </c>
      <c r="B451" s="4">
        <f t="shared" si="65"/>
        <v>2045</v>
      </c>
      <c r="C451" s="4" t="str">
        <f t="shared" si="65"/>
        <v>AMS</v>
      </c>
      <c r="D451" s="4" t="s">
        <v>231</v>
      </c>
      <c r="E451" s="4" t="str">
        <f ca="1">VLOOKUP($H$6,#REF!,2,FALSE)</f>
        <v>frakyoto</v>
      </c>
      <c r="F451" s="4"/>
      <c r="G451" s="40" t="s">
        <v>24</v>
      </c>
      <c r="H451" s="41">
        <v>2.1515630330821871</v>
      </c>
      <c r="I451" s="41">
        <v>0</v>
      </c>
      <c r="J451" s="41">
        <v>63.787327962545405</v>
      </c>
      <c r="K451" s="41">
        <v>9.6311975101593639</v>
      </c>
      <c r="L451" s="73">
        <v>44.827825643069339</v>
      </c>
      <c r="M451" s="41">
        <v>1.0268674996903817</v>
      </c>
      <c r="N451" s="41">
        <v>0</v>
      </c>
      <c r="O451" s="41">
        <v>0</v>
      </c>
      <c r="P451" s="41">
        <v>55.18887790788726</v>
      </c>
      <c r="Q451" s="41">
        <v>2.2282982295903557</v>
      </c>
      <c r="R451" s="41">
        <v>90.490664930795546</v>
      </c>
      <c r="S451" s="41">
        <v>65.368133907372865</v>
      </c>
      <c r="T451" s="41">
        <v>154.03404463263311</v>
      </c>
      <c r="U451" s="41">
        <v>5.7345256264080096</v>
      </c>
      <c r="V451" s="41">
        <v>475.96698488263968</v>
      </c>
      <c r="W451" s="41">
        <v>62.259463122360671</v>
      </c>
      <c r="X451" s="41">
        <v>42.527643834527936</v>
      </c>
      <c r="Y451" s="41">
        <v>1075.2234187227621</v>
      </c>
      <c r="Z451" s="4"/>
      <c r="AA451" s="4"/>
      <c r="AB451" s="4"/>
    </row>
    <row r="452" spans="1:28">
      <c r="A452" s="4"/>
      <c r="B452" s="4"/>
      <c r="C452" s="4"/>
      <c r="D452" s="4"/>
      <c r="E452" s="4"/>
      <c r="F452" s="4"/>
      <c r="G452" s="4"/>
      <c r="H452" s="26">
        <v>0</v>
      </c>
      <c r="I452" s="26">
        <v>0</v>
      </c>
      <c r="J452" s="26">
        <v>0</v>
      </c>
      <c r="K452" s="26">
        <v>0</v>
      </c>
      <c r="L452" s="26">
        <v>0</v>
      </c>
      <c r="M452" s="26">
        <v>-1.3183898417423734E-16</v>
      </c>
      <c r="N452" s="26">
        <v>0</v>
      </c>
      <c r="O452" s="26">
        <v>0</v>
      </c>
      <c r="P452" s="26">
        <v>0</v>
      </c>
      <c r="Q452" s="26">
        <v>0</v>
      </c>
      <c r="R452" s="26">
        <v>1.2434497875801753E-14</v>
      </c>
      <c r="S452" s="26">
        <v>-1.8207657603852567E-14</v>
      </c>
      <c r="T452" s="26">
        <v>0</v>
      </c>
      <c r="U452" s="26">
        <v>0</v>
      </c>
      <c r="V452" s="26">
        <v>0</v>
      </c>
      <c r="W452" s="26">
        <v>0</v>
      </c>
      <c r="X452" s="26">
        <v>4.4408920985006262E-15</v>
      </c>
      <c r="Y452" s="26">
        <v>0</v>
      </c>
      <c r="Z452" s="4"/>
      <c r="AA452" s="4"/>
      <c r="AB452" s="4"/>
    </row>
    <row r="453" spans="1:2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A454" s="19"/>
      <c r="B454" s="19"/>
      <c r="C454" s="19"/>
      <c r="D454" s="19"/>
      <c r="E454" s="19"/>
      <c r="F454" s="19"/>
      <c r="G454" s="20" t="s">
        <v>245</v>
      </c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.25" customHeight="1">
      <c r="A456" s="4"/>
      <c r="B456" s="4"/>
      <c r="C456" s="4"/>
      <c r="D456" s="4"/>
      <c r="E456" s="4"/>
      <c r="F456" s="4"/>
      <c r="G456" s="104" t="s">
        <v>95</v>
      </c>
      <c r="H456" s="99" t="s">
        <v>65</v>
      </c>
      <c r="I456" s="99" t="s">
        <v>66</v>
      </c>
      <c r="J456" s="99" t="s">
        <v>158</v>
      </c>
      <c r="K456" s="99" t="s">
        <v>81</v>
      </c>
      <c r="L456" s="99" t="s">
        <v>74</v>
      </c>
      <c r="M456" s="99" t="s">
        <v>83</v>
      </c>
      <c r="N456" s="99" t="s">
        <v>76</v>
      </c>
      <c r="O456" s="99" t="s">
        <v>77</v>
      </c>
      <c r="P456" s="101" t="s">
        <v>162</v>
      </c>
      <c r="Q456" s="102"/>
      <c r="R456" s="102"/>
      <c r="S456" s="102"/>
      <c r="T456" s="102"/>
      <c r="U456" s="103"/>
      <c r="V456" s="99" t="s">
        <v>159</v>
      </c>
      <c r="W456" s="99" t="s">
        <v>89</v>
      </c>
      <c r="X456" s="99" t="s">
        <v>92</v>
      </c>
      <c r="Y456" s="99" t="s">
        <v>160</v>
      </c>
      <c r="Z456" s="4"/>
      <c r="AA456" s="4"/>
      <c r="AB456" s="4"/>
    </row>
    <row r="457" spans="1:28" ht="33.75">
      <c r="A457" s="4"/>
      <c r="B457" s="4"/>
      <c r="C457" s="4"/>
      <c r="D457" s="4" t="s">
        <v>221</v>
      </c>
      <c r="E457" s="4"/>
      <c r="F457" s="4"/>
      <c r="G457" s="105"/>
      <c r="H457" s="100"/>
      <c r="I457" s="100"/>
      <c r="J457" s="100"/>
      <c r="K457" s="100"/>
      <c r="L457" s="100"/>
      <c r="M457" s="100"/>
      <c r="N457" s="100"/>
      <c r="O457" s="100"/>
      <c r="P457" s="34" t="s">
        <v>78</v>
      </c>
      <c r="Q457" s="34" t="s">
        <v>79</v>
      </c>
      <c r="R457" s="34" t="s">
        <v>80</v>
      </c>
      <c r="S457" s="34" t="s">
        <v>82</v>
      </c>
      <c r="T457" s="35" t="s">
        <v>84</v>
      </c>
      <c r="U457" s="34" t="s">
        <v>85</v>
      </c>
      <c r="V457" s="100"/>
      <c r="W457" s="100"/>
      <c r="X457" s="100"/>
      <c r="Y457" s="100"/>
      <c r="Z457" s="4"/>
      <c r="AA457" s="4"/>
      <c r="AB457" s="4"/>
    </row>
    <row r="458" spans="1:28">
      <c r="A458" s="4">
        <f ca="1">A421</f>
        <v>6</v>
      </c>
      <c r="B458" s="4">
        <v>2050</v>
      </c>
      <c r="C458" s="4" t="s">
        <v>10</v>
      </c>
      <c r="D458" s="4" t="s">
        <v>28</v>
      </c>
      <c r="E458" s="4" t="str">
        <f ca="1">VLOOKUP($H$6,#REF!,2,FALSE)</f>
        <v>frakyoto</v>
      </c>
      <c r="F458" s="4"/>
      <c r="G458" s="36" t="s">
        <v>163</v>
      </c>
      <c r="H458" s="37">
        <v>0</v>
      </c>
      <c r="I458" s="37">
        <v>0</v>
      </c>
      <c r="J458" s="37">
        <v>0</v>
      </c>
      <c r="K458" s="37">
        <v>0</v>
      </c>
      <c r="L458" s="37">
        <v>0</v>
      </c>
      <c r="M458" s="37">
        <v>0</v>
      </c>
      <c r="N458" s="38">
        <v>722.62832727272735</v>
      </c>
      <c r="O458" s="38">
        <v>564.70258021663687</v>
      </c>
      <c r="P458" s="38">
        <v>261.57522104592402</v>
      </c>
      <c r="Q458" s="38">
        <v>19.259411243005907</v>
      </c>
      <c r="R458" s="37">
        <v>1.5563580670349855</v>
      </c>
      <c r="S458" s="37">
        <v>0.17110271620039663</v>
      </c>
      <c r="T458" s="38">
        <v>165.69550077594988</v>
      </c>
      <c r="U458" s="38">
        <v>24.373068583718577</v>
      </c>
      <c r="V458" s="37">
        <v>0</v>
      </c>
      <c r="W458" s="37">
        <v>0</v>
      </c>
      <c r="X458" s="37">
        <v>0</v>
      </c>
      <c r="Y458" s="39">
        <v>1759.9615699211979</v>
      </c>
      <c r="Z458" s="4"/>
      <c r="AA458" s="4"/>
      <c r="AB458" s="4"/>
    </row>
    <row r="459" spans="1:28">
      <c r="A459" s="4">
        <f t="shared" ref="A459:A464" ca="1" si="66">A458+1</f>
        <v>7</v>
      </c>
      <c r="B459" s="4">
        <f t="shared" ref="B459:C464" si="67">B458</f>
        <v>2050</v>
      </c>
      <c r="C459" s="4" t="str">
        <f t="shared" si="67"/>
        <v>AMS</v>
      </c>
      <c r="D459" s="4" t="s">
        <v>30</v>
      </c>
      <c r="E459" s="4" t="str">
        <f ca="1">VLOOKUP($H$6,#REF!,2,FALSE)</f>
        <v>frakyoto</v>
      </c>
      <c r="F459" s="4"/>
      <c r="G459" s="36" t="s">
        <v>29</v>
      </c>
      <c r="H459" s="37">
        <v>5.9311888025037742</v>
      </c>
      <c r="I459" s="37">
        <v>113.95685880900638</v>
      </c>
      <c r="J459" s="37">
        <v>1.9517818504706483</v>
      </c>
      <c r="K459" s="37">
        <v>0</v>
      </c>
      <c r="L459" s="37">
        <v>2.6585092475046008</v>
      </c>
      <c r="M459" s="37">
        <v>0</v>
      </c>
      <c r="N459" s="37">
        <v>0</v>
      </c>
      <c r="O459" s="37">
        <v>0</v>
      </c>
      <c r="P459" s="37">
        <v>5.2309321400654634</v>
      </c>
      <c r="Q459" s="37">
        <v>0</v>
      </c>
      <c r="R459" s="37">
        <v>5.4084519189769722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9">
        <v>135.13772276852782</v>
      </c>
      <c r="Z459" s="4"/>
      <c r="AA459" s="4"/>
      <c r="AB459" s="4"/>
    </row>
    <row r="460" spans="1:28">
      <c r="A460" s="4">
        <f t="shared" ca="1" si="66"/>
        <v>8</v>
      </c>
      <c r="B460" s="4">
        <f t="shared" si="67"/>
        <v>2050</v>
      </c>
      <c r="C460" s="4" t="str">
        <f t="shared" si="67"/>
        <v>AMS</v>
      </c>
      <c r="D460" s="4" t="s">
        <v>32</v>
      </c>
      <c r="E460" s="4" t="str">
        <f ca="1">VLOOKUP($H$6,#REF!,2,FALSE)</f>
        <v>frakyoto</v>
      </c>
      <c r="F460" s="4"/>
      <c r="G460" s="36" t="s">
        <v>31</v>
      </c>
      <c r="H460" s="37">
        <v>0</v>
      </c>
      <c r="I460" s="37">
        <v>0</v>
      </c>
      <c r="J460" s="37">
        <v>-32.162617358689019</v>
      </c>
      <c r="K460" s="37">
        <v>-9.0412558456810785</v>
      </c>
      <c r="L460" s="37">
        <v>0</v>
      </c>
      <c r="M460" s="37">
        <v>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-51.026672969387278</v>
      </c>
      <c r="W460" s="37">
        <v>0</v>
      </c>
      <c r="X460" s="37">
        <v>0</v>
      </c>
      <c r="Y460" s="39">
        <v>-92.230546173757375</v>
      </c>
      <c r="Z460" s="4"/>
      <c r="AA460" s="4"/>
      <c r="AB460" s="4"/>
    </row>
    <row r="461" spans="1:28">
      <c r="A461" s="4">
        <f t="shared" ca="1" si="66"/>
        <v>9</v>
      </c>
      <c r="B461" s="4">
        <f t="shared" si="67"/>
        <v>2050</v>
      </c>
      <c r="C461" s="4" t="str">
        <f t="shared" si="67"/>
        <v>AMS</v>
      </c>
      <c r="D461" s="4" t="s">
        <v>34</v>
      </c>
      <c r="E461" s="4" t="str">
        <f ca="1">VLOOKUP($H$6,#REF!,2,FALSE)</f>
        <v>frakyoto</v>
      </c>
      <c r="F461" s="4"/>
      <c r="G461" s="36" t="s">
        <v>33</v>
      </c>
      <c r="H461" s="37">
        <v>0</v>
      </c>
      <c r="I461" s="37">
        <v>0</v>
      </c>
      <c r="J461" s="37">
        <v>-1.6540275032482068</v>
      </c>
      <c r="K461" s="37">
        <v>-4.2955328800984329</v>
      </c>
      <c r="L461" s="37">
        <v>0</v>
      </c>
      <c r="M461" s="37">
        <v>-0.31877375583888373</v>
      </c>
      <c r="N461" s="37">
        <v>0</v>
      </c>
      <c r="O461" s="37">
        <v>0</v>
      </c>
      <c r="P461" s="37">
        <v>0</v>
      </c>
      <c r="Q461" s="37">
        <v>0</v>
      </c>
      <c r="R461" s="37">
        <v>-0.24545902171991044</v>
      </c>
      <c r="S461" s="37">
        <v>-6.0567013609387903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9">
        <v>-12.570494521844225</v>
      </c>
      <c r="Z461" s="4"/>
      <c r="AA461" s="4"/>
      <c r="AB461" s="4"/>
    </row>
    <row r="462" spans="1:28">
      <c r="A462" s="4">
        <f t="shared" ca="1" si="66"/>
        <v>10</v>
      </c>
      <c r="B462" s="4">
        <f t="shared" si="67"/>
        <v>2050</v>
      </c>
      <c r="C462" s="4" t="str">
        <f t="shared" si="67"/>
        <v>AMS</v>
      </c>
      <c r="D462" s="4" t="s">
        <v>36</v>
      </c>
      <c r="E462" s="4" t="str">
        <f ca="1">VLOOKUP($H$6,#REF!,2,FALSE)</f>
        <v>frakyoto</v>
      </c>
      <c r="F462" s="4"/>
      <c r="G462" s="36" t="s">
        <v>35</v>
      </c>
      <c r="H462" s="37">
        <v>0</v>
      </c>
      <c r="I462" s="37">
        <v>0</v>
      </c>
      <c r="J462" s="37">
        <v>-18.714774559646315</v>
      </c>
      <c r="K462" s="37">
        <v>-28.257765893495769</v>
      </c>
      <c r="L462" s="37">
        <v>0</v>
      </c>
      <c r="M462" s="37">
        <v>0</v>
      </c>
      <c r="N462" s="37">
        <v>0</v>
      </c>
      <c r="O462" s="37">
        <v>0</v>
      </c>
      <c r="P462" s="37">
        <v>0</v>
      </c>
      <c r="Q462" s="37">
        <v>0</v>
      </c>
      <c r="R462" s="37">
        <v>-13.972472121868162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-2.6159745910871801</v>
      </c>
      <c r="Y462" s="39">
        <v>-63.560987166097433</v>
      </c>
      <c r="Z462" s="4"/>
      <c r="AA462" s="4"/>
      <c r="AB462" s="4"/>
    </row>
    <row r="463" spans="1:28">
      <c r="A463" s="4">
        <f t="shared" ca="1" si="66"/>
        <v>11</v>
      </c>
      <c r="B463" s="4">
        <f t="shared" si="67"/>
        <v>2050</v>
      </c>
      <c r="C463" s="4" t="str">
        <f t="shared" si="67"/>
        <v>AMS</v>
      </c>
      <c r="D463" s="4" t="s">
        <v>222</v>
      </c>
      <c r="E463" s="4" t="str">
        <f ca="1">VLOOKUP($H$6,#REF!,2,FALSE)</f>
        <v>frakyoto</v>
      </c>
      <c r="F463" s="4"/>
      <c r="G463" s="36" t="s">
        <v>37</v>
      </c>
      <c r="H463" s="37">
        <v>0</v>
      </c>
      <c r="I463" s="37">
        <v>0</v>
      </c>
      <c r="J463" s="37">
        <v>0</v>
      </c>
      <c r="K463" s="37">
        <v>0</v>
      </c>
      <c r="L463" s="37">
        <v>0</v>
      </c>
      <c r="M463" s="37">
        <v>0</v>
      </c>
      <c r="N463" s="37">
        <v>0</v>
      </c>
      <c r="O463" s="37">
        <v>0</v>
      </c>
      <c r="P463" s="37">
        <v>0</v>
      </c>
      <c r="Q463" s="37">
        <v>0</v>
      </c>
      <c r="R463" s="37">
        <v>0</v>
      </c>
      <c r="S463" s="37">
        <v>0</v>
      </c>
      <c r="T463" s="37">
        <v>0</v>
      </c>
      <c r="U463" s="37">
        <v>0</v>
      </c>
      <c r="V463" s="37">
        <v>0</v>
      </c>
      <c r="W463" s="37">
        <v>0</v>
      </c>
      <c r="X463" s="37">
        <v>0</v>
      </c>
      <c r="Y463" s="39">
        <v>0</v>
      </c>
      <c r="Z463" s="4"/>
      <c r="AA463" s="4"/>
      <c r="AB463" s="4"/>
    </row>
    <row r="464" spans="1:28">
      <c r="A464" s="4">
        <f t="shared" ca="1" si="66"/>
        <v>12</v>
      </c>
      <c r="B464" s="4">
        <f t="shared" si="67"/>
        <v>2050</v>
      </c>
      <c r="C464" s="4" t="str">
        <f t="shared" si="67"/>
        <v>AMS</v>
      </c>
      <c r="D464" s="4" t="s">
        <v>25</v>
      </c>
      <c r="E464" s="4" t="str">
        <f ca="1">VLOOKUP($H$6,#REF!,2,FALSE)</f>
        <v>frakyoto</v>
      </c>
      <c r="F464" s="4"/>
      <c r="G464" s="40" t="s">
        <v>164</v>
      </c>
      <c r="H464" s="41">
        <v>5.9311888025037742</v>
      </c>
      <c r="I464" s="41">
        <v>113.95685880900638</v>
      </c>
      <c r="J464" s="41">
        <v>-50.579637571112897</v>
      </c>
      <c r="K464" s="41">
        <v>-41.594554619275279</v>
      </c>
      <c r="L464" s="73">
        <v>2.6585092475046008</v>
      </c>
      <c r="M464" s="41">
        <v>-0.31877375583888373</v>
      </c>
      <c r="N464" s="41">
        <v>722.62832727272735</v>
      </c>
      <c r="O464" s="41">
        <v>564.70258021663687</v>
      </c>
      <c r="P464" s="41">
        <v>266.80615318598944</v>
      </c>
      <c r="Q464" s="41">
        <v>19.259411243005907</v>
      </c>
      <c r="R464" s="41">
        <v>-7.2531211575761132</v>
      </c>
      <c r="S464" s="41">
        <v>-5.8855986447383941</v>
      </c>
      <c r="T464" s="41">
        <v>165.69550077594988</v>
      </c>
      <c r="U464" s="41">
        <v>24.373068583718577</v>
      </c>
      <c r="V464" s="41">
        <v>-51.026672969387278</v>
      </c>
      <c r="W464" s="41">
        <v>0</v>
      </c>
      <c r="X464" s="41">
        <v>-2.6159745910871801</v>
      </c>
      <c r="Y464" s="41">
        <v>1726.7372648280268</v>
      </c>
      <c r="Z464" s="4"/>
      <c r="AA464" s="4"/>
      <c r="AB464" s="4"/>
    </row>
    <row r="465" spans="1:28">
      <c r="A465" s="4"/>
      <c r="B465" s="4"/>
      <c r="C465" s="4"/>
      <c r="D465" s="4"/>
      <c r="E465" s="4"/>
      <c r="F465" s="4"/>
      <c r="G465" s="42"/>
      <c r="H465" s="43">
        <v>0</v>
      </c>
      <c r="I465" s="43">
        <v>0</v>
      </c>
      <c r="J465" s="43">
        <v>0</v>
      </c>
      <c r="K465" s="43">
        <v>0</v>
      </c>
      <c r="L465" s="74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  <c r="Y465" s="43">
        <v>0</v>
      </c>
      <c r="Z465" s="4"/>
      <c r="AA465" s="4"/>
      <c r="AB465" s="4"/>
    </row>
    <row r="466" spans="1:28">
      <c r="A466" s="4">
        <f ca="1">A464+2</f>
        <v>14</v>
      </c>
      <c r="B466" s="4">
        <f>B464</f>
        <v>2050</v>
      </c>
      <c r="C466" s="4" t="str">
        <f>C464</f>
        <v>AMS</v>
      </c>
      <c r="D466" s="4" t="s">
        <v>39</v>
      </c>
      <c r="E466" s="4" t="str">
        <f ca="1">VLOOKUP($H$6,#REF!,2,FALSE)</f>
        <v>frakyoto</v>
      </c>
      <c r="F466" s="4"/>
      <c r="G466" s="44" t="s">
        <v>38</v>
      </c>
      <c r="H466" s="37">
        <v>0</v>
      </c>
      <c r="I466" s="37">
        <v>0</v>
      </c>
      <c r="J466" s="37">
        <v>0</v>
      </c>
      <c r="K466" s="37">
        <v>0</v>
      </c>
      <c r="L466" s="37">
        <v>0</v>
      </c>
      <c r="M466" s="37">
        <v>0</v>
      </c>
      <c r="N466" s="37">
        <v>0</v>
      </c>
      <c r="O466" s="37">
        <v>0</v>
      </c>
      <c r="P466" s="37">
        <v>0</v>
      </c>
      <c r="Q466" s="37">
        <v>0</v>
      </c>
      <c r="R466" s="37">
        <v>0</v>
      </c>
      <c r="S466" s="37">
        <v>0</v>
      </c>
      <c r="T466" s="37">
        <v>0</v>
      </c>
      <c r="U466" s="37">
        <v>0</v>
      </c>
      <c r="V466" s="37">
        <v>0</v>
      </c>
      <c r="W466" s="37">
        <v>0</v>
      </c>
      <c r="X466" s="37">
        <v>0</v>
      </c>
      <c r="Y466" s="45">
        <v>0</v>
      </c>
      <c r="Z466" s="4"/>
      <c r="AA466" s="4"/>
      <c r="AB466" s="4"/>
    </row>
    <row r="467" spans="1:28">
      <c r="A467" s="4">
        <f t="shared" ref="A467:A478" ca="1" si="68">A466+1</f>
        <v>15</v>
      </c>
      <c r="B467" s="4">
        <f t="shared" ref="B467:C478" si="69">B466</f>
        <v>2050</v>
      </c>
      <c r="C467" s="4" t="str">
        <f t="shared" si="69"/>
        <v>AMS</v>
      </c>
      <c r="D467" s="4" t="s">
        <v>41</v>
      </c>
      <c r="E467" s="4" t="str">
        <f ca="1">VLOOKUP($H$6,#REF!,2,FALSE)</f>
        <v>frakyoto</v>
      </c>
      <c r="F467" s="4"/>
      <c r="G467" s="44" t="s">
        <v>40</v>
      </c>
      <c r="H467" s="37">
        <v>0</v>
      </c>
      <c r="I467" s="37">
        <v>0</v>
      </c>
      <c r="J467" s="37">
        <v>0</v>
      </c>
      <c r="K467" s="37">
        <v>0</v>
      </c>
      <c r="L467" s="37">
        <v>0</v>
      </c>
      <c r="M467" s="37">
        <v>0</v>
      </c>
      <c r="N467" s="37">
        <v>722.62832727272735</v>
      </c>
      <c r="O467" s="37">
        <v>564.70258021663687</v>
      </c>
      <c r="P467" s="37">
        <v>14.491283228737107</v>
      </c>
      <c r="Q467" s="37">
        <v>2.8360527767240682</v>
      </c>
      <c r="R467" s="37">
        <v>6.5561937148871507</v>
      </c>
      <c r="S467" s="37">
        <v>0.11326810820885491</v>
      </c>
      <c r="T467" s="37">
        <v>0</v>
      </c>
      <c r="U467" s="37">
        <v>6.7631767445353068</v>
      </c>
      <c r="V467" s="37">
        <v>-821.10381752645753</v>
      </c>
      <c r="W467" s="37">
        <v>0</v>
      </c>
      <c r="X467" s="37">
        <v>26.28</v>
      </c>
      <c r="Y467" s="45">
        <v>523.267064535999</v>
      </c>
      <c r="Z467" s="4"/>
      <c r="AA467" s="4"/>
      <c r="AB467" s="4"/>
    </row>
    <row r="468" spans="1:28">
      <c r="A468" s="4">
        <f t="shared" ca="1" si="68"/>
        <v>16</v>
      </c>
      <c r="B468" s="4">
        <f t="shared" si="69"/>
        <v>2050</v>
      </c>
      <c r="C468" s="4" t="str">
        <f t="shared" si="69"/>
        <v>AMS</v>
      </c>
      <c r="D468" s="4" t="s">
        <v>43</v>
      </c>
      <c r="E468" s="4" t="str">
        <f ca="1">VLOOKUP($H$6,#REF!,2,FALSE)</f>
        <v>frakyoto</v>
      </c>
      <c r="F468" s="4"/>
      <c r="G468" s="44" t="s">
        <v>42</v>
      </c>
      <c r="H468" s="37">
        <v>0</v>
      </c>
      <c r="I468" s="37">
        <v>0</v>
      </c>
      <c r="J468" s="37">
        <v>0</v>
      </c>
      <c r="K468" s="37">
        <v>0</v>
      </c>
      <c r="L468" s="37">
        <v>0</v>
      </c>
      <c r="M468" s="37">
        <v>0</v>
      </c>
      <c r="N468" s="37">
        <v>0</v>
      </c>
      <c r="O468" s="37">
        <v>0</v>
      </c>
      <c r="P468" s="37">
        <v>33.721862056250039</v>
      </c>
      <c r="Q468" s="37">
        <v>14.376617363231052</v>
      </c>
      <c r="R468" s="37">
        <v>0</v>
      </c>
      <c r="S468" s="37">
        <v>8.1785673020738106</v>
      </c>
      <c r="T468" s="37">
        <v>0</v>
      </c>
      <c r="U468" s="37">
        <v>11.316516045102318</v>
      </c>
      <c r="V468" s="37">
        <v>0</v>
      </c>
      <c r="W468" s="37">
        <v>-64.575476384232388</v>
      </c>
      <c r="X468" s="37">
        <v>0</v>
      </c>
      <c r="Y468" s="45">
        <v>3.0180863824248352</v>
      </c>
      <c r="Z468" s="4"/>
      <c r="AA468" s="4"/>
      <c r="AB468" s="4"/>
    </row>
    <row r="469" spans="1:28">
      <c r="A469" s="4">
        <f t="shared" ca="1" si="68"/>
        <v>17</v>
      </c>
      <c r="B469" s="4">
        <f t="shared" si="69"/>
        <v>2050</v>
      </c>
      <c r="C469" s="4" t="str">
        <f t="shared" si="69"/>
        <v>AMS</v>
      </c>
      <c r="D469" s="4" t="s">
        <v>45</v>
      </c>
      <c r="E469" s="4" t="str">
        <f ca="1">VLOOKUP($H$6,#REF!,2,FALSE)</f>
        <v>frakyoto</v>
      </c>
      <c r="F469" s="4"/>
      <c r="G469" s="44" t="s">
        <v>44</v>
      </c>
      <c r="H469" s="37">
        <v>0</v>
      </c>
      <c r="I469" s="37">
        <v>0</v>
      </c>
      <c r="J469" s="37">
        <v>0</v>
      </c>
      <c r="K469" s="37">
        <v>0</v>
      </c>
      <c r="L469" s="37">
        <v>0</v>
      </c>
      <c r="M469" s="37">
        <v>0</v>
      </c>
      <c r="N469" s="37">
        <v>0</v>
      </c>
      <c r="O469" s="37">
        <v>0</v>
      </c>
      <c r="P469" s="37">
        <v>104.38683240846164</v>
      </c>
      <c r="Q469" s="37">
        <v>0</v>
      </c>
      <c r="R469" s="37">
        <v>0</v>
      </c>
      <c r="S469" s="37">
        <v>-100.27188716566127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45">
        <v>4.1149452428003741</v>
      </c>
      <c r="Z469" s="4"/>
      <c r="AA469" s="4"/>
      <c r="AB469" s="4"/>
    </row>
    <row r="470" spans="1:28">
      <c r="A470" s="4">
        <f t="shared" ca="1" si="68"/>
        <v>18</v>
      </c>
      <c r="B470" s="4">
        <f t="shared" si="69"/>
        <v>2050</v>
      </c>
      <c r="C470" s="4" t="str">
        <f t="shared" si="69"/>
        <v>AMS</v>
      </c>
      <c r="D470" s="4" t="s">
        <v>47</v>
      </c>
      <c r="E470" s="4" t="str">
        <f ca="1">VLOOKUP($H$6,#REF!,2,FALSE)</f>
        <v>frakyoto</v>
      </c>
      <c r="F470" s="4"/>
      <c r="G470" s="44" t="s">
        <v>46</v>
      </c>
      <c r="H470" s="37">
        <v>0</v>
      </c>
      <c r="I470" s="37">
        <v>0</v>
      </c>
      <c r="J470" s="37">
        <v>0</v>
      </c>
      <c r="K470" s="37">
        <v>0</v>
      </c>
      <c r="L470" s="37">
        <v>0</v>
      </c>
      <c r="M470" s="37">
        <v>-4.5962253881571415</v>
      </c>
      <c r="N470" s="37">
        <v>0</v>
      </c>
      <c r="O470" s="37">
        <v>0</v>
      </c>
      <c r="P470" s="37">
        <v>0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0</v>
      </c>
      <c r="W470" s="37">
        <v>0</v>
      </c>
      <c r="X470" s="37">
        <v>6.4074201765093832</v>
      </c>
      <c r="Y470" s="45">
        <v>1.8111947883522417</v>
      </c>
      <c r="Z470" s="4"/>
      <c r="AA470" s="4"/>
      <c r="AB470" s="4"/>
    </row>
    <row r="471" spans="1:28">
      <c r="A471" s="4">
        <f t="shared" ca="1" si="68"/>
        <v>19</v>
      </c>
      <c r="B471" s="4">
        <f t="shared" si="69"/>
        <v>2050</v>
      </c>
      <c r="C471" s="4" t="str">
        <f t="shared" si="69"/>
        <v>AMS</v>
      </c>
      <c r="D471" s="4" t="s">
        <v>48</v>
      </c>
      <c r="E471" s="4" t="str">
        <f ca="1">VLOOKUP($H$6,#REF!,2,FALSE)</f>
        <v>frakyoto</v>
      </c>
      <c r="F471" s="4"/>
      <c r="G471" s="44" t="s">
        <v>17</v>
      </c>
      <c r="H471" s="37">
        <v>0</v>
      </c>
      <c r="I471" s="37">
        <v>118.07035586741333</v>
      </c>
      <c r="J471" s="37">
        <v>-116.89188714951831</v>
      </c>
      <c r="K471" s="37">
        <v>0</v>
      </c>
      <c r="L471" s="37">
        <v>0</v>
      </c>
      <c r="M471" s="37">
        <v>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45">
        <v>1.1784687178950146</v>
      </c>
      <c r="Z471" s="4"/>
      <c r="AA471" s="4"/>
      <c r="AB471" s="4"/>
    </row>
    <row r="472" spans="1:28">
      <c r="A472" s="4">
        <f t="shared" ca="1" si="68"/>
        <v>20</v>
      </c>
      <c r="B472" s="4">
        <f t="shared" si="69"/>
        <v>2050</v>
      </c>
      <c r="C472" s="4" t="str">
        <f t="shared" si="69"/>
        <v>AMS</v>
      </c>
      <c r="D472" s="4" t="s">
        <v>50</v>
      </c>
      <c r="E472" s="4" t="str">
        <f ca="1">VLOOKUP($H$6,#REF!,2,FALSE)</f>
        <v>frakyoto</v>
      </c>
      <c r="F472" s="4"/>
      <c r="G472" s="44" t="s">
        <v>49</v>
      </c>
      <c r="H472" s="37">
        <v>0</v>
      </c>
      <c r="I472" s="37">
        <v>0</v>
      </c>
      <c r="J472" s="37">
        <v>0</v>
      </c>
      <c r="K472" s="37">
        <v>0</v>
      </c>
      <c r="L472" s="37">
        <v>0</v>
      </c>
      <c r="M472" s="37">
        <v>0</v>
      </c>
      <c r="N472" s="37">
        <v>0</v>
      </c>
      <c r="O472" s="37">
        <v>0</v>
      </c>
      <c r="P472" s="37">
        <v>61.244429678974598</v>
      </c>
      <c r="Q472" s="37">
        <v>0</v>
      </c>
      <c r="R472" s="37">
        <v>-61.244429678974598</v>
      </c>
      <c r="S472" s="37">
        <v>0</v>
      </c>
      <c r="T472" s="37">
        <v>0</v>
      </c>
      <c r="U472" s="37">
        <v>0</v>
      </c>
      <c r="V472" s="37">
        <v>0</v>
      </c>
      <c r="W472" s="37">
        <v>0</v>
      </c>
      <c r="X472" s="37">
        <v>0</v>
      </c>
      <c r="Y472" s="45">
        <v>0</v>
      </c>
      <c r="Z472" s="4"/>
      <c r="AA472" s="4"/>
      <c r="AB472" s="4"/>
    </row>
    <row r="473" spans="1:28">
      <c r="A473" s="4">
        <f t="shared" ca="1" si="68"/>
        <v>21</v>
      </c>
      <c r="B473" s="4">
        <f t="shared" si="69"/>
        <v>2050</v>
      </c>
      <c r="C473" s="4" t="str">
        <f t="shared" si="69"/>
        <v>AMS</v>
      </c>
      <c r="D473" s="4" t="s">
        <v>52</v>
      </c>
      <c r="E473" s="4" t="str">
        <f ca="1">VLOOKUP($H$6,#REF!,2,FALSE)</f>
        <v>frakyoto</v>
      </c>
      <c r="F473" s="4"/>
      <c r="G473" s="44" t="s">
        <v>51</v>
      </c>
      <c r="H473" s="37">
        <v>0</v>
      </c>
      <c r="I473" s="37">
        <v>0</v>
      </c>
      <c r="J473" s="37">
        <v>0</v>
      </c>
      <c r="K473" s="37">
        <v>-56.725829149009897</v>
      </c>
      <c r="L473" s="37">
        <v>0</v>
      </c>
      <c r="M473" s="37">
        <v>0</v>
      </c>
      <c r="N473" s="37">
        <v>0</v>
      </c>
      <c r="O473" s="37">
        <v>0</v>
      </c>
      <c r="P473" s="37">
        <v>0</v>
      </c>
      <c r="Q473" s="37">
        <v>0</v>
      </c>
      <c r="R473" s="37">
        <v>0</v>
      </c>
      <c r="S473" s="37">
        <v>0</v>
      </c>
      <c r="T473" s="37">
        <v>0</v>
      </c>
      <c r="U473" s="37">
        <v>0</v>
      </c>
      <c r="V473" s="37">
        <v>0</v>
      </c>
      <c r="W473" s="37">
        <v>0</v>
      </c>
      <c r="X473" s="37">
        <v>79.005333076615457</v>
      </c>
      <c r="Y473" s="45">
        <v>22.27950392760556</v>
      </c>
      <c r="Z473" s="4"/>
      <c r="AA473" s="4"/>
      <c r="AB473" s="4"/>
    </row>
    <row r="474" spans="1:28">
      <c r="A474" s="4">
        <f t="shared" ca="1" si="68"/>
        <v>22</v>
      </c>
      <c r="B474" s="4">
        <f t="shared" si="69"/>
        <v>2050</v>
      </c>
      <c r="C474" s="4" t="str">
        <f t="shared" si="69"/>
        <v>AMS</v>
      </c>
      <c r="D474" s="4" t="s">
        <v>54</v>
      </c>
      <c r="E474" s="4" t="str">
        <f ca="1">VLOOKUP($H$6,#REF!,2,FALSE)</f>
        <v>frakyoto</v>
      </c>
      <c r="F474" s="4"/>
      <c r="G474" s="44" t="s">
        <v>53</v>
      </c>
      <c r="H474" s="37">
        <v>0</v>
      </c>
      <c r="I474" s="37">
        <v>0</v>
      </c>
      <c r="J474" s="37">
        <v>0</v>
      </c>
      <c r="K474" s="37">
        <v>0</v>
      </c>
      <c r="L474" s="37">
        <v>0</v>
      </c>
      <c r="M474" s="37">
        <v>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227.61268014910149</v>
      </c>
      <c r="W474" s="37">
        <v>0</v>
      </c>
      <c r="X474" s="37">
        <v>-163.88112970735307</v>
      </c>
      <c r="Y474" s="45">
        <v>63.731550441748425</v>
      </c>
      <c r="Z474" s="4"/>
      <c r="AA474" s="4"/>
      <c r="AB474" s="4"/>
    </row>
    <row r="475" spans="1:28">
      <c r="A475" s="4">
        <f t="shared" ca="1" si="68"/>
        <v>23</v>
      </c>
      <c r="B475" s="4">
        <f t="shared" si="69"/>
        <v>2050</v>
      </c>
      <c r="C475" s="4" t="str">
        <f t="shared" si="69"/>
        <v>AMS</v>
      </c>
      <c r="D475" s="4" t="s">
        <v>55</v>
      </c>
      <c r="E475" s="4" t="str">
        <f ca="1">VLOOKUP($H$6,#REF!,2,FALSE)</f>
        <v>frakyoto</v>
      </c>
      <c r="F475" s="4"/>
      <c r="G475" s="44" t="s">
        <v>165</v>
      </c>
      <c r="H475" s="37">
        <v>3.3456624609374996</v>
      </c>
      <c r="I475" s="37">
        <v>-4.1134970584069457</v>
      </c>
      <c r="J475" s="37">
        <v>5.3691262200413341</v>
      </c>
      <c r="K475" s="37">
        <v>0</v>
      </c>
      <c r="L475" s="37">
        <v>0</v>
      </c>
      <c r="M475" s="37">
        <v>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45">
        <v>4.6012916225718881</v>
      </c>
      <c r="Z475" s="4"/>
      <c r="AA475" s="4"/>
      <c r="AB475" s="4"/>
    </row>
    <row r="476" spans="1:28">
      <c r="A476" s="4">
        <f t="shared" ca="1" si="68"/>
        <v>24</v>
      </c>
      <c r="B476" s="4">
        <f t="shared" si="69"/>
        <v>2050</v>
      </c>
      <c r="C476" s="4" t="str">
        <f t="shared" si="69"/>
        <v>AMS</v>
      </c>
      <c r="D476" s="4" t="s">
        <v>57</v>
      </c>
      <c r="E476" s="4" t="str">
        <f ca="1">VLOOKUP($H$6,#REF!,2,FALSE)</f>
        <v>frakyoto</v>
      </c>
      <c r="F476" s="4"/>
      <c r="G476" s="44" t="s">
        <v>56</v>
      </c>
      <c r="H476" s="37">
        <v>1.3010909570312501</v>
      </c>
      <c r="I476" s="37">
        <v>0</v>
      </c>
      <c r="J476" s="37">
        <v>16.404377382526505</v>
      </c>
      <c r="K476" s="37">
        <v>0</v>
      </c>
      <c r="L476" s="37">
        <v>0</v>
      </c>
      <c r="M476" s="37">
        <v>0.23833359000000001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4.5283382100000003</v>
      </c>
      <c r="T476" s="37">
        <v>0</v>
      </c>
      <c r="U476" s="37">
        <v>0</v>
      </c>
      <c r="V476" s="37">
        <v>17.461456726006222</v>
      </c>
      <c r="W476" s="37">
        <v>0</v>
      </c>
      <c r="X476" s="37">
        <v>0</v>
      </c>
      <c r="Y476" s="45">
        <v>39.93359686556397</v>
      </c>
      <c r="Z476" s="4"/>
      <c r="AA476" s="4"/>
      <c r="AB476" s="4"/>
    </row>
    <row r="477" spans="1:28">
      <c r="A477" s="4">
        <f t="shared" ca="1" si="68"/>
        <v>25</v>
      </c>
      <c r="B477" s="4">
        <f t="shared" si="69"/>
        <v>2050</v>
      </c>
      <c r="C477" s="4" t="str">
        <f t="shared" si="69"/>
        <v>AMS</v>
      </c>
      <c r="D477" s="4" t="s">
        <v>58</v>
      </c>
      <c r="E477" s="4" t="str">
        <f ca="1">VLOOKUP($H$6,#REF!,2,FALSE)</f>
        <v>frakyoto</v>
      </c>
      <c r="F477" s="4"/>
      <c r="G477" s="44" t="s">
        <v>166</v>
      </c>
      <c r="H477" s="37">
        <v>0</v>
      </c>
      <c r="I477" s="37">
        <v>0</v>
      </c>
      <c r="J477" s="37">
        <v>0</v>
      </c>
      <c r="K477" s="37">
        <v>0</v>
      </c>
      <c r="L477" s="37">
        <v>0</v>
      </c>
      <c r="M477" s="37">
        <v>5.9340338699632358E-2</v>
      </c>
      <c r="N477" s="37">
        <v>0</v>
      </c>
      <c r="O477" s="37">
        <v>0</v>
      </c>
      <c r="P477" s="37">
        <v>0</v>
      </c>
      <c r="Q477" s="37">
        <v>0</v>
      </c>
      <c r="R477" s="37">
        <v>0</v>
      </c>
      <c r="S477" s="37">
        <v>1.1274664352930146</v>
      </c>
      <c r="T477" s="37">
        <v>0</v>
      </c>
      <c r="U477" s="37">
        <v>0</v>
      </c>
      <c r="V477" s="37">
        <v>58.914344999319319</v>
      </c>
      <c r="W477" s="37">
        <v>5.0089527300753778</v>
      </c>
      <c r="X477" s="37">
        <v>0</v>
      </c>
      <c r="Y477" s="45">
        <v>65.110104503387348</v>
      </c>
      <c r="Z477" s="4"/>
      <c r="AA477" s="4"/>
      <c r="AB477" s="4"/>
    </row>
    <row r="478" spans="1:28">
      <c r="A478" s="4">
        <f t="shared" ca="1" si="68"/>
        <v>26</v>
      </c>
      <c r="B478" s="4">
        <f t="shared" si="69"/>
        <v>2050</v>
      </c>
      <c r="C478" s="4" t="str">
        <f t="shared" si="69"/>
        <v>AMS</v>
      </c>
      <c r="D478" s="4" t="s">
        <v>27</v>
      </c>
      <c r="E478" s="4" t="str">
        <f ca="1">VLOOKUP($H$6,#REF!,2,FALSE)</f>
        <v>frakyoto</v>
      </c>
      <c r="F478" s="4"/>
      <c r="G478" s="40" t="s">
        <v>26</v>
      </c>
      <c r="H478" s="41">
        <v>4.6467534179687497</v>
      </c>
      <c r="I478" s="41">
        <v>113.95685880900638</v>
      </c>
      <c r="J478" s="41">
        <v>-95.118383546950469</v>
      </c>
      <c r="K478" s="41">
        <v>-56.725829149009897</v>
      </c>
      <c r="L478" s="73">
        <v>0</v>
      </c>
      <c r="M478" s="41">
        <v>-4.2985514594575092</v>
      </c>
      <c r="N478" s="41">
        <v>722.62832727272735</v>
      </c>
      <c r="O478" s="41">
        <v>564.70258021663687</v>
      </c>
      <c r="P478" s="41">
        <v>213.8444073724234</v>
      </c>
      <c r="Q478" s="41">
        <v>17.212670139955119</v>
      </c>
      <c r="R478" s="41">
        <v>-54.688235964087447</v>
      </c>
      <c r="S478" s="41">
        <v>-86.324247110085594</v>
      </c>
      <c r="T478" s="41">
        <v>0</v>
      </c>
      <c r="U478" s="41">
        <v>18.079692789637626</v>
      </c>
      <c r="V478" s="41">
        <v>-517.11533565203058</v>
      </c>
      <c r="W478" s="41">
        <v>-59.56652365415701</v>
      </c>
      <c r="X478" s="41">
        <v>-52.188376454228234</v>
      </c>
      <c r="Y478" s="41">
        <v>729.04580702834869</v>
      </c>
      <c r="Z478" s="4"/>
      <c r="AA478" s="4"/>
      <c r="AB478" s="4"/>
    </row>
    <row r="479" spans="1:28">
      <c r="A479" s="4"/>
      <c r="B479" s="4"/>
      <c r="C479" s="4"/>
      <c r="D479" s="4"/>
      <c r="E479" s="4"/>
      <c r="F479" s="4"/>
      <c r="G479" s="42"/>
      <c r="H479" s="43">
        <v>0</v>
      </c>
      <c r="I479" s="43">
        <v>0</v>
      </c>
      <c r="J479" s="43">
        <v>0</v>
      </c>
      <c r="K479" s="43">
        <v>0</v>
      </c>
      <c r="L479" s="74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0</v>
      </c>
      <c r="U479" s="43">
        <v>0</v>
      </c>
      <c r="V479" s="43">
        <v>0</v>
      </c>
      <c r="W479" s="43">
        <v>0</v>
      </c>
      <c r="X479" s="43">
        <v>0</v>
      </c>
      <c r="Y479" s="43">
        <v>0</v>
      </c>
      <c r="Z479" s="4"/>
      <c r="AA479" s="4"/>
      <c r="AB479" s="4"/>
    </row>
    <row r="480" spans="1:28">
      <c r="A480" s="4">
        <f ca="1">A478+2</f>
        <v>28</v>
      </c>
      <c r="B480" s="4">
        <f>B478</f>
        <v>2050</v>
      </c>
      <c r="C480" s="4" t="str">
        <f>C458</f>
        <v>AMS</v>
      </c>
      <c r="D480" s="4" t="s">
        <v>223</v>
      </c>
      <c r="E480" s="4" t="str">
        <f ca="1">VLOOKUP($H$6,#REF!,2,FALSE)</f>
        <v>frakyoto</v>
      </c>
      <c r="F480" s="4"/>
      <c r="G480" s="44" t="s">
        <v>0</v>
      </c>
      <c r="H480" s="37">
        <v>1.2844353845350245</v>
      </c>
      <c r="I480" s="37">
        <v>0</v>
      </c>
      <c r="J480" s="37">
        <v>0.671413025716175</v>
      </c>
      <c r="K480" s="37">
        <v>0</v>
      </c>
      <c r="L480" s="37">
        <v>0</v>
      </c>
      <c r="M480" s="37">
        <v>1.6768235413433659</v>
      </c>
      <c r="N480" s="37">
        <v>0</v>
      </c>
      <c r="O480" s="37">
        <v>0</v>
      </c>
      <c r="P480" s="37">
        <v>18.511250218523632</v>
      </c>
      <c r="Q480" s="37">
        <v>2.0464486619012869</v>
      </c>
      <c r="R480" s="37">
        <v>1.4169866943359375</v>
      </c>
      <c r="S480" s="37">
        <v>31.901778101678747</v>
      </c>
      <c r="T480" s="37">
        <v>11.306912109375</v>
      </c>
      <c r="U480" s="37">
        <v>8.5890570413253253E-4</v>
      </c>
      <c r="V480" s="37">
        <v>135.19292998685364</v>
      </c>
      <c r="W480" s="37">
        <v>18.430317312360387</v>
      </c>
      <c r="X480" s="37">
        <v>8.2355947265624998</v>
      </c>
      <c r="Y480" s="45">
        <v>230.67574866888981</v>
      </c>
      <c r="Z480" s="4"/>
      <c r="AA480" s="46" cm="1">
        <f t="array" aca="1" ref="AA480" ca="1">_xlfn.IFNA(INDEX(#REF!,MATCH(INDIRECT("Codes_bilans!"&amp;AA$1&amp;"$"&amp;$A480),#REF!,0),MATCH($B480,#REF!,0)),0)</f>
        <v>269.80645163553595</v>
      </c>
      <c r="AB480" s="4"/>
    </row>
    <row r="481" spans="1:28">
      <c r="A481" s="4">
        <f t="shared" ref="A481:A488" ca="1" si="70">A480+1</f>
        <v>29</v>
      </c>
      <c r="B481" s="4">
        <f t="shared" ref="B481:C488" si="71">B480</f>
        <v>2050</v>
      </c>
      <c r="C481" s="4" t="str">
        <f t="shared" si="71"/>
        <v>AMS</v>
      </c>
      <c r="D481" s="4" t="s">
        <v>224</v>
      </c>
      <c r="E481" s="4" t="str">
        <f ca="1">VLOOKUP($H$6,#REF!,2,FALSE)</f>
        <v>frakyoto</v>
      </c>
      <c r="F481" s="4"/>
      <c r="G481" s="44" t="s">
        <v>3</v>
      </c>
      <c r="H481" s="37">
        <v>0</v>
      </c>
      <c r="I481" s="37">
        <v>0</v>
      </c>
      <c r="J481" s="37">
        <v>2.0327553633446804</v>
      </c>
      <c r="K481" s="37">
        <v>2.9414401384596758</v>
      </c>
      <c r="L481" s="37">
        <v>0</v>
      </c>
      <c r="M481" s="37">
        <v>0.25814381907328782</v>
      </c>
      <c r="N481" s="37">
        <v>0</v>
      </c>
      <c r="O481" s="37">
        <v>0</v>
      </c>
      <c r="P481" s="37">
        <v>0</v>
      </c>
      <c r="Q481" s="37">
        <v>0</v>
      </c>
      <c r="R481" s="37">
        <v>11.290866079539722</v>
      </c>
      <c r="S481" s="37">
        <v>4.9047325623924678</v>
      </c>
      <c r="T481" s="37">
        <v>0</v>
      </c>
      <c r="U481" s="37">
        <v>0</v>
      </c>
      <c r="V481" s="37">
        <v>110.4417553978261</v>
      </c>
      <c r="W481" s="37">
        <v>0</v>
      </c>
      <c r="X481" s="37">
        <v>5.3966998641798476</v>
      </c>
      <c r="Y481" s="45">
        <v>137.26639322481577</v>
      </c>
      <c r="Z481" s="4"/>
      <c r="AA481" s="46" cm="1">
        <f t="array" aca="1" ref="AA481" ca="1">_xlfn.IFNA(INDEX(#REF!,MATCH(INDIRECT("Codes_bilans!"&amp;AA$1&amp;"$"&amp;$A481),#REF!,0),MATCH($B481,#REF!,0)),0)</f>
        <v>344.28885836324935</v>
      </c>
      <c r="AB481" s="4"/>
    </row>
    <row r="482" spans="1:28">
      <c r="A482" s="4">
        <f t="shared" ca="1" si="70"/>
        <v>30</v>
      </c>
      <c r="B482" s="4">
        <f t="shared" si="71"/>
        <v>2050</v>
      </c>
      <c r="C482" s="4" t="str">
        <f t="shared" si="71"/>
        <v>AMS</v>
      </c>
      <c r="D482" s="4" t="s">
        <v>225</v>
      </c>
      <c r="E482" s="4" t="str">
        <f ca="1">VLOOKUP($H$6,#REF!,2,FALSE)</f>
        <v>frakyoto</v>
      </c>
      <c r="F482" s="4"/>
      <c r="G482" s="44" t="s">
        <v>1</v>
      </c>
      <c r="H482" s="37">
        <v>0</v>
      </c>
      <c r="I482" s="37">
        <v>0</v>
      </c>
      <c r="J482" s="37">
        <v>1.3379901667389997</v>
      </c>
      <c r="K482" s="37">
        <v>0</v>
      </c>
      <c r="L482" s="37">
        <v>0</v>
      </c>
      <c r="M482" s="37">
        <v>1.3094987150488224</v>
      </c>
      <c r="N482" s="37">
        <v>0</v>
      </c>
      <c r="O482" s="37">
        <v>0</v>
      </c>
      <c r="P482" s="37">
        <v>28.937300829462252</v>
      </c>
      <c r="Q482" s="37">
        <v>0</v>
      </c>
      <c r="R482" s="37">
        <v>0</v>
      </c>
      <c r="S482" s="37">
        <v>24.88047558592762</v>
      </c>
      <c r="T482" s="37">
        <v>123.41345399070538</v>
      </c>
      <c r="U482" s="37">
        <v>3.1166998128913419</v>
      </c>
      <c r="V482" s="37">
        <v>128.52074855567903</v>
      </c>
      <c r="W482" s="37">
        <v>22.248806062911136</v>
      </c>
      <c r="X482" s="37">
        <v>0</v>
      </c>
      <c r="Y482" s="45">
        <v>333.76497371936455</v>
      </c>
      <c r="Z482" s="4"/>
      <c r="AA482" s="46" cm="1">
        <f t="array" aca="1" ref="AA482" ca="1">_xlfn.IFNA(INDEX(#REF!,MATCH(INDIRECT("Codes_bilans!"&amp;AA$1&amp;"$"&amp;$A482),#REF!,0),MATCH($B482,#REF!,0)),0)</f>
        <v>427.60228301307211</v>
      </c>
      <c r="AB482" s="4"/>
    </row>
    <row r="483" spans="1:28">
      <c r="A483" s="4">
        <f t="shared" ca="1" si="70"/>
        <v>31</v>
      </c>
      <c r="B483" s="4">
        <f t="shared" si="71"/>
        <v>2050</v>
      </c>
      <c r="C483" s="4" t="str">
        <f t="shared" si="71"/>
        <v>AMS</v>
      </c>
      <c r="D483" s="4" t="s">
        <v>226</v>
      </c>
      <c r="E483" s="4" t="str">
        <f ca="1">VLOOKUP($H$6,#REF!,2,FALSE)</f>
        <v>frakyoto</v>
      </c>
      <c r="F483" s="4"/>
      <c r="G483" s="44" t="s">
        <v>2</v>
      </c>
      <c r="H483" s="37">
        <v>0</v>
      </c>
      <c r="I483" s="37">
        <v>0</v>
      </c>
      <c r="J483" s="37">
        <v>0.13103912510682203</v>
      </c>
      <c r="K483" s="37">
        <v>0</v>
      </c>
      <c r="L483" s="37">
        <v>0</v>
      </c>
      <c r="M483" s="37">
        <v>0.65398403873429223</v>
      </c>
      <c r="N483" s="37">
        <v>0</v>
      </c>
      <c r="O483" s="37">
        <v>0</v>
      </c>
      <c r="P483" s="37">
        <v>0.34200087095620557</v>
      </c>
      <c r="Q483" s="37">
        <v>2.9244114949902102E-4</v>
      </c>
      <c r="R483" s="37">
        <v>0</v>
      </c>
      <c r="S483" s="37">
        <v>12.425696735951551</v>
      </c>
      <c r="T483" s="37">
        <v>29.475134675869491</v>
      </c>
      <c r="U483" s="37">
        <v>0.98841007039498519</v>
      </c>
      <c r="V483" s="37">
        <v>81.567308013661545</v>
      </c>
      <c r="W483" s="37">
        <v>18.887400278885494</v>
      </c>
      <c r="X483" s="37">
        <v>0</v>
      </c>
      <c r="Y483" s="45">
        <v>144.4712662507099</v>
      </c>
      <c r="Z483" s="4"/>
      <c r="AA483" s="46" cm="1">
        <f t="array" aca="1" ref="AA483" ca="1">_xlfn.IFNA(INDEX(#REF!,MATCH(INDIRECT("Codes_bilans!"&amp;AA$1&amp;"$"&amp;$A483),#REF!,0),MATCH($B483,#REF!,0)),0)</f>
        <v>222.89365699945779</v>
      </c>
      <c r="AB483" s="4"/>
    </row>
    <row r="484" spans="1:28">
      <c r="A484" s="4">
        <f t="shared" ca="1" si="70"/>
        <v>32</v>
      </c>
      <c r="B484" s="4">
        <f t="shared" si="71"/>
        <v>2050</v>
      </c>
      <c r="C484" s="4" t="str">
        <f t="shared" si="71"/>
        <v>AMS</v>
      </c>
      <c r="D484" s="4" t="s">
        <v>227</v>
      </c>
      <c r="E484" s="4" t="str">
        <f ca="1">VLOOKUP($H$6,#REF!,2,FALSE)</f>
        <v>frakyoto</v>
      </c>
      <c r="F484" s="4"/>
      <c r="G484" s="44" t="s">
        <v>4</v>
      </c>
      <c r="H484" s="37">
        <v>0</v>
      </c>
      <c r="I484" s="37">
        <v>0</v>
      </c>
      <c r="J484" s="37">
        <v>0.51674120491916908</v>
      </c>
      <c r="K484" s="37">
        <v>0</v>
      </c>
      <c r="L484" s="37">
        <v>0</v>
      </c>
      <c r="M484" s="37">
        <v>8.1327589418857746E-2</v>
      </c>
      <c r="N484" s="37">
        <v>0</v>
      </c>
      <c r="O484" s="37">
        <v>0</v>
      </c>
      <c r="P484" s="37">
        <v>4.5749249618986854</v>
      </c>
      <c r="Q484" s="37">
        <v>0</v>
      </c>
      <c r="R484" s="37">
        <v>16.621294257606131</v>
      </c>
      <c r="S484" s="37">
        <v>1.5452241989582969</v>
      </c>
      <c r="T484" s="37">
        <v>1.5</v>
      </c>
      <c r="U484" s="37">
        <v>2.1874070050904897</v>
      </c>
      <c r="V484" s="37">
        <v>7.8459207286229669</v>
      </c>
      <c r="W484" s="37">
        <v>0</v>
      </c>
      <c r="X484" s="37">
        <v>0.44339331184266689</v>
      </c>
      <c r="Y484" s="45">
        <v>35.316233258357272</v>
      </c>
      <c r="Z484" s="4"/>
      <c r="AA484" s="46" cm="1">
        <f t="array" aca="1" ref="AA484" ca="1">_xlfn.IFNA(INDEX(#REF!,MATCH(INDIRECT("Codes_bilans!"&amp;AA$1&amp;"$"&amp;$A484),#REF!,0),MATCH($B484,#REF!,0)),0)</f>
        <v>41.062223438572566</v>
      </c>
      <c r="AB484" s="4"/>
    </row>
    <row r="485" spans="1:28">
      <c r="A485" s="4">
        <f t="shared" ca="1" si="70"/>
        <v>33</v>
      </c>
      <c r="B485" s="4">
        <f t="shared" si="71"/>
        <v>2050</v>
      </c>
      <c r="C485" s="4" t="str">
        <f t="shared" si="71"/>
        <v>AMS</v>
      </c>
      <c r="D485" s="4" t="s">
        <v>228</v>
      </c>
      <c r="E485" s="4" t="str">
        <f ca="1">VLOOKUP($H$6,#REF!,2,FALSE)</f>
        <v>frakyoto</v>
      </c>
      <c r="F485" s="4"/>
      <c r="G485" s="44" t="s">
        <v>5</v>
      </c>
      <c r="H485" s="37">
        <v>0</v>
      </c>
      <c r="I485" s="37">
        <v>0</v>
      </c>
      <c r="J485" s="37">
        <v>0</v>
      </c>
      <c r="K485" s="37">
        <v>0</v>
      </c>
      <c r="L485" s="37">
        <v>0</v>
      </c>
      <c r="M485" s="37">
        <v>0</v>
      </c>
      <c r="N485" s="37">
        <v>0</v>
      </c>
      <c r="O485" s="37">
        <v>0</v>
      </c>
      <c r="P485" s="37">
        <v>0</v>
      </c>
      <c r="Q485" s="37">
        <v>0</v>
      </c>
      <c r="R485" s="37">
        <v>0</v>
      </c>
      <c r="S485" s="37">
        <v>0</v>
      </c>
      <c r="T485" s="37">
        <v>0</v>
      </c>
      <c r="U485" s="37">
        <v>0</v>
      </c>
      <c r="V485" s="37">
        <v>2.5199999999999996</v>
      </c>
      <c r="W485" s="37">
        <v>0</v>
      </c>
      <c r="X485" s="37">
        <v>0</v>
      </c>
      <c r="Y485" s="45">
        <v>2.5199999999999996</v>
      </c>
      <c r="Z485" s="4"/>
      <c r="AA485" s="46" t="str" cm="1">
        <f t="array" aca="1" ref="AA485" ca="1">_xlfn.IFNA(INDEX(#REF!,MATCH(INDIRECT("Codes_bilans!"&amp;AA$1&amp;"$"&amp;$A485),#REF!,0),MATCH($B485,#REF!,0)),0)</f>
        <v/>
      </c>
      <c r="AB485" s="4"/>
    </row>
    <row r="486" spans="1:28">
      <c r="A486" s="4">
        <f t="shared" ca="1" si="70"/>
        <v>34</v>
      </c>
      <c r="B486" s="4">
        <f t="shared" si="71"/>
        <v>2050</v>
      </c>
      <c r="C486" s="4" t="str">
        <f t="shared" si="71"/>
        <v>AMS</v>
      </c>
      <c r="D486" s="4" t="s">
        <v>229</v>
      </c>
      <c r="E486" s="4" t="str">
        <f ca="1">VLOOKUP($H$6,#REF!,2,FALSE)</f>
        <v>frakyoto</v>
      </c>
      <c r="F486" s="4"/>
      <c r="G486" s="40" t="s">
        <v>22</v>
      </c>
      <c r="H486" s="41">
        <v>1.2844353845350245</v>
      </c>
      <c r="I486" s="41">
        <v>0</v>
      </c>
      <c r="J486" s="41">
        <v>4.6899388858258462</v>
      </c>
      <c r="K486" s="41">
        <v>2.9414401384596758</v>
      </c>
      <c r="L486" s="73">
        <v>0</v>
      </c>
      <c r="M486" s="41">
        <v>3.9797777036186259</v>
      </c>
      <c r="N486" s="41">
        <v>0</v>
      </c>
      <c r="O486" s="41">
        <v>0</v>
      </c>
      <c r="P486" s="41">
        <v>52.365476880840774</v>
      </c>
      <c r="Q486" s="41">
        <v>2.0467411030507856</v>
      </c>
      <c r="R486" s="41">
        <v>29.329147031481789</v>
      </c>
      <c r="S486" s="41">
        <v>75.65790718490868</v>
      </c>
      <c r="T486" s="41">
        <v>165.69550077594988</v>
      </c>
      <c r="U486" s="41">
        <v>6.2933757940809487</v>
      </c>
      <c r="V486" s="41">
        <v>466.08866268264325</v>
      </c>
      <c r="W486" s="41">
        <v>59.566523654157017</v>
      </c>
      <c r="X486" s="41">
        <v>14.075687902585015</v>
      </c>
      <c r="Y486" s="41">
        <v>884.01461512213723</v>
      </c>
      <c r="Z486" s="4"/>
      <c r="AA486" s="4"/>
      <c r="AB486" s="4"/>
    </row>
    <row r="487" spans="1:28">
      <c r="A487" s="4">
        <f t="shared" ca="1" si="70"/>
        <v>35</v>
      </c>
      <c r="B487" s="4">
        <f t="shared" si="71"/>
        <v>2050</v>
      </c>
      <c r="C487" s="4" t="str">
        <f t="shared" si="71"/>
        <v>AMS</v>
      </c>
      <c r="D487" s="4" t="s">
        <v>230</v>
      </c>
      <c r="E487" s="4" t="str">
        <f ca="1">VLOOKUP($H$6,#REF!,2,FALSE)</f>
        <v>frakyoto</v>
      </c>
      <c r="F487" s="4"/>
      <c r="G487" s="36" t="s">
        <v>23</v>
      </c>
      <c r="H487" s="37">
        <v>0</v>
      </c>
      <c r="I487" s="37">
        <v>0</v>
      </c>
      <c r="J487" s="37">
        <v>39.848807090011732</v>
      </c>
      <c r="K487" s="37">
        <v>12.189834391274943</v>
      </c>
      <c r="L487" s="37">
        <v>2.6585092475046008</v>
      </c>
      <c r="M487" s="37">
        <v>0</v>
      </c>
      <c r="N487" s="37">
        <v>0</v>
      </c>
      <c r="O487" s="37">
        <v>0</v>
      </c>
      <c r="P487" s="37">
        <v>0.5962689327253029</v>
      </c>
      <c r="Q487" s="37">
        <v>0</v>
      </c>
      <c r="R487" s="37">
        <v>18.105967775029544</v>
      </c>
      <c r="S487" s="37">
        <v>4.780741280438523</v>
      </c>
      <c r="T487" s="37">
        <v>0</v>
      </c>
      <c r="U487" s="37">
        <v>0</v>
      </c>
      <c r="V487" s="37">
        <v>0</v>
      </c>
      <c r="W487" s="37">
        <v>0</v>
      </c>
      <c r="X487" s="37">
        <v>35.496713960556022</v>
      </c>
      <c r="Y487" s="45">
        <v>113.67684267754068</v>
      </c>
      <c r="Z487" s="4"/>
      <c r="AA487" s="46" cm="1">
        <f t="array" aca="1" ref="AA487" ca="1">_xlfn.IFNA(INDEX(#REF!,MATCH(INDIRECT("Codes_bilans!"&amp;AA$1&amp;"$"&amp;$A487),#REF!,0),MATCH($B487,#REF!,0)),0)</f>
        <v>114.12696168777991</v>
      </c>
      <c r="AB487" s="4"/>
    </row>
    <row r="488" spans="1:28">
      <c r="A488" s="4">
        <f t="shared" ca="1" si="70"/>
        <v>36</v>
      </c>
      <c r="B488" s="4">
        <f t="shared" si="71"/>
        <v>2050</v>
      </c>
      <c r="C488" s="4" t="str">
        <f t="shared" si="71"/>
        <v>AMS</v>
      </c>
      <c r="D488" s="4" t="s">
        <v>231</v>
      </c>
      <c r="E488" s="4" t="str">
        <f ca="1">VLOOKUP($H$6,#REF!,2,FALSE)</f>
        <v>frakyoto</v>
      </c>
      <c r="F488" s="4"/>
      <c r="G488" s="40" t="s">
        <v>24</v>
      </c>
      <c r="H488" s="41">
        <v>1.2844353845350245</v>
      </c>
      <c r="I488" s="41">
        <v>0</v>
      </c>
      <c r="J488" s="41">
        <v>44.538745975837578</v>
      </c>
      <c r="K488" s="41">
        <v>15.131274529734618</v>
      </c>
      <c r="L488" s="73">
        <v>2.6585092475046008</v>
      </c>
      <c r="M488" s="41">
        <v>3.9797777036186259</v>
      </c>
      <c r="N488" s="41">
        <v>0</v>
      </c>
      <c r="O488" s="41">
        <v>0</v>
      </c>
      <c r="P488" s="41">
        <v>52.961745813566075</v>
      </c>
      <c r="Q488" s="41">
        <v>2.0467411030507856</v>
      </c>
      <c r="R488" s="41">
        <v>47.435114806511329</v>
      </c>
      <c r="S488" s="41">
        <v>80.4386484653472</v>
      </c>
      <c r="T488" s="41">
        <v>165.69550077594988</v>
      </c>
      <c r="U488" s="41">
        <v>6.2933757940809487</v>
      </c>
      <c r="V488" s="41">
        <v>466.08866268264325</v>
      </c>
      <c r="W488" s="41">
        <v>59.566523654157017</v>
      </c>
      <c r="X488" s="41">
        <v>49.572401863141039</v>
      </c>
      <c r="Y488" s="41">
        <v>997.69145779967789</v>
      </c>
      <c r="Z488" s="4"/>
      <c r="AA488" s="4"/>
      <c r="AB488" s="4"/>
    </row>
    <row r="489" spans="1:28">
      <c r="A489" s="4"/>
      <c r="B489" s="4"/>
      <c r="C489" s="4"/>
      <c r="D489" s="4"/>
      <c r="E489" s="4"/>
      <c r="F489" s="4"/>
      <c r="G489" s="4"/>
      <c r="H489" s="26">
        <v>0</v>
      </c>
      <c r="I489" s="26">
        <v>0</v>
      </c>
      <c r="J489" s="26">
        <v>0</v>
      </c>
      <c r="K489" s="26">
        <v>0</v>
      </c>
      <c r="L489" s="26">
        <v>0</v>
      </c>
      <c r="M489" s="26">
        <v>4.9960036108132044E-16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  <c r="T489" s="26">
        <v>0</v>
      </c>
      <c r="U489" s="26">
        <v>0</v>
      </c>
      <c r="V489" s="26">
        <v>-5.6843418860808015E-14</v>
      </c>
      <c r="W489" s="26">
        <v>7.1054273576010019E-15</v>
      </c>
      <c r="X489" s="26">
        <v>-1.4654943925052066E-14</v>
      </c>
      <c r="Y489" s="26">
        <v>0</v>
      </c>
      <c r="Z489" s="4"/>
      <c r="AA489" s="4"/>
      <c r="AB489" s="4"/>
    </row>
    <row r="490" spans="1:2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</sheetData>
  <mergeCells count="182">
    <mergeCell ref="O456:O457"/>
    <mergeCell ref="P456:U456"/>
    <mergeCell ref="V456:V457"/>
    <mergeCell ref="W456:W457"/>
    <mergeCell ref="X456:X457"/>
    <mergeCell ref="Y456:Y457"/>
    <mergeCell ref="G456:G457"/>
    <mergeCell ref="H456:H457"/>
    <mergeCell ref="I456:I457"/>
    <mergeCell ref="J456:J457"/>
    <mergeCell ref="L456:L457"/>
    <mergeCell ref="N456:N457"/>
    <mergeCell ref="K456:K457"/>
    <mergeCell ref="M456:M457"/>
    <mergeCell ref="O419:O420"/>
    <mergeCell ref="P419:U419"/>
    <mergeCell ref="V419:V420"/>
    <mergeCell ref="W419:W420"/>
    <mergeCell ref="X419:X420"/>
    <mergeCell ref="Y419:Y420"/>
    <mergeCell ref="G419:G420"/>
    <mergeCell ref="H419:H420"/>
    <mergeCell ref="I419:I420"/>
    <mergeCell ref="J419:J420"/>
    <mergeCell ref="L419:L420"/>
    <mergeCell ref="N419:N420"/>
    <mergeCell ref="K419:K420"/>
    <mergeCell ref="M419:M420"/>
    <mergeCell ref="O382:O383"/>
    <mergeCell ref="P382:U382"/>
    <mergeCell ref="V382:V383"/>
    <mergeCell ref="W382:W383"/>
    <mergeCell ref="X382:X383"/>
    <mergeCell ref="Y382:Y383"/>
    <mergeCell ref="G382:G383"/>
    <mergeCell ref="H382:H383"/>
    <mergeCell ref="I382:I383"/>
    <mergeCell ref="J382:J383"/>
    <mergeCell ref="L382:L383"/>
    <mergeCell ref="N382:N383"/>
    <mergeCell ref="K382:K383"/>
    <mergeCell ref="M382:M383"/>
    <mergeCell ref="O345:O346"/>
    <mergeCell ref="P345:U345"/>
    <mergeCell ref="V345:V346"/>
    <mergeCell ref="W345:W346"/>
    <mergeCell ref="X345:X346"/>
    <mergeCell ref="Y345:Y346"/>
    <mergeCell ref="G345:G346"/>
    <mergeCell ref="H345:H346"/>
    <mergeCell ref="I345:I346"/>
    <mergeCell ref="J345:J346"/>
    <mergeCell ref="L345:L346"/>
    <mergeCell ref="N345:N346"/>
    <mergeCell ref="K345:K346"/>
    <mergeCell ref="M345:M346"/>
    <mergeCell ref="O308:O309"/>
    <mergeCell ref="P308:U308"/>
    <mergeCell ref="V308:V309"/>
    <mergeCell ref="W308:W309"/>
    <mergeCell ref="X308:X309"/>
    <mergeCell ref="Y308:Y309"/>
    <mergeCell ref="G308:G309"/>
    <mergeCell ref="H308:H309"/>
    <mergeCell ref="I308:I309"/>
    <mergeCell ref="J308:J309"/>
    <mergeCell ref="L308:L309"/>
    <mergeCell ref="N308:N309"/>
    <mergeCell ref="K308:K309"/>
    <mergeCell ref="M308:M309"/>
    <mergeCell ref="O271:O272"/>
    <mergeCell ref="P271:U271"/>
    <mergeCell ref="V271:V272"/>
    <mergeCell ref="W271:W272"/>
    <mergeCell ref="X271:X272"/>
    <mergeCell ref="Y271:Y272"/>
    <mergeCell ref="G271:G272"/>
    <mergeCell ref="H271:H272"/>
    <mergeCell ref="I271:I272"/>
    <mergeCell ref="J271:J272"/>
    <mergeCell ref="L271:L272"/>
    <mergeCell ref="N271:N272"/>
    <mergeCell ref="K271:K272"/>
    <mergeCell ref="M271:M272"/>
    <mergeCell ref="O234:O235"/>
    <mergeCell ref="P234:U234"/>
    <mergeCell ref="V234:V235"/>
    <mergeCell ref="W234:W235"/>
    <mergeCell ref="X234:X235"/>
    <mergeCell ref="Y234:Y235"/>
    <mergeCell ref="G234:G235"/>
    <mergeCell ref="H234:H235"/>
    <mergeCell ref="I234:I235"/>
    <mergeCell ref="J234:J235"/>
    <mergeCell ref="L234:L235"/>
    <mergeCell ref="N234:N235"/>
    <mergeCell ref="K234:K235"/>
    <mergeCell ref="M234:M235"/>
    <mergeCell ref="O197:O198"/>
    <mergeCell ref="P197:U197"/>
    <mergeCell ref="V197:V198"/>
    <mergeCell ref="W197:W198"/>
    <mergeCell ref="X197:X198"/>
    <mergeCell ref="Y197:Y198"/>
    <mergeCell ref="G197:G198"/>
    <mergeCell ref="H197:H198"/>
    <mergeCell ref="I197:I198"/>
    <mergeCell ref="J197:J198"/>
    <mergeCell ref="L197:L198"/>
    <mergeCell ref="N197:N198"/>
    <mergeCell ref="K197:K198"/>
    <mergeCell ref="M197:M198"/>
    <mergeCell ref="O160:O161"/>
    <mergeCell ref="P160:U160"/>
    <mergeCell ref="V160:V161"/>
    <mergeCell ref="W160:W161"/>
    <mergeCell ref="X160:X161"/>
    <mergeCell ref="Y160:Y161"/>
    <mergeCell ref="G160:G161"/>
    <mergeCell ref="H160:H161"/>
    <mergeCell ref="I160:I161"/>
    <mergeCell ref="J160:J161"/>
    <mergeCell ref="L160:L161"/>
    <mergeCell ref="N160:N161"/>
    <mergeCell ref="K160:K161"/>
    <mergeCell ref="M160:M161"/>
    <mergeCell ref="O123:O124"/>
    <mergeCell ref="P123:U123"/>
    <mergeCell ref="V123:V124"/>
    <mergeCell ref="W123:W124"/>
    <mergeCell ref="X123:X124"/>
    <mergeCell ref="Y123:Y124"/>
    <mergeCell ref="G123:G124"/>
    <mergeCell ref="H123:H124"/>
    <mergeCell ref="I123:I124"/>
    <mergeCell ref="J123:J124"/>
    <mergeCell ref="L123:L124"/>
    <mergeCell ref="N123:N124"/>
    <mergeCell ref="K123:K124"/>
    <mergeCell ref="M123:M124"/>
    <mergeCell ref="O86:O87"/>
    <mergeCell ref="P86:U86"/>
    <mergeCell ref="V86:V87"/>
    <mergeCell ref="W86:W87"/>
    <mergeCell ref="X86:X87"/>
    <mergeCell ref="Y86:Y87"/>
    <mergeCell ref="G86:G87"/>
    <mergeCell ref="H86:H87"/>
    <mergeCell ref="I86:I87"/>
    <mergeCell ref="J86:J87"/>
    <mergeCell ref="L86:L87"/>
    <mergeCell ref="N86:N87"/>
    <mergeCell ref="K86:K87"/>
    <mergeCell ref="M86:M87"/>
    <mergeCell ref="O49:O50"/>
    <mergeCell ref="P49:U49"/>
    <mergeCell ref="V49:V50"/>
    <mergeCell ref="W49:W50"/>
    <mergeCell ref="X49:X50"/>
    <mergeCell ref="Y49:Y50"/>
    <mergeCell ref="G49:G50"/>
    <mergeCell ref="H49:H50"/>
    <mergeCell ref="I49:I50"/>
    <mergeCell ref="J49:J50"/>
    <mergeCell ref="L49:L50"/>
    <mergeCell ref="N49:N50"/>
    <mergeCell ref="K49:K50"/>
    <mergeCell ref="M49:M50"/>
    <mergeCell ref="O12:O13"/>
    <mergeCell ref="P12:U12"/>
    <mergeCell ref="V12:V13"/>
    <mergeCell ref="W12:W13"/>
    <mergeCell ref="X12:X13"/>
    <mergeCell ref="Y12:Y13"/>
    <mergeCell ref="G12:G13"/>
    <mergeCell ref="H12:H13"/>
    <mergeCell ref="I12:I13"/>
    <mergeCell ref="J12:J13"/>
    <mergeCell ref="L12:L13"/>
    <mergeCell ref="N12:N13"/>
    <mergeCell ref="K12:K13"/>
    <mergeCell ref="M12:M13"/>
  </mergeCells>
  <conditionalFormatting sqref="P87:T87 H118:J118 V109:Y109 Y463:Y465 H108:J116 Y478:Y486 Y96:Y107 H88:J95 R88:S88 V88:Y88 L88:L95 L108:L116 L118 N118:Y118 N109:O109 N110:Y116 N108:Y108 N89:Y95 K88">
    <cfRule type="cellIs" dxfId="906" priority="1064" operator="equal">
      <formula>0</formula>
    </cfRule>
  </conditionalFormatting>
  <conditionalFormatting sqref="V88:V90">
    <cfRule type="cellIs" dxfId="905" priority="1063" operator="equal">
      <formula>0</formula>
    </cfRule>
  </conditionalFormatting>
  <conditionalFormatting sqref="V88:X88 R88:S88 H89:J90 L89:L90 N89:X90">
    <cfRule type="cellIs" dxfId="904" priority="1062" operator="equal">
      <formula>0</formula>
    </cfRule>
  </conditionalFormatting>
  <conditionalFormatting sqref="J89:J90">
    <cfRule type="cellIs" dxfId="903" priority="1061" operator="equal">
      <formula>0</formula>
    </cfRule>
  </conditionalFormatting>
  <conditionalFormatting sqref="U87">
    <cfRule type="cellIs" dxfId="902" priority="1060" operator="equal">
      <formula>0</formula>
    </cfRule>
  </conditionalFormatting>
  <conditionalFormatting sqref="R88:S88">
    <cfRule type="cellIs" dxfId="901" priority="1059" operator="equal">
      <formula>0</formula>
    </cfRule>
  </conditionalFormatting>
  <conditionalFormatting sqref="P91:P93 P109">
    <cfRule type="cellIs" dxfId="900" priority="1058" operator="equal">
      <formula>0</formula>
    </cfRule>
  </conditionalFormatting>
  <conditionalFormatting sqref="P89:P90">
    <cfRule type="cellIs" dxfId="899" priority="1057" operator="equal">
      <formula>0</formula>
    </cfRule>
  </conditionalFormatting>
  <conditionalFormatting sqref="Q91:Q93 Q109">
    <cfRule type="cellIs" dxfId="898" priority="1056" operator="equal">
      <formula>0</formula>
    </cfRule>
  </conditionalFormatting>
  <conditionalFormatting sqref="Q89:Q90">
    <cfRule type="cellIs" dxfId="897" priority="1055" operator="equal">
      <formula>0</formula>
    </cfRule>
  </conditionalFormatting>
  <conditionalFormatting sqref="R91:R93 R109">
    <cfRule type="cellIs" dxfId="896" priority="1054" operator="equal">
      <formula>0</formula>
    </cfRule>
  </conditionalFormatting>
  <conditionalFormatting sqref="R88:R90">
    <cfRule type="cellIs" dxfId="895" priority="1053" operator="equal">
      <formula>0</formula>
    </cfRule>
  </conditionalFormatting>
  <conditionalFormatting sqref="S91:S93 S109">
    <cfRule type="cellIs" dxfId="894" priority="1052" operator="equal">
      <formula>0</formula>
    </cfRule>
  </conditionalFormatting>
  <conditionalFormatting sqref="S88:S90">
    <cfRule type="cellIs" dxfId="893" priority="1051" operator="equal">
      <formula>0</formula>
    </cfRule>
  </conditionalFormatting>
  <conditionalFormatting sqref="T91:T93 T109">
    <cfRule type="cellIs" dxfId="892" priority="1050" operator="equal">
      <formula>0</formula>
    </cfRule>
  </conditionalFormatting>
  <conditionalFormatting sqref="T89:T90">
    <cfRule type="cellIs" dxfId="891" priority="1049" operator="equal">
      <formula>0</formula>
    </cfRule>
  </conditionalFormatting>
  <conditionalFormatting sqref="U91:U93 U109">
    <cfRule type="cellIs" dxfId="890" priority="1048" operator="equal">
      <formula>0</formula>
    </cfRule>
  </conditionalFormatting>
  <conditionalFormatting sqref="U89:U90">
    <cfRule type="cellIs" dxfId="889" priority="1047" operator="equal">
      <formula>0</formula>
    </cfRule>
  </conditionalFormatting>
  <conditionalFormatting sqref="AA110:AA115">
    <cfRule type="cellIs" dxfId="888" priority="1046" operator="equal">
      <formula>0</formula>
    </cfRule>
  </conditionalFormatting>
  <conditionalFormatting sqref="AA117">
    <cfRule type="cellIs" dxfId="887" priority="1045" operator="equal">
      <formula>0</formula>
    </cfRule>
  </conditionalFormatting>
  <conditionalFormatting sqref="H117:J117 L117 N117:Y117">
    <cfRule type="cellIs" dxfId="886" priority="1044" operator="equal">
      <formula>0</formula>
    </cfRule>
  </conditionalFormatting>
  <conditionalFormatting sqref="H110:J118 Y478 H108:J108 Y96:Y107 H88:J94 R88:S88 V88:Y88 L88:L94 L108 L110:L118 N110:Y118 N108:Y108 N89:Y94 K88">
    <cfRule type="containsBlanks" dxfId="885" priority="1043">
      <formula>LEN(TRIM(H88))=0</formula>
    </cfRule>
  </conditionalFormatting>
  <conditionalFormatting sqref="P124:T124">
    <cfRule type="cellIs" dxfId="884" priority="1042" operator="equal">
      <formula>0</formula>
    </cfRule>
  </conditionalFormatting>
  <conditionalFormatting sqref="U124">
    <cfRule type="cellIs" dxfId="883" priority="1041" operator="equal">
      <formula>0</formula>
    </cfRule>
  </conditionalFormatting>
  <conditionalFormatting sqref="AA147:AA152">
    <cfRule type="cellIs" dxfId="882" priority="1040" operator="equal">
      <formula>0</formula>
    </cfRule>
  </conditionalFormatting>
  <conditionalFormatting sqref="AA154">
    <cfRule type="cellIs" dxfId="881" priority="1039" operator="equal">
      <formula>0</formula>
    </cfRule>
  </conditionalFormatting>
  <conditionalFormatting sqref="P161:T161">
    <cfRule type="cellIs" dxfId="880" priority="1038" operator="equal">
      <formula>0</formula>
    </cfRule>
  </conditionalFormatting>
  <conditionalFormatting sqref="U161">
    <cfRule type="cellIs" dxfId="879" priority="1037" operator="equal">
      <formula>0</formula>
    </cfRule>
  </conditionalFormatting>
  <conditionalFormatting sqref="AA184:AA189">
    <cfRule type="cellIs" dxfId="878" priority="1036" operator="equal">
      <formula>0</formula>
    </cfRule>
  </conditionalFormatting>
  <conditionalFormatting sqref="AA191">
    <cfRule type="cellIs" dxfId="877" priority="1035" operator="equal">
      <formula>0</formula>
    </cfRule>
  </conditionalFormatting>
  <conditionalFormatting sqref="P198:T198">
    <cfRule type="cellIs" dxfId="876" priority="1034" operator="equal">
      <formula>0</formula>
    </cfRule>
  </conditionalFormatting>
  <conditionalFormatting sqref="U198">
    <cfRule type="cellIs" dxfId="875" priority="1033" operator="equal">
      <formula>0</formula>
    </cfRule>
  </conditionalFormatting>
  <conditionalFormatting sqref="AA221:AA226">
    <cfRule type="cellIs" dxfId="874" priority="1032" operator="equal">
      <formula>0</formula>
    </cfRule>
  </conditionalFormatting>
  <conditionalFormatting sqref="AA228">
    <cfRule type="cellIs" dxfId="873" priority="1031" operator="equal">
      <formula>0</formula>
    </cfRule>
  </conditionalFormatting>
  <conditionalFormatting sqref="P235:T235">
    <cfRule type="cellIs" dxfId="872" priority="1030" operator="equal">
      <formula>0</formula>
    </cfRule>
  </conditionalFormatting>
  <conditionalFormatting sqref="U235">
    <cfRule type="cellIs" dxfId="871" priority="1029" operator="equal">
      <formula>0</formula>
    </cfRule>
  </conditionalFormatting>
  <conditionalFormatting sqref="AA258:AA263">
    <cfRule type="cellIs" dxfId="870" priority="1028" operator="equal">
      <formula>0</formula>
    </cfRule>
  </conditionalFormatting>
  <conditionalFormatting sqref="AA265">
    <cfRule type="cellIs" dxfId="869" priority="1027" operator="equal">
      <formula>0</formula>
    </cfRule>
  </conditionalFormatting>
  <conditionalFormatting sqref="P272:T272">
    <cfRule type="cellIs" dxfId="868" priority="1026" operator="equal">
      <formula>0</formula>
    </cfRule>
  </conditionalFormatting>
  <conditionalFormatting sqref="U272">
    <cfRule type="cellIs" dxfId="867" priority="1025" operator="equal">
      <formula>0</formula>
    </cfRule>
  </conditionalFormatting>
  <conditionalFormatting sqref="AA295:AA300">
    <cfRule type="cellIs" dxfId="866" priority="1024" operator="equal">
      <formula>0</formula>
    </cfRule>
  </conditionalFormatting>
  <conditionalFormatting sqref="AA302">
    <cfRule type="cellIs" dxfId="865" priority="1023" operator="equal">
      <formula>0</formula>
    </cfRule>
  </conditionalFormatting>
  <conditionalFormatting sqref="H117:J117 L117 N117:X117">
    <cfRule type="cellIs" dxfId="864" priority="1022" operator="equal">
      <formula>0</formula>
    </cfRule>
  </conditionalFormatting>
  <conditionalFormatting sqref="P309:T309">
    <cfRule type="cellIs" dxfId="863" priority="1021" operator="equal">
      <formula>0</formula>
    </cfRule>
  </conditionalFormatting>
  <conditionalFormatting sqref="U309">
    <cfRule type="cellIs" dxfId="862" priority="1020" operator="equal">
      <formula>0</formula>
    </cfRule>
  </conditionalFormatting>
  <conditionalFormatting sqref="AA332:AA337">
    <cfRule type="cellIs" dxfId="861" priority="1019" operator="equal">
      <formula>0</formula>
    </cfRule>
  </conditionalFormatting>
  <conditionalFormatting sqref="AA339">
    <cfRule type="cellIs" dxfId="860" priority="1018" operator="equal">
      <formula>0</formula>
    </cfRule>
  </conditionalFormatting>
  <conditionalFormatting sqref="P346:T346">
    <cfRule type="cellIs" dxfId="859" priority="1017" operator="equal">
      <formula>0</formula>
    </cfRule>
  </conditionalFormatting>
  <conditionalFormatting sqref="U346">
    <cfRule type="cellIs" dxfId="858" priority="1016" operator="equal">
      <formula>0</formula>
    </cfRule>
  </conditionalFormatting>
  <conditionalFormatting sqref="AA369:AA374">
    <cfRule type="cellIs" dxfId="857" priority="1015" operator="equal">
      <formula>0</formula>
    </cfRule>
  </conditionalFormatting>
  <conditionalFormatting sqref="AA376">
    <cfRule type="cellIs" dxfId="856" priority="1014" operator="equal">
      <formula>0</formula>
    </cfRule>
  </conditionalFormatting>
  <conditionalFormatting sqref="P383:T383">
    <cfRule type="cellIs" dxfId="855" priority="1013" operator="equal">
      <formula>0</formula>
    </cfRule>
  </conditionalFormatting>
  <conditionalFormatting sqref="U383">
    <cfRule type="cellIs" dxfId="854" priority="1012" operator="equal">
      <formula>0</formula>
    </cfRule>
  </conditionalFormatting>
  <conditionalFormatting sqref="AA406:AA411">
    <cfRule type="cellIs" dxfId="853" priority="1011" operator="equal">
      <formula>0</formula>
    </cfRule>
  </conditionalFormatting>
  <conditionalFormatting sqref="AA413">
    <cfRule type="cellIs" dxfId="852" priority="1010" operator="equal">
      <formula>0</formula>
    </cfRule>
  </conditionalFormatting>
  <conditionalFormatting sqref="P420:T420">
    <cfRule type="cellIs" dxfId="851" priority="1009" operator="equal">
      <formula>0</formula>
    </cfRule>
  </conditionalFormatting>
  <conditionalFormatting sqref="U420">
    <cfRule type="cellIs" dxfId="850" priority="1008" operator="equal">
      <formula>0</formula>
    </cfRule>
  </conditionalFormatting>
  <conditionalFormatting sqref="AA443:AA448">
    <cfRule type="cellIs" dxfId="849" priority="1007" operator="equal">
      <formula>0</formula>
    </cfRule>
  </conditionalFormatting>
  <conditionalFormatting sqref="AA450">
    <cfRule type="cellIs" dxfId="848" priority="1006" operator="equal">
      <formula>0</formula>
    </cfRule>
  </conditionalFormatting>
  <conditionalFormatting sqref="P457:T457">
    <cfRule type="cellIs" dxfId="847" priority="1005" operator="equal">
      <formula>0</formula>
    </cfRule>
  </conditionalFormatting>
  <conditionalFormatting sqref="U457">
    <cfRule type="cellIs" dxfId="846" priority="1004" operator="equal">
      <formula>0</formula>
    </cfRule>
  </conditionalFormatting>
  <conditionalFormatting sqref="AA480:AA485">
    <cfRule type="cellIs" dxfId="845" priority="1003" operator="equal">
      <formula>0</formula>
    </cfRule>
  </conditionalFormatting>
  <conditionalFormatting sqref="AA487">
    <cfRule type="cellIs" dxfId="844" priority="1002" operator="equal">
      <formula>0</formula>
    </cfRule>
  </conditionalFormatting>
  <conditionalFormatting sqref="Y488 Y458:Y460">
    <cfRule type="cellIs" dxfId="843" priority="1001" operator="equal">
      <formula>0</formula>
    </cfRule>
  </conditionalFormatting>
  <conditionalFormatting sqref="Y487">
    <cfRule type="cellIs" dxfId="842" priority="1000" operator="equal">
      <formula>0</formula>
    </cfRule>
  </conditionalFormatting>
  <conditionalFormatting sqref="Y480:Y488 Y458:Y460 Y463:Y464">
    <cfRule type="containsBlanks" dxfId="841" priority="999">
      <formula>LEN(TRIM(Y458))=0</formula>
    </cfRule>
  </conditionalFormatting>
  <conditionalFormatting sqref="R91:R92">
    <cfRule type="cellIs" dxfId="840" priority="998" operator="equal">
      <formula>0</formula>
    </cfRule>
  </conditionalFormatting>
  <conditionalFormatting sqref="S91:S92">
    <cfRule type="cellIs" dxfId="839" priority="997" operator="equal">
      <formula>0</formula>
    </cfRule>
  </conditionalFormatting>
  <conditionalFormatting sqref="Y461:Y462">
    <cfRule type="cellIs" dxfId="838" priority="996" operator="equal">
      <formula>0</formula>
    </cfRule>
  </conditionalFormatting>
  <conditionalFormatting sqref="Y461:Y462">
    <cfRule type="containsBlanks" dxfId="837" priority="995">
      <formula>LEN(TRIM(Y461))=0</formula>
    </cfRule>
  </conditionalFormatting>
  <conditionalFormatting sqref="T91:U91">
    <cfRule type="cellIs" dxfId="836" priority="994" operator="equal">
      <formula>0</formula>
    </cfRule>
  </conditionalFormatting>
  <conditionalFormatting sqref="T92:U92">
    <cfRule type="cellIs" dxfId="835" priority="993" operator="equal">
      <formula>0</formula>
    </cfRule>
  </conditionalFormatting>
  <conditionalFormatting sqref="P13:T13 V35:Y35 H35:J35 H21:J21 Y72 H58:J61 L58:L61 L21 L35 N35:O35 N21:Y21 N58:Y58 N59:W61">
    <cfRule type="cellIs" dxfId="834" priority="992" operator="equal">
      <formula>0</formula>
    </cfRule>
  </conditionalFormatting>
  <conditionalFormatting sqref="U13">
    <cfRule type="cellIs" dxfId="833" priority="991" operator="equal">
      <formula>0</formula>
    </cfRule>
  </conditionalFormatting>
  <conditionalFormatting sqref="P35">
    <cfRule type="cellIs" dxfId="832" priority="990" operator="equal">
      <formula>0</formula>
    </cfRule>
  </conditionalFormatting>
  <conditionalFormatting sqref="Q35">
    <cfRule type="cellIs" dxfId="831" priority="989" operator="equal">
      <formula>0</formula>
    </cfRule>
  </conditionalFormatting>
  <conditionalFormatting sqref="R35">
    <cfRule type="cellIs" dxfId="830" priority="988" operator="equal">
      <formula>0</formula>
    </cfRule>
  </conditionalFormatting>
  <conditionalFormatting sqref="S35">
    <cfRule type="cellIs" dxfId="829" priority="987" operator="equal">
      <formula>0</formula>
    </cfRule>
  </conditionalFormatting>
  <conditionalFormatting sqref="T35">
    <cfRule type="cellIs" dxfId="828" priority="986" operator="equal">
      <formula>0</formula>
    </cfRule>
  </conditionalFormatting>
  <conditionalFormatting sqref="U35">
    <cfRule type="cellIs" dxfId="827" priority="985" operator="equal">
      <formula>0</formula>
    </cfRule>
  </conditionalFormatting>
  <conditionalFormatting sqref="H59:J61 L59:L61 N59:W61">
    <cfRule type="containsBlanks" dxfId="826" priority="984">
      <formula>LEN(TRIM(H59))=0</formula>
    </cfRule>
  </conditionalFormatting>
  <conditionalFormatting sqref="X52:X53 X56 L52:L53 H56:J56 P50:T50 V72:X72 H72:J72 H69:J70 H64:J65 L64:L65 L69:L70 L72 L56 N56:O56 N72:O72 N69:W70 N64:W65">
    <cfRule type="cellIs" dxfId="825" priority="983" operator="equal">
      <formula>0</formula>
    </cfRule>
  </conditionalFormatting>
  <conditionalFormatting sqref="H52:I53 N52:O53">
    <cfRule type="cellIs" dxfId="824" priority="982" operator="equal">
      <formula>0</formula>
    </cfRule>
  </conditionalFormatting>
  <conditionalFormatting sqref="J52:J53">
    <cfRule type="cellIs" dxfId="823" priority="981" operator="equal">
      <formula>0</formula>
    </cfRule>
  </conditionalFormatting>
  <conditionalFormatting sqref="H68:J70 L68:L70 N68:W70">
    <cfRule type="cellIs" dxfId="822" priority="980" operator="equal">
      <formula>0</formula>
    </cfRule>
  </conditionalFormatting>
  <conditionalFormatting sqref="U50">
    <cfRule type="cellIs" dxfId="821" priority="979" operator="equal">
      <formula>0</formula>
    </cfRule>
  </conditionalFormatting>
  <conditionalFormatting sqref="P56 P72">
    <cfRule type="cellIs" dxfId="820" priority="978" operator="equal">
      <formula>0</formula>
    </cfRule>
  </conditionalFormatting>
  <conditionalFormatting sqref="P52:P53">
    <cfRule type="cellIs" dxfId="819" priority="977" operator="equal">
      <formula>0</formula>
    </cfRule>
  </conditionalFormatting>
  <conditionalFormatting sqref="Q56 Q72">
    <cfRule type="cellIs" dxfId="818" priority="976" operator="equal">
      <formula>0</formula>
    </cfRule>
  </conditionalFormatting>
  <conditionalFormatting sqref="Q52:Q53">
    <cfRule type="cellIs" dxfId="817" priority="975" operator="equal">
      <formula>0</formula>
    </cfRule>
  </conditionalFormatting>
  <conditionalFormatting sqref="R56 R72">
    <cfRule type="cellIs" dxfId="816" priority="974" operator="equal">
      <formula>0</formula>
    </cfRule>
  </conditionalFormatting>
  <conditionalFormatting sqref="R52:R53">
    <cfRule type="cellIs" dxfId="815" priority="973" operator="equal">
      <formula>0</formula>
    </cfRule>
  </conditionalFormatting>
  <conditionalFormatting sqref="S56 S72">
    <cfRule type="cellIs" dxfId="814" priority="972" operator="equal">
      <formula>0</formula>
    </cfRule>
  </conditionalFormatting>
  <conditionalFormatting sqref="S52:S53">
    <cfRule type="cellIs" dxfId="813" priority="971" operator="equal">
      <formula>0</formula>
    </cfRule>
  </conditionalFormatting>
  <conditionalFormatting sqref="T56 T72">
    <cfRule type="cellIs" dxfId="812" priority="970" operator="equal">
      <formula>0</formula>
    </cfRule>
  </conditionalFormatting>
  <conditionalFormatting sqref="T52:T53">
    <cfRule type="cellIs" dxfId="811" priority="969" operator="equal">
      <formula>0</formula>
    </cfRule>
  </conditionalFormatting>
  <conditionalFormatting sqref="U56 U72">
    <cfRule type="cellIs" dxfId="810" priority="968" operator="equal">
      <formula>0</formula>
    </cfRule>
  </conditionalFormatting>
  <conditionalFormatting sqref="U52:U53">
    <cfRule type="cellIs" dxfId="809" priority="967" operator="equal">
      <formula>0</formula>
    </cfRule>
  </conditionalFormatting>
  <conditionalFormatting sqref="H52:J53 H56:J56 X56 X52:X53 H64:J65 H68:J70 L68:L70 L64:L65 L56 L52:L53 N52:U53 N56:U56 N64:W65 N68:W70">
    <cfRule type="containsBlanks" dxfId="808" priority="966">
      <formula>LEN(TRIM(H52))=0</formula>
    </cfRule>
  </conditionalFormatting>
  <conditionalFormatting sqref="H51:J51 X51 V51:W56 L51">
    <cfRule type="cellIs" dxfId="807" priority="965" operator="equal">
      <formula>0</formula>
    </cfRule>
  </conditionalFormatting>
  <conditionalFormatting sqref="N51">
    <cfRule type="cellIs" dxfId="806" priority="964" operator="equal">
      <formula>0</formula>
    </cfRule>
  </conditionalFormatting>
  <conditionalFormatting sqref="O51">
    <cfRule type="cellIs" dxfId="805" priority="963" operator="equal">
      <formula>0</formula>
    </cfRule>
  </conditionalFormatting>
  <conditionalFormatting sqref="R51:U51">
    <cfRule type="cellIs" dxfId="804" priority="962" operator="equal">
      <formula>0</formula>
    </cfRule>
  </conditionalFormatting>
  <conditionalFormatting sqref="P51">
    <cfRule type="cellIs" dxfId="803" priority="961" operator="equal">
      <formula>0</formula>
    </cfRule>
  </conditionalFormatting>
  <conditionalFormatting sqref="Q51">
    <cfRule type="cellIs" dxfId="802" priority="960" operator="equal">
      <formula>0</formula>
    </cfRule>
  </conditionalFormatting>
  <conditionalFormatting sqref="H51:J51 V52:V56 X51 W51:W56 L51 N51:V51">
    <cfRule type="containsBlanks" dxfId="801" priority="959">
      <formula>LEN(TRIM(H51))=0</formula>
    </cfRule>
  </conditionalFormatting>
  <conditionalFormatting sqref="Y51:Y56">
    <cfRule type="cellIs" dxfId="800" priority="958" operator="equal">
      <formula>0</formula>
    </cfRule>
  </conditionalFormatting>
  <conditionalFormatting sqref="Y51:Y56">
    <cfRule type="containsBlanks" dxfId="799" priority="957">
      <formula>LEN(TRIM(Y51))=0</formula>
    </cfRule>
  </conditionalFormatting>
  <conditionalFormatting sqref="H62:J63 T62:W62 L62:L63 N63:W63 N62:R62">
    <cfRule type="cellIs" dxfId="798" priority="956" operator="equal">
      <formula>0</formula>
    </cfRule>
  </conditionalFormatting>
  <conditionalFormatting sqref="H62:J63 T62:W62 L62:L63 N63:W63 N62:R62">
    <cfRule type="containsBlanks" dxfId="797" priority="955">
      <formula>LEN(TRIM(H62))=0</formula>
    </cfRule>
  </conditionalFormatting>
  <conditionalFormatting sqref="H54:J55 X54:X55 L54:L55 N54:U55">
    <cfRule type="cellIs" dxfId="796" priority="954" operator="equal">
      <formula>0</formula>
    </cfRule>
  </conditionalFormatting>
  <conditionalFormatting sqref="P54:P55">
    <cfRule type="cellIs" dxfId="795" priority="953" operator="equal">
      <formula>0</formula>
    </cfRule>
  </conditionalFormatting>
  <conditionalFormatting sqref="Q54:Q55">
    <cfRule type="cellIs" dxfId="794" priority="952" operator="equal">
      <formula>0</formula>
    </cfRule>
  </conditionalFormatting>
  <conditionalFormatting sqref="R54:R55">
    <cfRule type="cellIs" dxfId="793" priority="951" operator="equal">
      <formula>0</formula>
    </cfRule>
  </conditionalFormatting>
  <conditionalFormatting sqref="S54:S55">
    <cfRule type="cellIs" dxfId="792" priority="950" operator="equal">
      <formula>0</formula>
    </cfRule>
  </conditionalFormatting>
  <conditionalFormatting sqref="T54:T55">
    <cfRule type="cellIs" dxfId="791" priority="949" operator="equal">
      <formula>0</formula>
    </cfRule>
  </conditionalFormatting>
  <conditionalFormatting sqref="U54:U55">
    <cfRule type="cellIs" dxfId="790" priority="948" operator="equal">
      <formula>0</formula>
    </cfRule>
  </conditionalFormatting>
  <conditionalFormatting sqref="H54:J55 X54:X55 L54:L55 N54:U55">
    <cfRule type="containsBlanks" dxfId="789" priority="947">
      <formula>LEN(TRIM(H54))=0</formula>
    </cfRule>
  </conditionalFormatting>
  <conditionalFormatting sqref="R54:R55">
    <cfRule type="cellIs" dxfId="788" priority="946" operator="equal">
      <formula>0</formula>
    </cfRule>
  </conditionalFormatting>
  <conditionalFormatting sqref="S54:S55">
    <cfRule type="cellIs" dxfId="787" priority="945" operator="equal">
      <formula>0</formula>
    </cfRule>
  </conditionalFormatting>
  <conditionalFormatting sqref="T54:U54">
    <cfRule type="cellIs" dxfId="786" priority="944" operator="equal">
      <formula>0</formula>
    </cfRule>
  </conditionalFormatting>
  <conditionalFormatting sqref="T55:U55">
    <cfRule type="cellIs" dxfId="785" priority="943" operator="equal">
      <formula>0</formula>
    </cfRule>
  </conditionalFormatting>
  <conditionalFormatting sqref="Y466:Y477">
    <cfRule type="cellIs" dxfId="784" priority="942" operator="equal">
      <formula>0</formula>
    </cfRule>
  </conditionalFormatting>
  <conditionalFormatting sqref="Y466:Y477">
    <cfRule type="containsBlanks" dxfId="783" priority="941">
      <formula>LEN(TRIM(Y466))=0</formula>
    </cfRule>
  </conditionalFormatting>
  <conditionalFormatting sqref="Y155 Y125:Y153">
    <cfRule type="cellIs" dxfId="782" priority="940" operator="equal">
      <formula>0</formula>
    </cfRule>
  </conditionalFormatting>
  <conditionalFormatting sqref="Y154">
    <cfRule type="cellIs" dxfId="781" priority="939" operator="equal">
      <formula>0</formula>
    </cfRule>
  </conditionalFormatting>
  <conditionalFormatting sqref="Y147:Y155 Y125:Y131 Y133:Y145">
    <cfRule type="containsBlanks" dxfId="780" priority="938">
      <formula>LEN(TRIM(Y125))=0</formula>
    </cfRule>
  </conditionalFormatting>
  <conditionalFormatting sqref="Y192 Y162:Y190">
    <cfRule type="cellIs" dxfId="779" priority="937" operator="equal">
      <formula>0</formula>
    </cfRule>
  </conditionalFormatting>
  <conditionalFormatting sqref="Y191">
    <cfRule type="cellIs" dxfId="778" priority="936" operator="equal">
      <formula>0</formula>
    </cfRule>
  </conditionalFormatting>
  <conditionalFormatting sqref="Y184:Y192 Y162:Y168 Y170:Y182">
    <cfRule type="containsBlanks" dxfId="777" priority="935">
      <formula>LEN(TRIM(Y162))=0</formula>
    </cfRule>
  </conditionalFormatting>
  <conditionalFormatting sqref="Y229 Y199:Y227">
    <cfRule type="cellIs" dxfId="776" priority="934" operator="equal">
      <formula>0</formula>
    </cfRule>
  </conditionalFormatting>
  <conditionalFormatting sqref="Y228">
    <cfRule type="cellIs" dxfId="775" priority="933" operator="equal">
      <formula>0</formula>
    </cfRule>
  </conditionalFormatting>
  <conditionalFormatting sqref="Y221:Y229 Y199:Y205 Y207:Y219">
    <cfRule type="containsBlanks" dxfId="774" priority="932">
      <formula>LEN(TRIM(Y199))=0</formula>
    </cfRule>
  </conditionalFormatting>
  <conditionalFormatting sqref="Y266 Y236:Y264">
    <cfRule type="cellIs" dxfId="773" priority="931" operator="equal">
      <formula>0</formula>
    </cfRule>
  </conditionalFormatting>
  <conditionalFormatting sqref="Y265">
    <cfRule type="cellIs" dxfId="772" priority="930" operator="equal">
      <formula>0</formula>
    </cfRule>
  </conditionalFormatting>
  <conditionalFormatting sqref="Y258:Y266 Y236:Y242 Y244:Y256">
    <cfRule type="containsBlanks" dxfId="771" priority="929">
      <formula>LEN(TRIM(Y236))=0</formula>
    </cfRule>
  </conditionalFormatting>
  <conditionalFormatting sqref="Y303 Y273:Y301">
    <cfRule type="cellIs" dxfId="770" priority="928" operator="equal">
      <formula>0</formula>
    </cfRule>
  </conditionalFormatting>
  <conditionalFormatting sqref="Y302">
    <cfRule type="cellIs" dxfId="769" priority="927" operator="equal">
      <formula>0</formula>
    </cfRule>
  </conditionalFormatting>
  <conditionalFormatting sqref="Y295:Y303 Y273:Y279 Y281:Y293">
    <cfRule type="containsBlanks" dxfId="768" priority="926">
      <formula>LEN(TRIM(Y273))=0</formula>
    </cfRule>
  </conditionalFormatting>
  <conditionalFormatting sqref="Y340 Y310:Y338">
    <cfRule type="cellIs" dxfId="767" priority="925" operator="equal">
      <formula>0</formula>
    </cfRule>
  </conditionalFormatting>
  <conditionalFormatting sqref="Y339">
    <cfRule type="cellIs" dxfId="766" priority="924" operator="equal">
      <formula>0</formula>
    </cfRule>
  </conditionalFormatting>
  <conditionalFormatting sqref="Y332:Y340 Y310:Y316 Y318:Y330">
    <cfRule type="containsBlanks" dxfId="765" priority="923">
      <formula>LEN(TRIM(Y310))=0</formula>
    </cfRule>
  </conditionalFormatting>
  <conditionalFormatting sqref="Y377 Y347:Y375">
    <cfRule type="cellIs" dxfId="764" priority="922" operator="equal">
      <formula>0</formula>
    </cfRule>
  </conditionalFormatting>
  <conditionalFormatting sqref="Y376">
    <cfRule type="cellIs" dxfId="763" priority="921" operator="equal">
      <formula>0</formula>
    </cfRule>
  </conditionalFormatting>
  <conditionalFormatting sqref="Y369:Y377 Y347:Y353 Y355:Y367">
    <cfRule type="containsBlanks" dxfId="762" priority="920">
      <formula>LEN(TRIM(Y347))=0</formula>
    </cfRule>
  </conditionalFormatting>
  <conditionalFormatting sqref="Y414 Y384:Y412">
    <cfRule type="cellIs" dxfId="761" priority="919" operator="equal">
      <formula>0</formula>
    </cfRule>
  </conditionalFormatting>
  <conditionalFormatting sqref="Y413">
    <cfRule type="cellIs" dxfId="760" priority="918" operator="equal">
      <formula>0</formula>
    </cfRule>
  </conditionalFormatting>
  <conditionalFormatting sqref="Y406:Y414 Y384:Y390 Y392:Y404">
    <cfRule type="containsBlanks" dxfId="759" priority="917">
      <formula>LEN(TRIM(Y384))=0</formula>
    </cfRule>
  </conditionalFormatting>
  <conditionalFormatting sqref="Y451 Y421:Y449">
    <cfRule type="cellIs" dxfId="758" priority="916" operator="equal">
      <formula>0</formula>
    </cfRule>
  </conditionalFormatting>
  <conditionalFormatting sqref="Y450">
    <cfRule type="cellIs" dxfId="757" priority="915" operator="equal">
      <formula>0</formula>
    </cfRule>
  </conditionalFormatting>
  <conditionalFormatting sqref="Y443:Y451 Y421:Y427 Y429:Y441">
    <cfRule type="containsBlanks" dxfId="756" priority="914">
      <formula>LEN(TRIM(Y421))=0</formula>
    </cfRule>
  </conditionalFormatting>
  <conditionalFormatting sqref="H57:J57 L57 N57:Y57">
    <cfRule type="cellIs" dxfId="755" priority="913" operator="equal">
      <formula>0</formula>
    </cfRule>
  </conditionalFormatting>
  <conditionalFormatting sqref="H57:J57 L57 N57:Y57">
    <cfRule type="containsBlanks" dxfId="754" priority="912">
      <formula>LEN(TRIM(H57))=0</formula>
    </cfRule>
  </conditionalFormatting>
  <conditionalFormatting sqref="H71:J71 L71 N71:Y71">
    <cfRule type="cellIs" dxfId="753" priority="911" operator="equal">
      <formula>0</formula>
    </cfRule>
  </conditionalFormatting>
  <conditionalFormatting sqref="H71:J71 L71 N71:Y71">
    <cfRule type="containsBlanks" dxfId="752" priority="910">
      <formula>LEN(TRIM(H71))=0</formula>
    </cfRule>
  </conditionalFormatting>
  <conditionalFormatting sqref="Y73:Y80 H73:J79 L73:L79 N73:X79">
    <cfRule type="cellIs" dxfId="751" priority="909" operator="equal">
      <formula>0</formula>
    </cfRule>
  </conditionalFormatting>
  <conditionalFormatting sqref="H80:J80 L80 N80:Y80">
    <cfRule type="cellIs" dxfId="750" priority="908" operator="equal">
      <formula>0</formula>
    </cfRule>
  </conditionalFormatting>
  <conditionalFormatting sqref="H73:J80 L73:L80 N73:Y80">
    <cfRule type="containsBlanks" dxfId="749" priority="907">
      <formula>LEN(TRIM(H73))=0</formula>
    </cfRule>
  </conditionalFormatting>
  <conditionalFormatting sqref="H80:J80 L80 N80:X80">
    <cfRule type="cellIs" dxfId="748" priority="906" operator="equal">
      <formula>0</formula>
    </cfRule>
  </conditionalFormatting>
  <conditionalFormatting sqref="H81:J81 L81 N81:Y81">
    <cfRule type="cellIs" dxfId="747" priority="905" operator="equal">
      <formula>0</formula>
    </cfRule>
  </conditionalFormatting>
  <conditionalFormatting sqref="H81:J81 L81 N81:Y81">
    <cfRule type="containsBlanks" dxfId="746" priority="904">
      <formula>LEN(TRIM(H81))=0</formula>
    </cfRule>
  </conditionalFormatting>
  <conditionalFormatting sqref="H96:J107 L96:L107 N96:X107">
    <cfRule type="cellIs" dxfId="745" priority="903" operator="equal">
      <formula>0</formula>
    </cfRule>
  </conditionalFormatting>
  <conditionalFormatting sqref="H96:J107 L96:L107 N96:X107">
    <cfRule type="containsBlanks" dxfId="744" priority="902">
      <formula>LEN(TRIM(H96))=0</formula>
    </cfRule>
  </conditionalFormatting>
  <conditionalFormatting sqref="N88">
    <cfRule type="cellIs" dxfId="743" priority="901" operator="equal">
      <formula>0</formula>
    </cfRule>
  </conditionalFormatting>
  <conditionalFormatting sqref="O88">
    <cfRule type="cellIs" dxfId="742" priority="900" operator="equal">
      <formula>0</formula>
    </cfRule>
  </conditionalFormatting>
  <conditionalFormatting sqref="P88:Q88">
    <cfRule type="cellIs" dxfId="741" priority="899" operator="equal">
      <formula>0</formula>
    </cfRule>
  </conditionalFormatting>
  <conditionalFormatting sqref="Q88">
    <cfRule type="cellIs" dxfId="740" priority="898" operator="equal">
      <formula>0</formula>
    </cfRule>
  </conditionalFormatting>
  <conditionalFormatting sqref="N88:Q88">
    <cfRule type="containsBlanks" dxfId="739" priority="897">
      <formula>LEN(TRIM(N88))=0</formula>
    </cfRule>
  </conditionalFormatting>
  <conditionalFormatting sqref="T88:U88">
    <cfRule type="cellIs" dxfId="738" priority="896" operator="equal">
      <formula>0</formula>
    </cfRule>
  </conditionalFormatting>
  <conditionalFormatting sqref="T88:U88">
    <cfRule type="cellIs" dxfId="737" priority="895" operator="equal">
      <formula>0</formula>
    </cfRule>
  </conditionalFormatting>
  <conditionalFormatting sqref="T88:U88">
    <cfRule type="containsBlanks" dxfId="736" priority="894">
      <formula>LEN(TRIM(T88))=0</formula>
    </cfRule>
  </conditionalFormatting>
  <conditionalFormatting sqref="H155:J155 V146:X146 H145:J153 H125:J132 R125:S125 V125:X125 N155:X155 N146:O146 N147:X153 N145:X145 N126:X132">
    <cfRule type="cellIs" dxfId="735" priority="893" operator="equal">
      <formula>0</formula>
    </cfRule>
  </conditionalFormatting>
  <conditionalFormatting sqref="V125:V127">
    <cfRule type="cellIs" dxfId="734" priority="892" operator="equal">
      <formula>0</formula>
    </cfRule>
  </conditionalFormatting>
  <conditionalFormatting sqref="V125:X125 R125:S125 H126:J127 N126:X127">
    <cfRule type="cellIs" dxfId="733" priority="891" operator="equal">
      <formula>0</formula>
    </cfRule>
  </conditionalFormatting>
  <conditionalFormatting sqref="J126:J127">
    <cfRule type="cellIs" dxfId="732" priority="890" operator="equal">
      <formula>0</formula>
    </cfRule>
  </conditionalFormatting>
  <conditionalFormatting sqref="R125:S125">
    <cfRule type="cellIs" dxfId="731" priority="889" operator="equal">
      <formula>0</formula>
    </cfRule>
  </conditionalFormatting>
  <conditionalFormatting sqref="P128:P130 P146">
    <cfRule type="cellIs" dxfId="730" priority="888" operator="equal">
      <formula>0</formula>
    </cfRule>
  </conditionalFormatting>
  <conditionalFormatting sqref="P126:P127">
    <cfRule type="cellIs" dxfId="729" priority="887" operator="equal">
      <formula>0</formula>
    </cfRule>
  </conditionalFormatting>
  <conditionalFormatting sqref="Q128:Q130 Q146">
    <cfRule type="cellIs" dxfId="728" priority="886" operator="equal">
      <formula>0</formula>
    </cfRule>
  </conditionalFormatting>
  <conditionalFormatting sqref="Q126:Q127">
    <cfRule type="cellIs" dxfId="727" priority="885" operator="equal">
      <formula>0</formula>
    </cfRule>
  </conditionalFormatting>
  <conditionalFormatting sqref="R128:R130 R146">
    <cfRule type="cellIs" dxfId="726" priority="884" operator="equal">
      <formula>0</formula>
    </cfRule>
  </conditionalFormatting>
  <conditionalFormatting sqref="R125:R127">
    <cfRule type="cellIs" dxfId="725" priority="883" operator="equal">
      <formula>0</formula>
    </cfRule>
  </conditionalFormatting>
  <conditionalFormatting sqref="S128:S130 S146">
    <cfRule type="cellIs" dxfId="724" priority="882" operator="equal">
      <formula>0</formula>
    </cfRule>
  </conditionalFormatting>
  <conditionalFormatting sqref="S125:S127">
    <cfRule type="cellIs" dxfId="723" priority="881" operator="equal">
      <formula>0</formula>
    </cfRule>
  </conditionalFormatting>
  <conditionalFormatting sqref="T128:T130 T146">
    <cfRule type="cellIs" dxfId="722" priority="880" operator="equal">
      <formula>0</formula>
    </cfRule>
  </conditionalFormatting>
  <conditionalFormatting sqref="T126:T127">
    <cfRule type="cellIs" dxfId="721" priority="879" operator="equal">
      <formula>0</formula>
    </cfRule>
  </conditionalFormatting>
  <conditionalFormatting sqref="U128:U130 U146">
    <cfRule type="cellIs" dxfId="720" priority="878" operator="equal">
      <formula>0</formula>
    </cfRule>
  </conditionalFormatting>
  <conditionalFormatting sqref="U126:U127">
    <cfRule type="cellIs" dxfId="719" priority="877" operator="equal">
      <formula>0</formula>
    </cfRule>
  </conditionalFormatting>
  <conditionalFormatting sqref="H154:J154 N154:X154">
    <cfRule type="cellIs" dxfId="718" priority="876" operator="equal">
      <formula>0</formula>
    </cfRule>
  </conditionalFormatting>
  <conditionalFormatting sqref="H147:J155 H145:J145 H125:J131 R125:S125 V125:X125 N147:X155 N145:X145 N126:X131">
    <cfRule type="containsBlanks" dxfId="717" priority="875">
      <formula>LEN(TRIM(H125))=0</formula>
    </cfRule>
  </conditionalFormatting>
  <conditionalFormatting sqref="H154:J154 N154:X154">
    <cfRule type="cellIs" dxfId="716" priority="874" operator="equal">
      <formula>0</formula>
    </cfRule>
  </conditionalFormatting>
  <conditionalFormatting sqref="R128:R129">
    <cfRule type="cellIs" dxfId="715" priority="873" operator="equal">
      <formula>0</formula>
    </cfRule>
  </conditionalFormatting>
  <conditionalFormatting sqref="S128:S129">
    <cfRule type="cellIs" dxfId="714" priority="872" operator="equal">
      <formula>0</formula>
    </cfRule>
  </conditionalFormatting>
  <conditionalFormatting sqref="T128:U128">
    <cfRule type="cellIs" dxfId="713" priority="871" operator="equal">
      <formula>0</formula>
    </cfRule>
  </conditionalFormatting>
  <conditionalFormatting sqref="T129:U129">
    <cfRule type="cellIs" dxfId="712" priority="870" operator="equal">
      <formula>0</formula>
    </cfRule>
  </conditionalFormatting>
  <conditionalFormatting sqref="H133:J144 N133:X144">
    <cfRule type="cellIs" dxfId="711" priority="869" operator="equal">
      <formula>0</formula>
    </cfRule>
  </conditionalFormatting>
  <conditionalFormatting sqref="H133:J144 N133:X144">
    <cfRule type="containsBlanks" dxfId="710" priority="868">
      <formula>LEN(TRIM(H133))=0</formula>
    </cfRule>
  </conditionalFormatting>
  <conditionalFormatting sqref="N125">
    <cfRule type="cellIs" dxfId="709" priority="867" operator="equal">
      <formula>0</formula>
    </cfRule>
  </conditionalFormatting>
  <conditionalFormatting sqref="O125">
    <cfRule type="cellIs" dxfId="708" priority="866" operator="equal">
      <formula>0</formula>
    </cfRule>
  </conditionalFormatting>
  <conditionalFormatting sqref="P125:Q125">
    <cfRule type="cellIs" dxfId="707" priority="865" operator="equal">
      <formula>0</formula>
    </cfRule>
  </conditionalFormatting>
  <conditionalFormatting sqref="Q125">
    <cfRule type="cellIs" dxfId="706" priority="864" operator="equal">
      <formula>0</formula>
    </cfRule>
  </conditionalFormatting>
  <conditionalFormatting sqref="N125:Q125">
    <cfRule type="containsBlanks" dxfId="705" priority="863">
      <formula>LEN(TRIM(N125))=0</formula>
    </cfRule>
  </conditionalFormatting>
  <conditionalFormatting sqref="T125:U125">
    <cfRule type="cellIs" dxfId="704" priority="862" operator="equal">
      <formula>0</formula>
    </cfRule>
  </conditionalFormatting>
  <conditionalFormatting sqref="T125:U125">
    <cfRule type="cellIs" dxfId="703" priority="861" operator="equal">
      <formula>0</formula>
    </cfRule>
  </conditionalFormatting>
  <conditionalFormatting sqref="T125:U125">
    <cfRule type="containsBlanks" dxfId="702" priority="860">
      <formula>LEN(TRIM(T125))=0</formula>
    </cfRule>
  </conditionalFormatting>
  <conditionalFormatting sqref="H192:J192 V183:X183 H182:J190 H162:J169 R162:S162 V162:X162 N192:X192 N183:O183 N184:X190 N182:X182 N163:X169">
    <cfRule type="cellIs" dxfId="701" priority="859" operator="equal">
      <formula>0</formula>
    </cfRule>
  </conditionalFormatting>
  <conditionalFormatting sqref="V162:V164">
    <cfRule type="cellIs" dxfId="700" priority="858" operator="equal">
      <formula>0</formula>
    </cfRule>
  </conditionalFormatting>
  <conditionalFormatting sqref="V162:X162 R162:S162 H163:J164 N163:X164">
    <cfRule type="cellIs" dxfId="699" priority="857" operator="equal">
      <formula>0</formula>
    </cfRule>
  </conditionalFormatting>
  <conditionalFormatting sqref="J163:J164">
    <cfRule type="cellIs" dxfId="698" priority="856" operator="equal">
      <formula>0</formula>
    </cfRule>
  </conditionalFormatting>
  <conditionalFormatting sqref="R162:S162">
    <cfRule type="cellIs" dxfId="697" priority="855" operator="equal">
      <formula>0</formula>
    </cfRule>
  </conditionalFormatting>
  <conditionalFormatting sqref="P165:P167 P183">
    <cfRule type="cellIs" dxfId="696" priority="854" operator="equal">
      <formula>0</formula>
    </cfRule>
  </conditionalFormatting>
  <conditionalFormatting sqref="P163:P164">
    <cfRule type="cellIs" dxfId="695" priority="853" operator="equal">
      <formula>0</formula>
    </cfRule>
  </conditionalFormatting>
  <conditionalFormatting sqref="Q165:Q167 Q183">
    <cfRule type="cellIs" dxfId="694" priority="852" operator="equal">
      <formula>0</formula>
    </cfRule>
  </conditionalFormatting>
  <conditionalFormatting sqref="Q163:Q164">
    <cfRule type="cellIs" dxfId="693" priority="851" operator="equal">
      <formula>0</formula>
    </cfRule>
  </conditionalFormatting>
  <conditionalFormatting sqref="R165:R167 R183">
    <cfRule type="cellIs" dxfId="692" priority="850" operator="equal">
      <formula>0</formula>
    </cfRule>
  </conditionalFormatting>
  <conditionalFormatting sqref="R162:R164">
    <cfRule type="cellIs" dxfId="691" priority="849" operator="equal">
      <formula>0</formula>
    </cfRule>
  </conditionalFormatting>
  <conditionalFormatting sqref="S165:S167 S183">
    <cfRule type="cellIs" dxfId="690" priority="848" operator="equal">
      <formula>0</formula>
    </cfRule>
  </conditionalFormatting>
  <conditionalFormatting sqref="S162:S164">
    <cfRule type="cellIs" dxfId="689" priority="847" operator="equal">
      <formula>0</formula>
    </cfRule>
  </conditionalFormatting>
  <conditionalFormatting sqref="T165:T167 T183">
    <cfRule type="cellIs" dxfId="688" priority="846" operator="equal">
      <formula>0</formula>
    </cfRule>
  </conditionalFormatting>
  <conditionalFormatting sqref="T163:T164">
    <cfRule type="cellIs" dxfId="687" priority="845" operator="equal">
      <formula>0</formula>
    </cfRule>
  </conditionalFormatting>
  <conditionalFormatting sqref="U165:U167 U183">
    <cfRule type="cellIs" dxfId="686" priority="844" operator="equal">
      <formula>0</formula>
    </cfRule>
  </conditionalFormatting>
  <conditionalFormatting sqref="U163:U164">
    <cfRule type="cellIs" dxfId="685" priority="843" operator="equal">
      <formula>0</formula>
    </cfRule>
  </conditionalFormatting>
  <conditionalFormatting sqref="H191:J191 N191:X191">
    <cfRule type="cellIs" dxfId="684" priority="842" operator="equal">
      <formula>0</formula>
    </cfRule>
  </conditionalFormatting>
  <conditionalFormatting sqref="H184:J192 H182:J182 H162:J168 R162:S162 V162:X162 N184:X192 N182:X182 N163:X168">
    <cfRule type="containsBlanks" dxfId="683" priority="841">
      <formula>LEN(TRIM(H162))=0</formula>
    </cfRule>
  </conditionalFormatting>
  <conditionalFormatting sqref="H191:J191 N191:X191">
    <cfRule type="cellIs" dxfId="682" priority="840" operator="equal">
      <formula>0</formula>
    </cfRule>
  </conditionalFormatting>
  <conditionalFormatting sqref="R165:R166">
    <cfRule type="cellIs" dxfId="681" priority="839" operator="equal">
      <formula>0</formula>
    </cfRule>
  </conditionalFormatting>
  <conditionalFormatting sqref="S165:S166">
    <cfRule type="cellIs" dxfId="680" priority="838" operator="equal">
      <formula>0</formula>
    </cfRule>
  </conditionalFormatting>
  <conditionalFormatting sqref="T165:U165">
    <cfRule type="cellIs" dxfId="679" priority="837" operator="equal">
      <formula>0</formula>
    </cfRule>
  </conditionalFormatting>
  <conditionalFormatting sqref="T166:U166">
    <cfRule type="cellIs" dxfId="678" priority="836" operator="equal">
      <formula>0</formula>
    </cfRule>
  </conditionalFormatting>
  <conditionalFormatting sqref="H170:J181 N170:X181">
    <cfRule type="cellIs" dxfId="677" priority="835" operator="equal">
      <formula>0</formula>
    </cfRule>
  </conditionalFormatting>
  <conditionalFormatting sqref="H170:J181 N170:X181">
    <cfRule type="containsBlanks" dxfId="676" priority="834">
      <formula>LEN(TRIM(H170))=0</formula>
    </cfRule>
  </conditionalFormatting>
  <conditionalFormatting sqref="N162">
    <cfRule type="cellIs" dxfId="675" priority="833" operator="equal">
      <formula>0</formula>
    </cfRule>
  </conditionalFormatting>
  <conditionalFormatting sqref="O162">
    <cfRule type="cellIs" dxfId="674" priority="832" operator="equal">
      <formula>0</formula>
    </cfRule>
  </conditionalFormatting>
  <conditionalFormatting sqref="P162:Q162">
    <cfRule type="cellIs" dxfId="673" priority="831" operator="equal">
      <formula>0</formula>
    </cfRule>
  </conditionalFormatting>
  <conditionalFormatting sqref="Q162">
    <cfRule type="cellIs" dxfId="672" priority="830" operator="equal">
      <formula>0</formula>
    </cfRule>
  </conditionalFormatting>
  <conditionalFormatting sqref="N162:Q162">
    <cfRule type="containsBlanks" dxfId="671" priority="829">
      <formula>LEN(TRIM(N162))=0</formula>
    </cfRule>
  </conditionalFormatting>
  <conditionalFormatting sqref="T162:U162">
    <cfRule type="cellIs" dxfId="670" priority="828" operator="equal">
      <formula>0</formula>
    </cfRule>
  </conditionalFormatting>
  <conditionalFormatting sqref="T162:U162">
    <cfRule type="cellIs" dxfId="669" priority="827" operator="equal">
      <formula>0</formula>
    </cfRule>
  </conditionalFormatting>
  <conditionalFormatting sqref="T162:U162">
    <cfRule type="containsBlanks" dxfId="668" priority="826">
      <formula>LEN(TRIM(T162))=0</formula>
    </cfRule>
  </conditionalFormatting>
  <conditionalFormatting sqref="H229:J229 V220:X220 H219:J227 H199:J206 R199:S199 V199:X199 N229:X229 N220:O220 N221:X227 N219:X219 N200:X206">
    <cfRule type="cellIs" dxfId="667" priority="825" operator="equal">
      <formula>0</formula>
    </cfRule>
  </conditionalFormatting>
  <conditionalFormatting sqref="V199:V201">
    <cfRule type="cellIs" dxfId="666" priority="824" operator="equal">
      <formula>0</formula>
    </cfRule>
  </conditionalFormatting>
  <conditionalFormatting sqref="V199:X199 R199:S199 H200:J201 N200:X201">
    <cfRule type="cellIs" dxfId="665" priority="823" operator="equal">
      <formula>0</formula>
    </cfRule>
  </conditionalFormatting>
  <conditionalFormatting sqref="J200:J201">
    <cfRule type="cellIs" dxfId="664" priority="822" operator="equal">
      <formula>0</formula>
    </cfRule>
  </conditionalFormatting>
  <conditionalFormatting sqref="R199:S199">
    <cfRule type="cellIs" dxfId="663" priority="821" operator="equal">
      <formula>0</formula>
    </cfRule>
  </conditionalFormatting>
  <conditionalFormatting sqref="P202:P204 P220">
    <cfRule type="cellIs" dxfId="662" priority="820" operator="equal">
      <formula>0</formula>
    </cfRule>
  </conditionalFormatting>
  <conditionalFormatting sqref="P200:P201">
    <cfRule type="cellIs" dxfId="661" priority="819" operator="equal">
      <formula>0</formula>
    </cfRule>
  </conditionalFormatting>
  <conditionalFormatting sqref="Q202:Q204 Q220">
    <cfRule type="cellIs" dxfId="660" priority="818" operator="equal">
      <formula>0</formula>
    </cfRule>
  </conditionalFormatting>
  <conditionalFormatting sqref="Q200:Q201">
    <cfRule type="cellIs" dxfId="659" priority="817" operator="equal">
      <formula>0</formula>
    </cfRule>
  </conditionalFormatting>
  <conditionalFormatting sqref="R202:R204 R220">
    <cfRule type="cellIs" dxfId="658" priority="816" operator="equal">
      <formula>0</formula>
    </cfRule>
  </conditionalFormatting>
  <conditionalFormatting sqref="R199:R201">
    <cfRule type="cellIs" dxfId="657" priority="815" operator="equal">
      <formula>0</formula>
    </cfRule>
  </conditionalFormatting>
  <conditionalFormatting sqref="S202:S204 S220">
    <cfRule type="cellIs" dxfId="656" priority="814" operator="equal">
      <formula>0</formula>
    </cfRule>
  </conditionalFormatting>
  <conditionalFormatting sqref="S199:S201">
    <cfRule type="cellIs" dxfId="655" priority="813" operator="equal">
      <formula>0</formula>
    </cfRule>
  </conditionalFormatting>
  <conditionalFormatting sqref="T202:T204 T220">
    <cfRule type="cellIs" dxfId="654" priority="812" operator="equal">
      <formula>0</formula>
    </cfRule>
  </conditionalFormatting>
  <conditionalFormatting sqref="T200:T201">
    <cfRule type="cellIs" dxfId="653" priority="811" operator="equal">
      <formula>0</formula>
    </cfRule>
  </conditionalFormatting>
  <conditionalFormatting sqref="U202:U204 U220">
    <cfRule type="cellIs" dxfId="652" priority="810" operator="equal">
      <formula>0</formula>
    </cfRule>
  </conditionalFormatting>
  <conditionalFormatting sqref="U200:U201">
    <cfRule type="cellIs" dxfId="651" priority="809" operator="equal">
      <formula>0</formula>
    </cfRule>
  </conditionalFormatting>
  <conditionalFormatting sqref="H228:J228 N228:X228">
    <cfRule type="cellIs" dxfId="650" priority="808" operator="equal">
      <formula>0</formula>
    </cfRule>
  </conditionalFormatting>
  <conditionalFormatting sqref="H221:J229 H219:J219 H199:J205 R199:S199 V199:X199 N221:X229 N219:X219 N200:X205">
    <cfRule type="containsBlanks" dxfId="649" priority="807">
      <formula>LEN(TRIM(H199))=0</formula>
    </cfRule>
  </conditionalFormatting>
  <conditionalFormatting sqref="H228:J228 N228:X228">
    <cfRule type="cellIs" dxfId="648" priority="806" operator="equal">
      <formula>0</formula>
    </cfRule>
  </conditionalFormatting>
  <conditionalFormatting sqref="R202:R203">
    <cfRule type="cellIs" dxfId="647" priority="805" operator="equal">
      <formula>0</formula>
    </cfRule>
  </conditionalFormatting>
  <conditionalFormatting sqref="S202:S203">
    <cfRule type="cellIs" dxfId="646" priority="804" operator="equal">
      <formula>0</formula>
    </cfRule>
  </conditionalFormatting>
  <conditionalFormatting sqref="T202:U202">
    <cfRule type="cellIs" dxfId="645" priority="803" operator="equal">
      <formula>0</formula>
    </cfRule>
  </conditionalFormatting>
  <conditionalFormatting sqref="T203:U203">
    <cfRule type="cellIs" dxfId="644" priority="802" operator="equal">
      <formula>0</formula>
    </cfRule>
  </conditionalFormatting>
  <conditionalFormatting sqref="H207:J218 N207:X218">
    <cfRule type="cellIs" dxfId="643" priority="801" operator="equal">
      <formula>0</formula>
    </cfRule>
  </conditionalFormatting>
  <conditionalFormatting sqref="H207:J218 N207:X218">
    <cfRule type="containsBlanks" dxfId="642" priority="800">
      <formula>LEN(TRIM(H207))=0</formula>
    </cfRule>
  </conditionalFormatting>
  <conditionalFormatting sqref="N199">
    <cfRule type="cellIs" dxfId="641" priority="799" operator="equal">
      <formula>0</formula>
    </cfRule>
  </conditionalFormatting>
  <conditionalFormatting sqref="O199">
    <cfRule type="cellIs" dxfId="640" priority="798" operator="equal">
      <formula>0</formula>
    </cfRule>
  </conditionalFormatting>
  <conditionalFormatting sqref="P199:Q199">
    <cfRule type="cellIs" dxfId="639" priority="797" operator="equal">
      <formula>0</formula>
    </cfRule>
  </conditionalFormatting>
  <conditionalFormatting sqref="Q199">
    <cfRule type="cellIs" dxfId="638" priority="796" operator="equal">
      <formula>0</formula>
    </cfRule>
  </conditionalFormatting>
  <conditionalFormatting sqref="N199:Q199">
    <cfRule type="containsBlanks" dxfId="637" priority="795">
      <formula>LEN(TRIM(N199))=0</formula>
    </cfRule>
  </conditionalFormatting>
  <conditionalFormatting sqref="T199:U199">
    <cfRule type="cellIs" dxfId="636" priority="794" operator="equal">
      <formula>0</formula>
    </cfRule>
  </conditionalFormatting>
  <conditionalFormatting sqref="T199:U199">
    <cfRule type="cellIs" dxfId="635" priority="793" operator="equal">
      <formula>0</formula>
    </cfRule>
  </conditionalFormatting>
  <conditionalFormatting sqref="T199:U199">
    <cfRule type="containsBlanks" dxfId="634" priority="792">
      <formula>LEN(TRIM(T199))=0</formula>
    </cfRule>
  </conditionalFormatting>
  <conditionalFormatting sqref="H266:J266 V257:X257 H256:J264 H236:J243 R236:S236 V236:X236 N266:X266 N257:O257 N258:X264 N256:X256 N237:X243">
    <cfRule type="cellIs" dxfId="633" priority="791" operator="equal">
      <formula>0</formula>
    </cfRule>
  </conditionalFormatting>
  <conditionalFormatting sqref="V236:V238">
    <cfRule type="cellIs" dxfId="632" priority="790" operator="equal">
      <formula>0</formula>
    </cfRule>
  </conditionalFormatting>
  <conditionalFormatting sqref="V236:X236 R236:S236 H237:J238 N237:X238">
    <cfRule type="cellIs" dxfId="631" priority="789" operator="equal">
      <formula>0</formula>
    </cfRule>
  </conditionalFormatting>
  <conditionalFormatting sqref="J237:J238">
    <cfRule type="cellIs" dxfId="630" priority="788" operator="equal">
      <formula>0</formula>
    </cfRule>
  </conditionalFormatting>
  <conditionalFormatting sqref="R236:S236">
    <cfRule type="cellIs" dxfId="629" priority="787" operator="equal">
      <formula>0</formula>
    </cfRule>
  </conditionalFormatting>
  <conditionalFormatting sqref="P239:P241 P257">
    <cfRule type="cellIs" dxfId="628" priority="786" operator="equal">
      <formula>0</formula>
    </cfRule>
  </conditionalFormatting>
  <conditionalFormatting sqref="P237:P238">
    <cfRule type="cellIs" dxfId="627" priority="785" operator="equal">
      <formula>0</formula>
    </cfRule>
  </conditionalFormatting>
  <conditionalFormatting sqref="Q239:Q241 Q257">
    <cfRule type="cellIs" dxfId="626" priority="784" operator="equal">
      <formula>0</formula>
    </cfRule>
  </conditionalFormatting>
  <conditionalFormatting sqref="Q237:Q238">
    <cfRule type="cellIs" dxfId="625" priority="783" operator="equal">
      <formula>0</formula>
    </cfRule>
  </conditionalFormatting>
  <conditionalFormatting sqref="R239:R241 R257">
    <cfRule type="cellIs" dxfId="624" priority="782" operator="equal">
      <formula>0</formula>
    </cfRule>
  </conditionalFormatting>
  <conditionalFormatting sqref="R236:R238">
    <cfRule type="cellIs" dxfId="623" priority="781" operator="equal">
      <formula>0</formula>
    </cfRule>
  </conditionalFormatting>
  <conditionalFormatting sqref="S239:S241 S257">
    <cfRule type="cellIs" dxfId="622" priority="780" operator="equal">
      <formula>0</formula>
    </cfRule>
  </conditionalFormatting>
  <conditionalFormatting sqref="S236:S238">
    <cfRule type="cellIs" dxfId="621" priority="779" operator="equal">
      <formula>0</formula>
    </cfRule>
  </conditionalFormatting>
  <conditionalFormatting sqref="T239:T241 T257">
    <cfRule type="cellIs" dxfId="620" priority="778" operator="equal">
      <formula>0</formula>
    </cfRule>
  </conditionalFormatting>
  <conditionalFormatting sqref="T237:T238">
    <cfRule type="cellIs" dxfId="619" priority="777" operator="equal">
      <formula>0</formula>
    </cfRule>
  </conditionalFormatting>
  <conditionalFormatting sqref="U239:U241 U257">
    <cfRule type="cellIs" dxfId="618" priority="776" operator="equal">
      <formula>0</formula>
    </cfRule>
  </conditionalFormatting>
  <conditionalFormatting sqref="U237:U238">
    <cfRule type="cellIs" dxfId="617" priority="775" operator="equal">
      <formula>0</formula>
    </cfRule>
  </conditionalFormatting>
  <conditionalFormatting sqref="H265:J265 N265:X265">
    <cfRule type="cellIs" dxfId="616" priority="774" operator="equal">
      <formula>0</formula>
    </cfRule>
  </conditionalFormatting>
  <conditionalFormatting sqref="H258:J266 H256:J256 H236:J242 R236:S236 V236:X236 N258:X266 N256:X256 N237:X242">
    <cfRule type="containsBlanks" dxfId="615" priority="773">
      <formula>LEN(TRIM(H236))=0</formula>
    </cfRule>
  </conditionalFormatting>
  <conditionalFormatting sqref="H265:J265 N265:X265">
    <cfRule type="cellIs" dxfId="614" priority="772" operator="equal">
      <formula>0</formula>
    </cfRule>
  </conditionalFormatting>
  <conditionalFormatting sqref="R239:R240">
    <cfRule type="cellIs" dxfId="613" priority="771" operator="equal">
      <formula>0</formula>
    </cfRule>
  </conditionalFormatting>
  <conditionalFormatting sqref="S239:S240">
    <cfRule type="cellIs" dxfId="612" priority="770" operator="equal">
      <formula>0</formula>
    </cfRule>
  </conditionalFormatting>
  <conditionalFormatting sqref="T239:U239">
    <cfRule type="cellIs" dxfId="611" priority="769" operator="equal">
      <formula>0</formula>
    </cfRule>
  </conditionalFormatting>
  <conditionalFormatting sqref="T240:U240">
    <cfRule type="cellIs" dxfId="610" priority="768" operator="equal">
      <formula>0</formula>
    </cfRule>
  </conditionalFormatting>
  <conditionalFormatting sqref="H244:J255 N244:X255">
    <cfRule type="cellIs" dxfId="609" priority="767" operator="equal">
      <formula>0</formula>
    </cfRule>
  </conditionalFormatting>
  <conditionalFormatting sqref="H244:J255 N244:X255">
    <cfRule type="containsBlanks" dxfId="608" priority="766">
      <formula>LEN(TRIM(H244))=0</formula>
    </cfRule>
  </conditionalFormatting>
  <conditionalFormatting sqref="N236">
    <cfRule type="cellIs" dxfId="607" priority="765" operator="equal">
      <formula>0</formula>
    </cfRule>
  </conditionalFormatting>
  <conditionalFormatting sqref="O236">
    <cfRule type="cellIs" dxfId="606" priority="764" operator="equal">
      <formula>0</formula>
    </cfRule>
  </conditionalFormatting>
  <conditionalFormatting sqref="P236:Q236">
    <cfRule type="cellIs" dxfId="605" priority="763" operator="equal">
      <formula>0</formula>
    </cfRule>
  </conditionalFormatting>
  <conditionalFormatting sqref="Q236">
    <cfRule type="cellIs" dxfId="604" priority="762" operator="equal">
      <formula>0</formula>
    </cfRule>
  </conditionalFormatting>
  <conditionalFormatting sqref="N236:Q236">
    <cfRule type="containsBlanks" dxfId="603" priority="761">
      <formula>LEN(TRIM(N236))=0</formula>
    </cfRule>
  </conditionalFormatting>
  <conditionalFormatting sqref="T236:U236">
    <cfRule type="cellIs" dxfId="602" priority="760" operator="equal">
      <formula>0</formula>
    </cfRule>
  </conditionalFormatting>
  <conditionalFormatting sqref="T236:U236">
    <cfRule type="cellIs" dxfId="601" priority="759" operator="equal">
      <formula>0</formula>
    </cfRule>
  </conditionalFormatting>
  <conditionalFormatting sqref="T236:U236">
    <cfRule type="containsBlanks" dxfId="600" priority="758">
      <formula>LEN(TRIM(T236))=0</formula>
    </cfRule>
  </conditionalFormatting>
  <conditionalFormatting sqref="H303:J303 V294:X294 H293:J301 H273:J280 R273:S273 V273:X273 N303:X303 N294:O294 N295:X301 N293:X293 N274:X280">
    <cfRule type="cellIs" dxfId="599" priority="757" operator="equal">
      <formula>0</formula>
    </cfRule>
  </conditionalFormatting>
  <conditionalFormatting sqref="V273:V275">
    <cfRule type="cellIs" dxfId="598" priority="756" operator="equal">
      <formula>0</formula>
    </cfRule>
  </conditionalFormatting>
  <conditionalFormatting sqref="V273:X273 R273:S273 H274:J275 N274:X275">
    <cfRule type="cellIs" dxfId="597" priority="755" operator="equal">
      <formula>0</formula>
    </cfRule>
  </conditionalFormatting>
  <conditionalFormatting sqref="J274:J275">
    <cfRule type="cellIs" dxfId="596" priority="754" operator="equal">
      <formula>0</formula>
    </cfRule>
  </conditionalFormatting>
  <conditionalFormatting sqref="R273:S273">
    <cfRule type="cellIs" dxfId="595" priority="753" operator="equal">
      <formula>0</formula>
    </cfRule>
  </conditionalFormatting>
  <conditionalFormatting sqref="P276:P278 P294">
    <cfRule type="cellIs" dxfId="594" priority="752" operator="equal">
      <formula>0</formula>
    </cfRule>
  </conditionalFormatting>
  <conditionalFormatting sqref="P274:P275">
    <cfRule type="cellIs" dxfId="593" priority="751" operator="equal">
      <formula>0</formula>
    </cfRule>
  </conditionalFormatting>
  <conditionalFormatting sqref="Q276:Q278 Q294">
    <cfRule type="cellIs" dxfId="592" priority="750" operator="equal">
      <formula>0</formula>
    </cfRule>
  </conditionalFormatting>
  <conditionalFormatting sqref="Q274:Q275">
    <cfRule type="cellIs" dxfId="591" priority="749" operator="equal">
      <formula>0</formula>
    </cfRule>
  </conditionalFormatting>
  <conditionalFormatting sqref="R276:R278 R294">
    <cfRule type="cellIs" dxfId="590" priority="748" operator="equal">
      <formula>0</formula>
    </cfRule>
  </conditionalFormatting>
  <conditionalFormatting sqref="R273:R275">
    <cfRule type="cellIs" dxfId="589" priority="747" operator="equal">
      <formula>0</formula>
    </cfRule>
  </conditionalFormatting>
  <conditionalFormatting sqref="S276:S278 S294">
    <cfRule type="cellIs" dxfId="588" priority="746" operator="equal">
      <formula>0</formula>
    </cfRule>
  </conditionalFormatting>
  <conditionalFormatting sqref="S273:S275">
    <cfRule type="cellIs" dxfId="587" priority="745" operator="equal">
      <formula>0</formula>
    </cfRule>
  </conditionalFormatting>
  <conditionalFormatting sqref="T276:T278 T294">
    <cfRule type="cellIs" dxfId="586" priority="744" operator="equal">
      <formula>0</formula>
    </cfRule>
  </conditionalFormatting>
  <conditionalFormatting sqref="T274:T275">
    <cfRule type="cellIs" dxfId="585" priority="743" operator="equal">
      <formula>0</formula>
    </cfRule>
  </conditionalFormatting>
  <conditionalFormatting sqref="U276:U278 U294">
    <cfRule type="cellIs" dxfId="584" priority="742" operator="equal">
      <formula>0</formula>
    </cfRule>
  </conditionalFormatting>
  <conditionalFormatting sqref="U274:U275">
    <cfRule type="cellIs" dxfId="583" priority="741" operator="equal">
      <formula>0</formula>
    </cfRule>
  </conditionalFormatting>
  <conditionalFormatting sqref="H302:J302 N302:X302">
    <cfRule type="cellIs" dxfId="582" priority="740" operator="equal">
      <formula>0</formula>
    </cfRule>
  </conditionalFormatting>
  <conditionalFormatting sqref="H295:J303 H293:J293 H273:J279 R273:S273 V273:X273 N295:X303 N293:X293 N274:X279">
    <cfRule type="containsBlanks" dxfId="581" priority="739">
      <formula>LEN(TRIM(H273))=0</formula>
    </cfRule>
  </conditionalFormatting>
  <conditionalFormatting sqref="H302:J302 N302:X302">
    <cfRule type="cellIs" dxfId="580" priority="738" operator="equal">
      <formula>0</formula>
    </cfRule>
  </conditionalFormatting>
  <conditionalFormatting sqref="R276:R277">
    <cfRule type="cellIs" dxfId="579" priority="737" operator="equal">
      <formula>0</formula>
    </cfRule>
  </conditionalFormatting>
  <conditionalFormatting sqref="S276:S277">
    <cfRule type="cellIs" dxfId="578" priority="736" operator="equal">
      <formula>0</formula>
    </cfRule>
  </conditionalFormatting>
  <conditionalFormatting sqref="T276:U276">
    <cfRule type="cellIs" dxfId="577" priority="735" operator="equal">
      <formula>0</formula>
    </cfRule>
  </conditionalFormatting>
  <conditionalFormatting sqref="T277:U277">
    <cfRule type="cellIs" dxfId="576" priority="734" operator="equal">
      <formula>0</formula>
    </cfRule>
  </conditionalFormatting>
  <conditionalFormatting sqref="H281:J292 N281:X292">
    <cfRule type="cellIs" dxfId="575" priority="733" operator="equal">
      <formula>0</formula>
    </cfRule>
  </conditionalFormatting>
  <conditionalFormatting sqref="H281:J292 N281:X292">
    <cfRule type="containsBlanks" dxfId="574" priority="732">
      <formula>LEN(TRIM(H281))=0</formula>
    </cfRule>
  </conditionalFormatting>
  <conditionalFormatting sqref="N273">
    <cfRule type="cellIs" dxfId="573" priority="731" operator="equal">
      <formula>0</formula>
    </cfRule>
  </conditionalFormatting>
  <conditionalFormatting sqref="O273">
    <cfRule type="cellIs" dxfId="572" priority="730" operator="equal">
      <formula>0</formula>
    </cfRule>
  </conditionalFormatting>
  <conditionalFormatting sqref="P273:Q273">
    <cfRule type="cellIs" dxfId="571" priority="729" operator="equal">
      <formula>0</formula>
    </cfRule>
  </conditionalFormatting>
  <conditionalFormatting sqref="Q273">
    <cfRule type="cellIs" dxfId="570" priority="728" operator="equal">
      <formula>0</formula>
    </cfRule>
  </conditionalFormatting>
  <conditionalFormatting sqref="N273:Q273">
    <cfRule type="containsBlanks" dxfId="569" priority="727">
      <formula>LEN(TRIM(N273))=0</formula>
    </cfRule>
  </conditionalFormatting>
  <conditionalFormatting sqref="T273:U273">
    <cfRule type="cellIs" dxfId="568" priority="726" operator="equal">
      <formula>0</formula>
    </cfRule>
  </conditionalFormatting>
  <conditionalFormatting sqref="T273:U273">
    <cfRule type="cellIs" dxfId="567" priority="725" operator="equal">
      <formula>0</formula>
    </cfRule>
  </conditionalFormatting>
  <conditionalFormatting sqref="T273:U273">
    <cfRule type="containsBlanks" dxfId="566" priority="724">
      <formula>LEN(TRIM(T273))=0</formula>
    </cfRule>
  </conditionalFormatting>
  <conditionalFormatting sqref="H340:J340 V331:X331 H330:J338 H310:J317 R310:S310 V310:X310 N340:X340 N331:O331 N332:X338 N330:X330 N311:X317">
    <cfRule type="cellIs" dxfId="565" priority="723" operator="equal">
      <formula>0</formula>
    </cfRule>
  </conditionalFormatting>
  <conditionalFormatting sqref="V310:V312">
    <cfRule type="cellIs" dxfId="564" priority="722" operator="equal">
      <formula>0</formula>
    </cfRule>
  </conditionalFormatting>
  <conditionalFormatting sqref="V310:X310 R310:S310 H311:J312 N311:X312">
    <cfRule type="cellIs" dxfId="563" priority="721" operator="equal">
      <formula>0</formula>
    </cfRule>
  </conditionalFormatting>
  <conditionalFormatting sqref="J311:J312">
    <cfRule type="cellIs" dxfId="562" priority="720" operator="equal">
      <formula>0</formula>
    </cfRule>
  </conditionalFormatting>
  <conditionalFormatting sqref="R310:S310">
    <cfRule type="cellIs" dxfId="561" priority="719" operator="equal">
      <formula>0</formula>
    </cfRule>
  </conditionalFormatting>
  <conditionalFormatting sqref="P313:P315 P331">
    <cfRule type="cellIs" dxfId="560" priority="718" operator="equal">
      <formula>0</formula>
    </cfRule>
  </conditionalFormatting>
  <conditionalFormatting sqref="P311:P312">
    <cfRule type="cellIs" dxfId="559" priority="717" operator="equal">
      <formula>0</formula>
    </cfRule>
  </conditionalFormatting>
  <conditionalFormatting sqref="Q313:Q315 Q331">
    <cfRule type="cellIs" dxfId="558" priority="716" operator="equal">
      <formula>0</formula>
    </cfRule>
  </conditionalFormatting>
  <conditionalFormatting sqref="Q311:Q312">
    <cfRule type="cellIs" dxfId="557" priority="715" operator="equal">
      <formula>0</formula>
    </cfRule>
  </conditionalFormatting>
  <conditionalFormatting sqref="R313:R315 R331">
    <cfRule type="cellIs" dxfId="556" priority="714" operator="equal">
      <formula>0</formula>
    </cfRule>
  </conditionalFormatting>
  <conditionalFormatting sqref="R310:R312">
    <cfRule type="cellIs" dxfId="555" priority="713" operator="equal">
      <formula>0</formula>
    </cfRule>
  </conditionalFormatting>
  <conditionalFormatting sqref="S313:S315 S331">
    <cfRule type="cellIs" dxfId="554" priority="712" operator="equal">
      <formula>0</formula>
    </cfRule>
  </conditionalFormatting>
  <conditionalFormatting sqref="S310:S312">
    <cfRule type="cellIs" dxfId="553" priority="711" operator="equal">
      <formula>0</formula>
    </cfRule>
  </conditionalFormatting>
  <conditionalFormatting sqref="T313:T315 T331">
    <cfRule type="cellIs" dxfId="552" priority="710" operator="equal">
      <formula>0</formula>
    </cfRule>
  </conditionalFormatting>
  <conditionalFormatting sqref="T311:T312">
    <cfRule type="cellIs" dxfId="551" priority="709" operator="equal">
      <formula>0</formula>
    </cfRule>
  </conditionalFormatting>
  <conditionalFormatting sqref="U313:U315 U331">
    <cfRule type="cellIs" dxfId="550" priority="708" operator="equal">
      <formula>0</formula>
    </cfRule>
  </conditionalFormatting>
  <conditionalFormatting sqref="U311:U312">
    <cfRule type="cellIs" dxfId="549" priority="707" operator="equal">
      <formula>0</formula>
    </cfRule>
  </conditionalFormatting>
  <conditionalFormatting sqref="H339:J339 N339:X339">
    <cfRule type="cellIs" dxfId="548" priority="706" operator="equal">
      <formula>0</formula>
    </cfRule>
  </conditionalFormatting>
  <conditionalFormatting sqref="H332:J340 H330:J330 H310:J316 R310:S310 V310:X310 N332:X340 N330:X330 N311:X316">
    <cfRule type="containsBlanks" dxfId="547" priority="705">
      <formula>LEN(TRIM(H310))=0</formula>
    </cfRule>
  </conditionalFormatting>
  <conditionalFormatting sqref="H339:J339 N339:X339">
    <cfRule type="cellIs" dxfId="546" priority="704" operator="equal">
      <formula>0</formula>
    </cfRule>
  </conditionalFormatting>
  <conditionalFormatting sqref="R313:R314">
    <cfRule type="cellIs" dxfId="545" priority="703" operator="equal">
      <formula>0</formula>
    </cfRule>
  </conditionalFormatting>
  <conditionalFormatting sqref="S313:S314">
    <cfRule type="cellIs" dxfId="544" priority="702" operator="equal">
      <formula>0</formula>
    </cfRule>
  </conditionalFormatting>
  <conditionalFormatting sqref="T313:U313">
    <cfRule type="cellIs" dxfId="543" priority="701" operator="equal">
      <formula>0</formula>
    </cfRule>
  </conditionalFormatting>
  <conditionalFormatting sqref="T314:U314">
    <cfRule type="cellIs" dxfId="542" priority="700" operator="equal">
      <formula>0</formula>
    </cfRule>
  </conditionalFormatting>
  <conditionalFormatting sqref="H318:J329 N318:X329">
    <cfRule type="cellIs" dxfId="541" priority="699" operator="equal">
      <formula>0</formula>
    </cfRule>
  </conditionalFormatting>
  <conditionalFormatting sqref="H318:J329 N318:X329">
    <cfRule type="containsBlanks" dxfId="540" priority="698">
      <formula>LEN(TRIM(H318))=0</formula>
    </cfRule>
  </conditionalFormatting>
  <conditionalFormatting sqref="N310">
    <cfRule type="cellIs" dxfId="539" priority="697" operator="equal">
      <formula>0</formula>
    </cfRule>
  </conditionalFormatting>
  <conditionalFormatting sqref="O310">
    <cfRule type="cellIs" dxfId="538" priority="696" operator="equal">
      <formula>0</formula>
    </cfRule>
  </conditionalFormatting>
  <conditionalFormatting sqref="P310:Q310">
    <cfRule type="cellIs" dxfId="537" priority="695" operator="equal">
      <formula>0</formula>
    </cfRule>
  </conditionalFormatting>
  <conditionalFormatting sqref="Q310">
    <cfRule type="cellIs" dxfId="536" priority="694" operator="equal">
      <formula>0</formula>
    </cfRule>
  </conditionalFormatting>
  <conditionalFormatting sqref="N310:Q310">
    <cfRule type="containsBlanks" dxfId="535" priority="693">
      <formula>LEN(TRIM(N310))=0</formula>
    </cfRule>
  </conditionalFormatting>
  <conditionalFormatting sqref="T310:U310">
    <cfRule type="cellIs" dxfId="534" priority="692" operator="equal">
      <formula>0</formula>
    </cfRule>
  </conditionalFormatting>
  <conditionalFormatting sqref="T310:U310">
    <cfRule type="cellIs" dxfId="533" priority="691" operator="equal">
      <formula>0</formula>
    </cfRule>
  </conditionalFormatting>
  <conditionalFormatting sqref="T310:U310">
    <cfRule type="containsBlanks" dxfId="532" priority="690">
      <formula>LEN(TRIM(T310))=0</formula>
    </cfRule>
  </conditionalFormatting>
  <conditionalFormatting sqref="H377:J377 V368:X368 H367:J375 H347:J354 R347:S347 V347:X347 N377:X377 N368:O368 N369:X375 N367:X367 N348:X354">
    <cfRule type="cellIs" dxfId="531" priority="689" operator="equal">
      <formula>0</formula>
    </cfRule>
  </conditionalFormatting>
  <conditionalFormatting sqref="V347:V349">
    <cfRule type="cellIs" dxfId="530" priority="688" operator="equal">
      <formula>0</formula>
    </cfRule>
  </conditionalFormatting>
  <conditionalFormatting sqref="V347:X347 R347:S347 H348:J349 N348:X349">
    <cfRule type="cellIs" dxfId="529" priority="687" operator="equal">
      <formula>0</formula>
    </cfRule>
  </conditionalFormatting>
  <conditionalFormatting sqref="J348:J349">
    <cfRule type="cellIs" dxfId="528" priority="686" operator="equal">
      <formula>0</formula>
    </cfRule>
  </conditionalFormatting>
  <conditionalFormatting sqref="R347:S347">
    <cfRule type="cellIs" dxfId="527" priority="685" operator="equal">
      <formula>0</formula>
    </cfRule>
  </conditionalFormatting>
  <conditionalFormatting sqref="P350:P352 P368">
    <cfRule type="cellIs" dxfId="526" priority="684" operator="equal">
      <formula>0</formula>
    </cfRule>
  </conditionalFormatting>
  <conditionalFormatting sqref="P348:P349">
    <cfRule type="cellIs" dxfId="525" priority="683" operator="equal">
      <formula>0</formula>
    </cfRule>
  </conditionalFormatting>
  <conditionalFormatting sqref="Q350:Q352 Q368">
    <cfRule type="cellIs" dxfId="524" priority="682" operator="equal">
      <formula>0</formula>
    </cfRule>
  </conditionalFormatting>
  <conditionalFormatting sqref="Q348:Q349">
    <cfRule type="cellIs" dxfId="523" priority="681" operator="equal">
      <formula>0</formula>
    </cfRule>
  </conditionalFormatting>
  <conditionalFormatting sqref="R350:R352 R368">
    <cfRule type="cellIs" dxfId="522" priority="680" operator="equal">
      <formula>0</formula>
    </cfRule>
  </conditionalFormatting>
  <conditionalFormatting sqref="R347:R349">
    <cfRule type="cellIs" dxfId="521" priority="679" operator="equal">
      <formula>0</formula>
    </cfRule>
  </conditionalFormatting>
  <conditionalFormatting sqref="S350:S352 S368">
    <cfRule type="cellIs" dxfId="520" priority="678" operator="equal">
      <formula>0</formula>
    </cfRule>
  </conditionalFormatting>
  <conditionalFormatting sqref="S347:S349">
    <cfRule type="cellIs" dxfId="519" priority="677" operator="equal">
      <formula>0</formula>
    </cfRule>
  </conditionalFormatting>
  <conditionalFormatting sqref="T350:T352 T368">
    <cfRule type="cellIs" dxfId="518" priority="676" operator="equal">
      <formula>0</formula>
    </cfRule>
  </conditionalFormatting>
  <conditionalFormatting sqref="T348:T349">
    <cfRule type="cellIs" dxfId="517" priority="675" operator="equal">
      <formula>0</formula>
    </cfRule>
  </conditionalFormatting>
  <conditionalFormatting sqref="U350:U352 U368">
    <cfRule type="cellIs" dxfId="516" priority="674" operator="equal">
      <formula>0</formula>
    </cfRule>
  </conditionalFormatting>
  <conditionalFormatting sqref="U348:U349">
    <cfRule type="cellIs" dxfId="515" priority="673" operator="equal">
      <formula>0</formula>
    </cfRule>
  </conditionalFormatting>
  <conditionalFormatting sqref="H376:J376 N376:X376">
    <cfRule type="cellIs" dxfId="514" priority="672" operator="equal">
      <formula>0</formula>
    </cfRule>
  </conditionalFormatting>
  <conditionalFormatting sqref="H369:J377 H367:J367 H347:J353 R347:S347 V347:X347 N369:X377 N367:X367 N348:X353">
    <cfRule type="containsBlanks" dxfId="513" priority="671">
      <formula>LEN(TRIM(H347))=0</formula>
    </cfRule>
  </conditionalFormatting>
  <conditionalFormatting sqref="H376:J376 N376:X376">
    <cfRule type="cellIs" dxfId="512" priority="670" operator="equal">
      <formula>0</formula>
    </cfRule>
  </conditionalFormatting>
  <conditionalFormatting sqref="R350:R351">
    <cfRule type="cellIs" dxfId="511" priority="669" operator="equal">
      <formula>0</formula>
    </cfRule>
  </conditionalFormatting>
  <conditionalFormatting sqref="S350:S351">
    <cfRule type="cellIs" dxfId="510" priority="668" operator="equal">
      <formula>0</formula>
    </cfRule>
  </conditionalFormatting>
  <conditionalFormatting sqref="T350:U350">
    <cfRule type="cellIs" dxfId="509" priority="667" operator="equal">
      <formula>0</formula>
    </cfRule>
  </conditionalFormatting>
  <conditionalFormatting sqref="T351:U351">
    <cfRule type="cellIs" dxfId="508" priority="666" operator="equal">
      <formula>0</formula>
    </cfRule>
  </conditionalFormatting>
  <conditionalFormatting sqref="H355:J366 N355:X366">
    <cfRule type="cellIs" dxfId="507" priority="665" operator="equal">
      <formula>0</formula>
    </cfRule>
  </conditionalFormatting>
  <conditionalFormatting sqref="H355:J366 N355:X366">
    <cfRule type="containsBlanks" dxfId="506" priority="664">
      <formula>LEN(TRIM(H355))=0</formula>
    </cfRule>
  </conditionalFormatting>
  <conditionalFormatting sqref="N347">
    <cfRule type="cellIs" dxfId="505" priority="663" operator="equal">
      <formula>0</formula>
    </cfRule>
  </conditionalFormatting>
  <conditionalFormatting sqref="O347">
    <cfRule type="cellIs" dxfId="504" priority="662" operator="equal">
      <formula>0</formula>
    </cfRule>
  </conditionalFormatting>
  <conditionalFormatting sqref="P347:Q347">
    <cfRule type="cellIs" dxfId="503" priority="661" operator="equal">
      <formula>0</formula>
    </cfRule>
  </conditionalFormatting>
  <conditionalFormatting sqref="Q347">
    <cfRule type="cellIs" dxfId="502" priority="660" operator="equal">
      <formula>0</formula>
    </cfRule>
  </conditionalFormatting>
  <conditionalFormatting sqref="N347:Q347">
    <cfRule type="containsBlanks" dxfId="501" priority="659">
      <formula>LEN(TRIM(N347))=0</formula>
    </cfRule>
  </conditionalFormatting>
  <conditionalFormatting sqref="T347:U347">
    <cfRule type="cellIs" dxfId="500" priority="658" operator="equal">
      <formula>0</formula>
    </cfRule>
  </conditionalFormatting>
  <conditionalFormatting sqref="T347:U347">
    <cfRule type="cellIs" dxfId="499" priority="657" operator="equal">
      <formula>0</formula>
    </cfRule>
  </conditionalFormatting>
  <conditionalFormatting sqref="T347:U347">
    <cfRule type="containsBlanks" dxfId="498" priority="656">
      <formula>LEN(TRIM(T347))=0</formula>
    </cfRule>
  </conditionalFormatting>
  <conditionalFormatting sqref="H414:J414 V405:X405 H404:J412 H384:J391 R384:S384 V384:X384 N414:X414 N405:O405 N406:X412 N404:X404 N385:X391">
    <cfRule type="cellIs" dxfId="497" priority="655" operator="equal">
      <formula>0</formula>
    </cfRule>
  </conditionalFormatting>
  <conditionalFormatting sqref="V384:V386">
    <cfRule type="cellIs" dxfId="496" priority="654" operator="equal">
      <formula>0</formula>
    </cfRule>
  </conditionalFormatting>
  <conditionalFormatting sqref="V384:X384 R384:S384 H385:J386 N385:X386">
    <cfRule type="cellIs" dxfId="495" priority="653" operator="equal">
      <formula>0</formula>
    </cfRule>
  </conditionalFormatting>
  <conditionalFormatting sqref="J385:J386">
    <cfRule type="cellIs" dxfId="494" priority="652" operator="equal">
      <formula>0</formula>
    </cfRule>
  </conditionalFormatting>
  <conditionalFormatting sqref="R384:S384">
    <cfRule type="cellIs" dxfId="493" priority="651" operator="equal">
      <formula>0</formula>
    </cfRule>
  </conditionalFormatting>
  <conditionalFormatting sqref="P387:P389 P405">
    <cfRule type="cellIs" dxfId="492" priority="650" operator="equal">
      <formula>0</formula>
    </cfRule>
  </conditionalFormatting>
  <conditionalFormatting sqref="P385:P386">
    <cfRule type="cellIs" dxfId="491" priority="649" operator="equal">
      <formula>0</formula>
    </cfRule>
  </conditionalFormatting>
  <conditionalFormatting sqref="Q387:Q389 Q405">
    <cfRule type="cellIs" dxfId="490" priority="648" operator="equal">
      <formula>0</formula>
    </cfRule>
  </conditionalFormatting>
  <conditionalFormatting sqref="Q385:Q386">
    <cfRule type="cellIs" dxfId="489" priority="647" operator="equal">
      <formula>0</formula>
    </cfRule>
  </conditionalFormatting>
  <conditionalFormatting sqref="R387:R389 R405">
    <cfRule type="cellIs" dxfId="488" priority="646" operator="equal">
      <formula>0</formula>
    </cfRule>
  </conditionalFormatting>
  <conditionalFormatting sqref="R384:R386">
    <cfRule type="cellIs" dxfId="487" priority="645" operator="equal">
      <formula>0</formula>
    </cfRule>
  </conditionalFormatting>
  <conditionalFormatting sqref="S387:S389 S405">
    <cfRule type="cellIs" dxfId="486" priority="644" operator="equal">
      <formula>0</formula>
    </cfRule>
  </conditionalFormatting>
  <conditionalFormatting sqref="S384:S386">
    <cfRule type="cellIs" dxfId="485" priority="643" operator="equal">
      <formula>0</formula>
    </cfRule>
  </conditionalFormatting>
  <conditionalFormatting sqref="T387:T389 T405">
    <cfRule type="cellIs" dxfId="484" priority="642" operator="equal">
      <formula>0</formula>
    </cfRule>
  </conditionalFormatting>
  <conditionalFormatting sqref="T385:T386">
    <cfRule type="cellIs" dxfId="483" priority="641" operator="equal">
      <formula>0</formula>
    </cfRule>
  </conditionalFormatting>
  <conditionalFormatting sqref="U387:U389 U405">
    <cfRule type="cellIs" dxfId="482" priority="640" operator="equal">
      <formula>0</formula>
    </cfRule>
  </conditionalFormatting>
  <conditionalFormatting sqref="U385:U386">
    <cfRule type="cellIs" dxfId="481" priority="639" operator="equal">
      <formula>0</formula>
    </cfRule>
  </conditionalFormatting>
  <conditionalFormatting sqref="H413:J413 N413:X413">
    <cfRule type="cellIs" dxfId="480" priority="638" operator="equal">
      <formula>0</formula>
    </cfRule>
  </conditionalFormatting>
  <conditionalFormatting sqref="H406:J414 H404:J404 H384:J390 R384:S384 V384:X384 N406:X414 N404:X404 N385:X390">
    <cfRule type="containsBlanks" dxfId="479" priority="637">
      <formula>LEN(TRIM(H384))=0</formula>
    </cfRule>
  </conditionalFormatting>
  <conditionalFormatting sqref="H413:J413 N413:X413">
    <cfRule type="cellIs" dxfId="478" priority="636" operator="equal">
      <formula>0</formula>
    </cfRule>
  </conditionalFormatting>
  <conditionalFormatting sqref="R387:R388">
    <cfRule type="cellIs" dxfId="477" priority="635" operator="equal">
      <formula>0</formula>
    </cfRule>
  </conditionalFormatting>
  <conditionalFormatting sqref="S387:S388">
    <cfRule type="cellIs" dxfId="476" priority="634" operator="equal">
      <formula>0</formula>
    </cfRule>
  </conditionalFormatting>
  <conditionalFormatting sqref="T387:U387">
    <cfRule type="cellIs" dxfId="475" priority="633" operator="equal">
      <formula>0</formula>
    </cfRule>
  </conditionalFormatting>
  <conditionalFormatting sqref="T388:U388">
    <cfRule type="cellIs" dxfId="474" priority="632" operator="equal">
      <formula>0</formula>
    </cfRule>
  </conditionalFormatting>
  <conditionalFormatting sqref="H392:J403 N392:X403">
    <cfRule type="cellIs" dxfId="473" priority="631" operator="equal">
      <formula>0</formula>
    </cfRule>
  </conditionalFormatting>
  <conditionalFormatting sqref="H392:J403 N392:X403">
    <cfRule type="containsBlanks" dxfId="472" priority="630">
      <formula>LEN(TRIM(H392))=0</formula>
    </cfRule>
  </conditionalFormatting>
  <conditionalFormatting sqref="N384">
    <cfRule type="cellIs" dxfId="471" priority="629" operator="equal">
      <formula>0</formula>
    </cfRule>
  </conditionalFormatting>
  <conditionalFormatting sqref="O384">
    <cfRule type="cellIs" dxfId="470" priority="628" operator="equal">
      <formula>0</formula>
    </cfRule>
  </conditionalFormatting>
  <conditionalFormatting sqref="P384:Q384">
    <cfRule type="cellIs" dxfId="469" priority="627" operator="equal">
      <formula>0</formula>
    </cfRule>
  </conditionalFormatting>
  <conditionalFormatting sqref="Q384">
    <cfRule type="cellIs" dxfId="468" priority="626" operator="equal">
      <formula>0</formula>
    </cfRule>
  </conditionalFormatting>
  <conditionalFormatting sqref="N384:Q384">
    <cfRule type="containsBlanks" dxfId="467" priority="625">
      <formula>LEN(TRIM(N384))=0</formula>
    </cfRule>
  </conditionalFormatting>
  <conditionalFormatting sqref="T384:U384">
    <cfRule type="cellIs" dxfId="466" priority="624" operator="equal">
      <formula>0</formula>
    </cfRule>
  </conditionalFormatting>
  <conditionalFormatting sqref="T384:U384">
    <cfRule type="cellIs" dxfId="465" priority="623" operator="equal">
      <formula>0</formula>
    </cfRule>
  </conditionalFormatting>
  <conditionalFormatting sqref="T384:U384">
    <cfRule type="containsBlanks" dxfId="464" priority="622">
      <formula>LEN(TRIM(T384))=0</formula>
    </cfRule>
  </conditionalFormatting>
  <conditionalFormatting sqref="H451:J451 V442:X442 H441:J449 H421:J428 R421:S421 V421:X421 N451:X451 N442:O442 N443:X449 N441:X441 N422:X428">
    <cfRule type="cellIs" dxfId="463" priority="621" operator="equal">
      <formula>0</formula>
    </cfRule>
  </conditionalFormatting>
  <conditionalFormatting sqref="V421:V423">
    <cfRule type="cellIs" dxfId="462" priority="620" operator="equal">
      <formula>0</formula>
    </cfRule>
  </conditionalFormatting>
  <conditionalFormatting sqref="V421:X421 R421:S421 H422:J423 N422:X423">
    <cfRule type="cellIs" dxfId="461" priority="619" operator="equal">
      <formula>0</formula>
    </cfRule>
  </conditionalFormatting>
  <conditionalFormatting sqref="J422:J423">
    <cfRule type="cellIs" dxfId="460" priority="618" operator="equal">
      <formula>0</formula>
    </cfRule>
  </conditionalFormatting>
  <conditionalFormatting sqref="R421:S421">
    <cfRule type="cellIs" dxfId="459" priority="617" operator="equal">
      <formula>0</formula>
    </cfRule>
  </conditionalFormatting>
  <conditionalFormatting sqref="P424:P426 P442">
    <cfRule type="cellIs" dxfId="458" priority="616" operator="equal">
      <formula>0</formula>
    </cfRule>
  </conditionalFormatting>
  <conditionalFormatting sqref="P422:P423">
    <cfRule type="cellIs" dxfId="457" priority="615" operator="equal">
      <formula>0</formula>
    </cfRule>
  </conditionalFormatting>
  <conditionalFormatting sqref="Q424:Q426 Q442">
    <cfRule type="cellIs" dxfId="456" priority="614" operator="equal">
      <formula>0</formula>
    </cfRule>
  </conditionalFormatting>
  <conditionalFormatting sqref="Q422:Q423">
    <cfRule type="cellIs" dxfId="455" priority="613" operator="equal">
      <formula>0</formula>
    </cfRule>
  </conditionalFormatting>
  <conditionalFormatting sqref="R424:R426 R442">
    <cfRule type="cellIs" dxfId="454" priority="612" operator="equal">
      <formula>0</formula>
    </cfRule>
  </conditionalFormatting>
  <conditionalFormatting sqref="R421:R423">
    <cfRule type="cellIs" dxfId="453" priority="611" operator="equal">
      <formula>0</formula>
    </cfRule>
  </conditionalFormatting>
  <conditionalFormatting sqref="S424:S426 S442">
    <cfRule type="cellIs" dxfId="452" priority="610" operator="equal">
      <formula>0</formula>
    </cfRule>
  </conditionalFormatting>
  <conditionalFormatting sqref="S421:S423">
    <cfRule type="cellIs" dxfId="451" priority="609" operator="equal">
      <formula>0</formula>
    </cfRule>
  </conditionalFormatting>
  <conditionalFormatting sqref="T424:T426 T442">
    <cfRule type="cellIs" dxfId="450" priority="608" operator="equal">
      <formula>0</formula>
    </cfRule>
  </conditionalFormatting>
  <conditionalFormatting sqref="T422:T423">
    <cfRule type="cellIs" dxfId="449" priority="607" operator="equal">
      <formula>0</formula>
    </cfRule>
  </conditionalFormatting>
  <conditionalFormatting sqref="U424:U426 U442">
    <cfRule type="cellIs" dxfId="448" priority="606" operator="equal">
      <formula>0</formula>
    </cfRule>
  </conditionalFormatting>
  <conditionalFormatting sqref="U422:U423">
    <cfRule type="cellIs" dxfId="447" priority="605" operator="equal">
      <formula>0</formula>
    </cfRule>
  </conditionalFormatting>
  <conditionalFormatting sqref="H450:J450 N450:X450">
    <cfRule type="cellIs" dxfId="446" priority="604" operator="equal">
      <formula>0</formula>
    </cfRule>
  </conditionalFormatting>
  <conditionalFormatting sqref="H443:J451 H441:J441 H421:J427 R421:S421 V421:X421 N443:X451 N441:X441 N422:X427">
    <cfRule type="containsBlanks" dxfId="445" priority="603">
      <formula>LEN(TRIM(H421))=0</formula>
    </cfRule>
  </conditionalFormatting>
  <conditionalFormatting sqref="H450:J450 N450:X450">
    <cfRule type="cellIs" dxfId="444" priority="602" operator="equal">
      <formula>0</formula>
    </cfRule>
  </conditionalFormatting>
  <conditionalFormatting sqref="R424:R425">
    <cfRule type="cellIs" dxfId="443" priority="601" operator="equal">
      <formula>0</formula>
    </cfRule>
  </conditionalFormatting>
  <conditionalFormatting sqref="S424:S425">
    <cfRule type="cellIs" dxfId="442" priority="600" operator="equal">
      <formula>0</formula>
    </cfRule>
  </conditionalFormatting>
  <conditionalFormatting sqref="T424:U424">
    <cfRule type="cellIs" dxfId="441" priority="599" operator="equal">
      <formula>0</formula>
    </cfRule>
  </conditionalFormatting>
  <conditionalFormatting sqref="T425:U425">
    <cfRule type="cellIs" dxfId="440" priority="598" operator="equal">
      <formula>0</formula>
    </cfRule>
  </conditionalFormatting>
  <conditionalFormatting sqref="H429:J440 N429:X440">
    <cfRule type="cellIs" dxfId="439" priority="597" operator="equal">
      <formula>0</formula>
    </cfRule>
  </conditionalFormatting>
  <conditionalFormatting sqref="H429:J440 N429:X440">
    <cfRule type="containsBlanks" dxfId="438" priority="596">
      <formula>LEN(TRIM(H429))=0</formula>
    </cfRule>
  </conditionalFormatting>
  <conditionalFormatting sqref="N421">
    <cfRule type="cellIs" dxfId="437" priority="595" operator="equal">
      <formula>0</formula>
    </cfRule>
  </conditionalFormatting>
  <conditionalFormatting sqref="O421">
    <cfRule type="cellIs" dxfId="436" priority="594" operator="equal">
      <formula>0</formula>
    </cfRule>
  </conditionalFormatting>
  <conditionalFormatting sqref="P421:Q421">
    <cfRule type="cellIs" dxfId="435" priority="593" operator="equal">
      <formula>0</formula>
    </cfRule>
  </conditionalFormatting>
  <conditionalFormatting sqref="Q421">
    <cfRule type="cellIs" dxfId="434" priority="592" operator="equal">
      <formula>0</formula>
    </cfRule>
  </conditionalFormatting>
  <conditionalFormatting sqref="N421:Q421">
    <cfRule type="containsBlanks" dxfId="433" priority="591">
      <formula>LEN(TRIM(N421))=0</formula>
    </cfRule>
  </conditionalFormatting>
  <conditionalFormatting sqref="T421:U421">
    <cfRule type="cellIs" dxfId="432" priority="590" operator="equal">
      <formula>0</formula>
    </cfRule>
  </conditionalFormatting>
  <conditionalFormatting sqref="T421:U421">
    <cfRule type="cellIs" dxfId="431" priority="589" operator="equal">
      <formula>0</formula>
    </cfRule>
  </conditionalFormatting>
  <conditionalFormatting sqref="T421:U421">
    <cfRule type="containsBlanks" dxfId="430" priority="588">
      <formula>LEN(TRIM(T421))=0</formula>
    </cfRule>
  </conditionalFormatting>
  <conditionalFormatting sqref="H488:J488 V479:X479 H478:J486 H458:J465 R458:S458 V458:X458 N488:X488 N479:O479 N480:X486 N478:X478 N459:X465">
    <cfRule type="cellIs" dxfId="429" priority="587" operator="equal">
      <formula>0</formula>
    </cfRule>
  </conditionalFormatting>
  <conditionalFormatting sqref="V458:V460">
    <cfRule type="cellIs" dxfId="428" priority="586" operator="equal">
      <formula>0</formula>
    </cfRule>
  </conditionalFormatting>
  <conditionalFormatting sqref="V458:X458 R458:S458 H459:J460 N459:X460">
    <cfRule type="cellIs" dxfId="427" priority="585" operator="equal">
      <formula>0</formula>
    </cfRule>
  </conditionalFormatting>
  <conditionalFormatting sqref="J459:J460">
    <cfRule type="cellIs" dxfId="426" priority="584" operator="equal">
      <formula>0</formula>
    </cfRule>
  </conditionalFormatting>
  <conditionalFormatting sqref="R458:S458">
    <cfRule type="cellIs" dxfId="425" priority="583" operator="equal">
      <formula>0</formula>
    </cfRule>
  </conditionalFormatting>
  <conditionalFormatting sqref="P461:P463 P479">
    <cfRule type="cellIs" dxfId="424" priority="582" operator="equal">
      <formula>0</formula>
    </cfRule>
  </conditionalFormatting>
  <conditionalFormatting sqref="P459:P460">
    <cfRule type="cellIs" dxfId="423" priority="581" operator="equal">
      <formula>0</formula>
    </cfRule>
  </conditionalFormatting>
  <conditionalFormatting sqref="Q461:Q463 Q479">
    <cfRule type="cellIs" dxfId="422" priority="580" operator="equal">
      <formula>0</formula>
    </cfRule>
  </conditionalFormatting>
  <conditionalFormatting sqref="Q459:Q460">
    <cfRule type="cellIs" dxfId="421" priority="579" operator="equal">
      <formula>0</formula>
    </cfRule>
  </conditionalFormatting>
  <conditionalFormatting sqref="R461:R463 R479">
    <cfRule type="cellIs" dxfId="420" priority="578" operator="equal">
      <formula>0</formula>
    </cfRule>
  </conditionalFormatting>
  <conditionalFormatting sqref="R458:R460">
    <cfRule type="cellIs" dxfId="419" priority="577" operator="equal">
      <formula>0</formula>
    </cfRule>
  </conditionalFormatting>
  <conditionalFormatting sqref="S461:S463 S479">
    <cfRule type="cellIs" dxfId="418" priority="576" operator="equal">
      <formula>0</formula>
    </cfRule>
  </conditionalFormatting>
  <conditionalFormatting sqref="S458:S460">
    <cfRule type="cellIs" dxfId="417" priority="575" operator="equal">
      <formula>0</formula>
    </cfRule>
  </conditionalFormatting>
  <conditionalFormatting sqref="T461:T463 T479">
    <cfRule type="cellIs" dxfId="416" priority="574" operator="equal">
      <formula>0</formula>
    </cfRule>
  </conditionalFormatting>
  <conditionalFormatting sqref="T459:T460">
    <cfRule type="cellIs" dxfId="415" priority="573" operator="equal">
      <formula>0</formula>
    </cfRule>
  </conditionalFormatting>
  <conditionalFormatting sqref="U461:U463 U479">
    <cfRule type="cellIs" dxfId="414" priority="572" operator="equal">
      <formula>0</formula>
    </cfRule>
  </conditionalFormatting>
  <conditionalFormatting sqref="U459:U460">
    <cfRule type="cellIs" dxfId="413" priority="571" operator="equal">
      <formula>0</formula>
    </cfRule>
  </conditionalFormatting>
  <conditionalFormatting sqref="H487:J487 N487:X487">
    <cfRule type="cellIs" dxfId="412" priority="570" operator="equal">
      <formula>0</formula>
    </cfRule>
  </conditionalFormatting>
  <conditionalFormatting sqref="H480:J488 H478:J478 H458:J464 R458:S458 V458:X458 N480:X488 N478:X478 N459:X464">
    <cfRule type="containsBlanks" dxfId="411" priority="569">
      <formula>LEN(TRIM(H458))=0</formula>
    </cfRule>
  </conditionalFormatting>
  <conditionalFormatting sqref="H487:J487 N487:X487">
    <cfRule type="cellIs" dxfId="410" priority="568" operator="equal">
      <formula>0</formula>
    </cfRule>
  </conditionalFormatting>
  <conditionalFormatting sqref="R461:R462">
    <cfRule type="cellIs" dxfId="409" priority="567" operator="equal">
      <formula>0</formula>
    </cfRule>
  </conditionalFormatting>
  <conditionalFormatting sqref="S461:S462">
    <cfRule type="cellIs" dxfId="408" priority="566" operator="equal">
      <formula>0</formula>
    </cfRule>
  </conditionalFormatting>
  <conditionalFormatting sqref="T461:U461">
    <cfRule type="cellIs" dxfId="407" priority="565" operator="equal">
      <formula>0</formula>
    </cfRule>
  </conditionalFormatting>
  <conditionalFormatting sqref="T462:U462">
    <cfRule type="cellIs" dxfId="406" priority="564" operator="equal">
      <formula>0</formula>
    </cfRule>
  </conditionalFormatting>
  <conditionalFormatting sqref="H466:J477 N466:X477">
    <cfRule type="cellIs" dxfId="405" priority="563" operator="equal">
      <formula>0</formula>
    </cfRule>
  </conditionalFormatting>
  <conditionalFormatting sqref="H466:J477 N466:X477">
    <cfRule type="containsBlanks" dxfId="404" priority="562">
      <formula>LEN(TRIM(H466))=0</formula>
    </cfRule>
  </conditionalFormatting>
  <conditionalFormatting sqref="N458">
    <cfRule type="cellIs" dxfId="403" priority="561" operator="equal">
      <formula>0</formula>
    </cfRule>
  </conditionalFormatting>
  <conditionalFormatting sqref="O458">
    <cfRule type="cellIs" dxfId="402" priority="560" operator="equal">
      <formula>0</formula>
    </cfRule>
  </conditionalFormatting>
  <conditionalFormatting sqref="P458:Q458">
    <cfRule type="cellIs" dxfId="401" priority="559" operator="equal">
      <formula>0</formula>
    </cfRule>
  </conditionalFormatting>
  <conditionalFormatting sqref="Q458">
    <cfRule type="cellIs" dxfId="400" priority="558" operator="equal">
      <formula>0</formula>
    </cfRule>
  </conditionalFormatting>
  <conditionalFormatting sqref="N458:Q458">
    <cfRule type="containsBlanks" dxfId="399" priority="557">
      <formula>LEN(TRIM(N458))=0</formula>
    </cfRule>
  </conditionalFormatting>
  <conditionalFormatting sqref="T458:U458">
    <cfRule type="cellIs" dxfId="398" priority="556" operator="equal">
      <formula>0</formula>
    </cfRule>
  </conditionalFormatting>
  <conditionalFormatting sqref="T458:U458">
    <cfRule type="cellIs" dxfId="397" priority="555" operator="equal">
      <formula>0</formula>
    </cfRule>
  </conditionalFormatting>
  <conditionalFormatting sqref="T458:U458">
    <cfRule type="containsBlanks" dxfId="396" priority="554">
      <formula>LEN(TRIM(T458))=0</formula>
    </cfRule>
  </conditionalFormatting>
  <conditionalFormatting sqref="X59:X65 X68:X70">
    <cfRule type="cellIs" dxfId="395" priority="553" operator="equal">
      <formula>0</formula>
    </cfRule>
  </conditionalFormatting>
  <conditionalFormatting sqref="X59:X65 X68:X70">
    <cfRule type="containsBlanks" dxfId="394" priority="552">
      <formula>LEN(TRIM(X59))=0</formula>
    </cfRule>
  </conditionalFormatting>
  <conditionalFormatting sqref="Y59:Y70">
    <cfRule type="cellIs" dxfId="393" priority="551" operator="equal">
      <formula>0</formula>
    </cfRule>
  </conditionalFormatting>
  <conditionalFormatting sqref="Y59:Y70">
    <cfRule type="containsBlanks" dxfId="392" priority="550">
      <formula>LEN(TRIM(Y59))=0</formula>
    </cfRule>
  </conditionalFormatting>
  <conditionalFormatting sqref="H66:J67 L66:L67 N66:W67">
    <cfRule type="cellIs" dxfId="391" priority="549" operator="equal">
      <formula>0</formula>
    </cfRule>
  </conditionalFormatting>
  <conditionalFormatting sqref="H66:J67 L66:L67 N66:W67">
    <cfRule type="containsBlanks" dxfId="390" priority="548">
      <formula>LEN(TRIM(H66))=0</formula>
    </cfRule>
  </conditionalFormatting>
  <conditionalFormatting sqref="X66:X67">
    <cfRule type="cellIs" dxfId="389" priority="547" operator="equal">
      <formula>0</formula>
    </cfRule>
  </conditionalFormatting>
  <conditionalFormatting sqref="X66:X67">
    <cfRule type="containsBlanks" dxfId="388" priority="546">
      <formula>LEN(TRIM(X66))=0</formula>
    </cfRule>
  </conditionalFormatting>
  <conditionalFormatting sqref="X15:X16 X19 L15:L16 H19:J19 L19 N19:O19">
    <cfRule type="cellIs" dxfId="387" priority="545" operator="equal">
      <formula>0</formula>
    </cfRule>
  </conditionalFormatting>
  <conditionalFormatting sqref="H15:I16 N15:O16">
    <cfRule type="cellIs" dxfId="386" priority="544" operator="equal">
      <formula>0</formula>
    </cfRule>
  </conditionalFormatting>
  <conditionalFormatting sqref="J15:J16">
    <cfRule type="cellIs" dxfId="385" priority="543" operator="equal">
      <formula>0</formula>
    </cfRule>
  </conditionalFormatting>
  <conditionalFormatting sqref="P19">
    <cfRule type="cellIs" dxfId="384" priority="542" operator="equal">
      <formula>0</formula>
    </cfRule>
  </conditionalFormatting>
  <conditionalFormatting sqref="P15:P16">
    <cfRule type="cellIs" dxfId="383" priority="541" operator="equal">
      <formula>0</formula>
    </cfRule>
  </conditionalFormatting>
  <conditionalFormatting sqref="Q19">
    <cfRule type="cellIs" dxfId="382" priority="540" operator="equal">
      <formula>0</formula>
    </cfRule>
  </conditionalFormatting>
  <conditionalFormatting sqref="Q15:Q16">
    <cfRule type="cellIs" dxfId="381" priority="539" operator="equal">
      <formula>0</formula>
    </cfRule>
  </conditionalFormatting>
  <conditionalFormatting sqref="R19">
    <cfRule type="cellIs" dxfId="380" priority="538" operator="equal">
      <formula>0</formula>
    </cfRule>
  </conditionalFormatting>
  <conditionalFormatting sqref="R15:R16">
    <cfRule type="cellIs" dxfId="379" priority="537" operator="equal">
      <formula>0</formula>
    </cfRule>
  </conditionalFormatting>
  <conditionalFormatting sqref="S19">
    <cfRule type="cellIs" dxfId="378" priority="536" operator="equal">
      <formula>0</formula>
    </cfRule>
  </conditionalFormatting>
  <conditionalFormatting sqref="S15:S16">
    <cfRule type="cellIs" dxfId="377" priority="535" operator="equal">
      <formula>0</formula>
    </cfRule>
  </conditionalFormatting>
  <conditionalFormatting sqref="T19">
    <cfRule type="cellIs" dxfId="376" priority="534" operator="equal">
      <formula>0</formula>
    </cfRule>
  </conditionalFormatting>
  <conditionalFormatting sqref="T15:T16">
    <cfRule type="cellIs" dxfId="375" priority="533" operator="equal">
      <formula>0</formula>
    </cfRule>
  </conditionalFormatting>
  <conditionalFormatting sqref="U19">
    <cfRule type="cellIs" dxfId="374" priority="532" operator="equal">
      <formula>0</formula>
    </cfRule>
  </conditionalFormatting>
  <conditionalFormatting sqref="U15:U16">
    <cfRule type="cellIs" dxfId="373" priority="531" operator="equal">
      <formula>0</formula>
    </cfRule>
  </conditionalFormatting>
  <conditionalFormatting sqref="H15:J16 H19:J19 X19 X15:X16 L19 L15:L16 N15:U16 N19:U19">
    <cfRule type="containsBlanks" dxfId="372" priority="530">
      <formula>LEN(TRIM(H15))=0</formula>
    </cfRule>
  </conditionalFormatting>
  <conditionalFormatting sqref="H14:J14 X14 V14:W19 L14">
    <cfRule type="cellIs" dxfId="371" priority="529" operator="equal">
      <formula>0</formula>
    </cfRule>
  </conditionalFormatting>
  <conditionalFormatting sqref="N14">
    <cfRule type="cellIs" dxfId="370" priority="528" operator="equal">
      <formula>0</formula>
    </cfRule>
  </conditionalFormatting>
  <conditionalFormatting sqref="O14">
    <cfRule type="cellIs" dxfId="369" priority="527" operator="equal">
      <formula>0</formula>
    </cfRule>
  </conditionalFormatting>
  <conditionalFormatting sqref="R14:U14">
    <cfRule type="cellIs" dxfId="368" priority="526" operator="equal">
      <formula>0</formula>
    </cfRule>
  </conditionalFormatting>
  <conditionalFormatting sqref="P14">
    <cfRule type="cellIs" dxfId="367" priority="525" operator="equal">
      <formula>0</formula>
    </cfRule>
  </conditionalFormatting>
  <conditionalFormatting sqref="Q14">
    <cfRule type="cellIs" dxfId="366" priority="524" operator="equal">
      <formula>0</formula>
    </cfRule>
  </conditionalFormatting>
  <conditionalFormatting sqref="H14:J14 V15:V19 X14 W14:W19 L14 N14:V14">
    <cfRule type="containsBlanks" dxfId="365" priority="523">
      <formula>LEN(TRIM(H14))=0</formula>
    </cfRule>
  </conditionalFormatting>
  <conditionalFormatting sqref="Y14:Y19">
    <cfRule type="cellIs" dxfId="364" priority="522" operator="equal">
      <formula>0</formula>
    </cfRule>
  </conditionalFormatting>
  <conditionalFormatting sqref="Y14:Y19">
    <cfRule type="containsBlanks" dxfId="363" priority="521">
      <formula>LEN(TRIM(Y14))=0</formula>
    </cfRule>
  </conditionalFormatting>
  <conditionalFormatting sqref="H17:J18 X17:X18 L17:L18 N17:U18">
    <cfRule type="cellIs" dxfId="362" priority="520" operator="equal">
      <formula>0</formula>
    </cfRule>
  </conditionalFormatting>
  <conditionalFormatting sqref="P17:P18">
    <cfRule type="cellIs" dxfId="361" priority="519" operator="equal">
      <formula>0</formula>
    </cfRule>
  </conditionalFormatting>
  <conditionalFormatting sqref="Q17:Q18">
    <cfRule type="cellIs" dxfId="360" priority="518" operator="equal">
      <formula>0</formula>
    </cfRule>
  </conditionalFormatting>
  <conditionalFormatting sqref="R17:R18">
    <cfRule type="cellIs" dxfId="359" priority="517" operator="equal">
      <formula>0</formula>
    </cfRule>
  </conditionalFormatting>
  <conditionalFormatting sqref="S17:S18">
    <cfRule type="cellIs" dxfId="358" priority="516" operator="equal">
      <formula>0</formula>
    </cfRule>
  </conditionalFormatting>
  <conditionalFormatting sqref="T17:T18">
    <cfRule type="cellIs" dxfId="357" priority="515" operator="equal">
      <formula>0</formula>
    </cfRule>
  </conditionalFormatting>
  <conditionalFormatting sqref="U17:U18">
    <cfRule type="cellIs" dxfId="356" priority="514" operator="equal">
      <formula>0</formula>
    </cfRule>
  </conditionalFormatting>
  <conditionalFormatting sqref="H17:J18 X17:X18 L17:L18 N17:U18">
    <cfRule type="containsBlanks" dxfId="355" priority="513">
      <formula>LEN(TRIM(H17))=0</formula>
    </cfRule>
  </conditionalFormatting>
  <conditionalFormatting sqref="R17:R18">
    <cfRule type="cellIs" dxfId="354" priority="512" operator="equal">
      <formula>0</formula>
    </cfRule>
  </conditionalFormatting>
  <conditionalFormatting sqref="S17:S18">
    <cfRule type="cellIs" dxfId="353" priority="511" operator="equal">
      <formula>0</formula>
    </cfRule>
  </conditionalFormatting>
  <conditionalFormatting sqref="T17:U17">
    <cfRule type="cellIs" dxfId="352" priority="510" operator="equal">
      <formula>0</formula>
    </cfRule>
  </conditionalFormatting>
  <conditionalFormatting sqref="T18:U18">
    <cfRule type="cellIs" dxfId="351" priority="509" operator="equal">
      <formula>0</formula>
    </cfRule>
  </conditionalFormatting>
  <conditionalFormatting sqref="H22:J24 L22:L24 N22:W24">
    <cfRule type="cellIs" dxfId="350" priority="508" operator="equal">
      <formula>0</formula>
    </cfRule>
  </conditionalFormatting>
  <conditionalFormatting sqref="H22:J24 L22:L24 N22:W24">
    <cfRule type="containsBlanks" dxfId="349" priority="507">
      <formula>LEN(TRIM(H22))=0</formula>
    </cfRule>
  </conditionalFormatting>
  <conditionalFormatting sqref="H32:J33 H27:J28 L27:L28 L32:L33 N32:W33 N27:W28">
    <cfRule type="cellIs" dxfId="348" priority="506" operator="equal">
      <formula>0</formula>
    </cfRule>
  </conditionalFormatting>
  <conditionalFormatting sqref="H31:J33 L31:L33 N31:W33">
    <cfRule type="cellIs" dxfId="347" priority="505" operator="equal">
      <formula>0</formula>
    </cfRule>
  </conditionalFormatting>
  <conditionalFormatting sqref="H27:J28 H31:J33 L31:L33 L27:L28 N27:W28 N31:W33">
    <cfRule type="containsBlanks" dxfId="346" priority="504">
      <formula>LEN(TRIM(H27))=0</formula>
    </cfRule>
  </conditionalFormatting>
  <conditionalFormatting sqref="H25:J26 L25:L26 N25:W26">
    <cfRule type="cellIs" dxfId="345" priority="503" operator="equal">
      <formula>0</formula>
    </cfRule>
  </conditionalFormatting>
  <conditionalFormatting sqref="H25:J26 L25:L26 N25:W26">
    <cfRule type="containsBlanks" dxfId="344" priority="502">
      <formula>LEN(TRIM(H25))=0</formula>
    </cfRule>
  </conditionalFormatting>
  <conditionalFormatting sqref="X22:X28 X31:X33">
    <cfRule type="cellIs" dxfId="343" priority="501" operator="equal">
      <formula>0</formula>
    </cfRule>
  </conditionalFormatting>
  <conditionalFormatting sqref="X22:X28 X31:X33">
    <cfRule type="containsBlanks" dxfId="342" priority="500">
      <formula>LEN(TRIM(X22))=0</formula>
    </cfRule>
  </conditionalFormatting>
  <conditionalFormatting sqref="Y22:Y33">
    <cfRule type="cellIs" dxfId="341" priority="499" operator="equal">
      <formula>0</formula>
    </cfRule>
  </conditionalFormatting>
  <conditionalFormatting sqref="Y22:Y33">
    <cfRule type="containsBlanks" dxfId="340" priority="498">
      <formula>LEN(TRIM(Y22))=0</formula>
    </cfRule>
  </conditionalFormatting>
  <conditionalFormatting sqref="H29:J30 L29:L30 N29:W30">
    <cfRule type="cellIs" dxfId="339" priority="497" operator="equal">
      <formula>0</formula>
    </cfRule>
  </conditionalFormatting>
  <conditionalFormatting sqref="H29:J30 L29:L30 N29:W30">
    <cfRule type="containsBlanks" dxfId="338" priority="496">
      <formula>LEN(TRIM(H29))=0</formula>
    </cfRule>
  </conditionalFormatting>
  <conditionalFormatting sqref="X29:X30">
    <cfRule type="cellIs" dxfId="337" priority="495" operator="equal">
      <formula>0</formula>
    </cfRule>
  </conditionalFormatting>
  <conditionalFormatting sqref="X29:X30">
    <cfRule type="containsBlanks" dxfId="336" priority="494">
      <formula>LEN(TRIM(X29))=0</formula>
    </cfRule>
  </conditionalFormatting>
  <conditionalFormatting sqref="H36:J41 L36:L41 N36:Y41">
    <cfRule type="cellIs" dxfId="335" priority="493" operator="equal">
      <formula>0</formula>
    </cfRule>
  </conditionalFormatting>
  <conditionalFormatting sqref="H36:J41 L36:L41 N36:Y41">
    <cfRule type="containsBlanks" dxfId="334" priority="492">
      <formula>LEN(TRIM(H36))=0</formula>
    </cfRule>
  </conditionalFormatting>
  <conditionalFormatting sqref="Y43">
    <cfRule type="cellIs" dxfId="333" priority="491" operator="equal">
      <formula>0</formula>
    </cfRule>
  </conditionalFormatting>
  <conditionalFormatting sqref="H43:J43 L43 N43:Y43">
    <cfRule type="cellIs" dxfId="332" priority="490" operator="equal">
      <formula>0</formula>
    </cfRule>
  </conditionalFormatting>
  <conditionalFormatting sqref="H43:J43 L43 N43:Y43">
    <cfRule type="containsBlanks" dxfId="331" priority="489">
      <formula>LEN(TRIM(H43))=0</formula>
    </cfRule>
  </conditionalFormatting>
  <conditionalFormatting sqref="H43:J43 L43 N43:X43">
    <cfRule type="cellIs" dxfId="330" priority="488" operator="equal">
      <formula>0</formula>
    </cfRule>
  </conditionalFormatting>
  <conditionalFormatting sqref="H20:J20 L20 N20:Y20">
    <cfRule type="cellIs" dxfId="329" priority="487" operator="equal">
      <formula>0</formula>
    </cfRule>
  </conditionalFormatting>
  <conditionalFormatting sqref="H20:J20 L20 N20:Y20">
    <cfRule type="containsBlanks" dxfId="328" priority="486">
      <formula>LEN(TRIM(H20))=0</formula>
    </cfRule>
  </conditionalFormatting>
  <conditionalFormatting sqref="H34:J34 L34 N34:Y34">
    <cfRule type="cellIs" dxfId="327" priority="485" operator="equal">
      <formula>0</formula>
    </cfRule>
  </conditionalFormatting>
  <conditionalFormatting sqref="H34:J34 L34 N34:Y34">
    <cfRule type="containsBlanks" dxfId="326" priority="484">
      <formula>LEN(TRIM(H34))=0</formula>
    </cfRule>
  </conditionalFormatting>
  <conditionalFormatting sqref="H42:J42 L42 N42:Y42">
    <cfRule type="cellIs" dxfId="325" priority="483" operator="equal">
      <formula>0</formula>
    </cfRule>
  </conditionalFormatting>
  <conditionalFormatting sqref="H42:J42 L42 N42:Y42">
    <cfRule type="containsBlanks" dxfId="324" priority="482">
      <formula>LEN(TRIM(H42))=0</formula>
    </cfRule>
  </conditionalFormatting>
  <conditionalFormatting sqref="H44:J44 L44 N44:Y44">
    <cfRule type="cellIs" dxfId="323" priority="481" operator="equal">
      <formula>0</formula>
    </cfRule>
  </conditionalFormatting>
  <conditionalFormatting sqref="H44:J44 L44 N44:Y44">
    <cfRule type="containsBlanks" dxfId="322" priority="480">
      <formula>LEN(TRIM(H44))=0</formula>
    </cfRule>
  </conditionalFormatting>
  <conditionalFormatting sqref="S62">
    <cfRule type="cellIs" dxfId="321" priority="479" operator="equal">
      <formula>0</formula>
    </cfRule>
  </conditionalFormatting>
  <conditionalFormatting sqref="S62">
    <cfRule type="containsBlanks" dxfId="320" priority="478">
      <formula>LEN(TRIM(S62))=0</formula>
    </cfRule>
  </conditionalFormatting>
  <conditionalFormatting sqref="K89:K95 K108:K116 K118">
    <cfRule type="cellIs" dxfId="319" priority="397" operator="equal">
      <formula>0</formula>
    </cfRule>
  </conditionalFormatting>
  <conditionalFormatting sqref="K89:K90">
    <cfRule type="cellIs" dxfId="318" priority="396" operator="equal">
      <formula>0</formula>
    </cfRule>
  </conditionalFormatting>
  <conditionalFormatting sqref="K89:K90">
    <cfRule type="cellIs" dxfId="317" priority="395" operator="equal">
      <formula>0</formula>
    </cfRule>
  </conditionalFormatting>
  <conditionalFormatting sqref="K117">
    <cfRule type="cellIs" dxfId="316" priority="394" operator="equal">
      <formula>0</formula>
    </cfRule>
  </conditionalFormatting>
  <conditionalFormatting sqref="K89:K94 K110:K118 K108">
    <cfRule type="containsBlanks" dxfId="315" priority="393">
      <formula>LEN(TRIM(K89))=0</formula>
    </cfRule>
  </conditionalFormatting>
  <conditionalFormatting sqref="K117">
    <cfRule type="cellIs" dxfId="314" priority="392" operator="equal">
      <formula>0</formula>
    </cfRule>
  </conditionalFormatting>
  <conditionalFormatting sqref="K96:K107">
    <cfRule type="cellIs" dxfId="313" priority="391" operator="equal">
      <formula>0</formula>
    </cfRule>
  </conditionalFormatting>
  <conditionalFormatting sqref="K96:K107">
    <cfRule type="containsBlanks" dxfId="312" priority="390">
      <formula>LEN(TRIM(K96))=0</formula>
    </cfRule>
  </conditionalFormatting>
  <conditionalFormatting sqref="K81 K51:K79">
    <cfRule type="cellIs" dxfId="311" priority="389" operator="equal">
      <formula>0</formula>
    </cfRule>
  </conditionalFormatting>
  <conditionalFormatting sqref="K52:K53">
    <cfRule type="cellIs" dxfId="310" priority="388" operator="equal">
      <formula>0</formula>
    </cfRule>
  </conditionalFormatting>
  <conditionalFormatting sqref="K52:K53">
    <cfRule type="cellIs" dxfId="309" priority="387" operator="equal">
      <formula>0</formula>
    </cfRule>
  </conditionalFormatting>
  <conditionalFormatting sqref="K80">
    <cfRule type="cellIs" dxfId="308" priority="386" operator="equal">
      <formula>0</formula>
    </cfRule>
  </conditionalFormatting>
  <conditionalFormatting sqref="K51:K57 K65:K71 K73:K81">
    <cfRule type="containsBlanks" dxfId="307" priority="385">
      <formula>LEN(TRIM(K51))=0</formula>
    </cfRule>
  </conditionalFormatting>
  <conditionalFormatting sqref="K80">
    <cfRule type="cellIs" dxfId="306" priority="384" operator="equal">
      <formula>0</formula>
    </cfRule>
  </conditionalFormatting>
  <conditionalFormatting sqref="K60:K61">
    <cfRule type="cellIs" dxfId="305" priority="383" operator="equal">
      <formula>0</formula>
    </cfRule>
  </conditionalFormatting>
  <conditionalFormatting sqref="K60:K61">
    <cfRule type="cellIs" dxfId="304" priority="382" operator="equal">
      <formula>0</formula>
    </cfRule>
  </conditionalFormatting>
  <conditionalFormatting sqref="K59:K64">
    <cfRule type="containsBlanks" dxfId="303" priority="381">
      <formula>LEN(TRIM(K59))=0</formula>
    </cfRule>
  </conditionalFormatting>
  <conditionalFormatting sqref="K66:K67">
    <cfRule type="cellIs" dxfId="302" priority="380" operator="equal">
      <formula>0</formula>
    </cfRule>
  </conditionalFormatting>
  <conditionalFormatting sqref="K66:K67">
    <cfRule type="cellIs" dxfId="301" priority="379" operator="equal">
      <formula>0</formula>
    </cfRule>
  </conditionalFormatting>
  <conditionalFormatting sqref="K74:K75">
    <cfRule type="cellIs" dxfId="300" priority="378" operator="equal">
      <formula>0</formula>
    </cfRule>
  </conditionalFormatting>
  <conditionalFormatting sqref="K74:K75">
    <cfRule type="cellIs" dxfId="299" priority="377" operator="equal">
      <formula>0</formula>
    </cfRule>
  </conditionalFormatting>
  <conditionalFormatting sqref="K44 K14:K42">
    <cfRule type="cellIs" dxfId="298" priority="376" operator="equal">
      <formula>0</formula>
    </cfRule>
  </conditionalFormatting>
  <conditionalFormatting sqref="K15:K16">
    <cfRule type="cellIs" dxfId="297" priority="375" operator="equal">
      <formula>0</formula>
    </cfRule>
  </conditionalFormatting>
  <conditionalFormatting sqref="K15:K16">
    <cfRule type="cellIs" dxfId="296" priority="374" operator="equal">
      <formula>0</formula>
    </cfRule>
  </conditionalFormatting>
  <conditionalFormatting sqref="K43">
    <cfRule type="cellIs" dxfId="295" priority="373" operator="equal">
      <formula>0</formula>
    </cfRule>
  </conditionalFormatting>
  <conditionalFormatting sqref="K14:K20 K28:K34 K36:K44">
    <cfRule type="containsBlanks" dxfId="294" priority="372">
      <formula>LEN(TRIM(K14))=0</formula>
    </cfRule>
  </conditionalFormatting>
  <conditionalFormatting sqref="K43">
    <cfRule type="cellIs" dxfId="293" priority="371" operator="equal">
      <formula>0</formula>
    </cfRule>
  </conditionalFormatting>
  <conditionalFormatting sqref="K23:K24">
    <cfRule type="cellIs" dxfId="292" priority="370" operator="equal">
      <formula>0</formula>
    </cfRule>
  </conditionalFormatting>
  <conditionalFormatting sqref="K23:K24">
    <cfRule type="cellIs" dxfId="291" priority="369" operator="equal">
      <formula>0</formula>
    </cfRule>
  </conditionalFormatting>
  <conditionalFormatting sqref="K22:K27">
    <cfRule type="containsBlanks" dxfId="290" priority="368">
      <formula>LEN(TRIM(K22))=0</formula>
    </cfRule>
  </conditionalFormatting>
  <conditionalFormatting sqref="K29:K30">
    <cfRule type="cellIs" dxfId="289" priority="367" operator="equal">
      <formula>0</formula>
    </cfRule>
  </conditionalFormatting>
  <conditionalFormatting sqref="K29:K30">
    <cfRule type="cellIs" dxfId="288" priority="366" operator="equal">
      <formula>0</formula>
    </cfRule>
  </conditionalFormatting>
  <conditionalFormatting sqref="K37:K38">
    <cfRule type="cellIs" dxfId="287" priority="365" operator="equal">
      <formula>0</formula>
    </cfRule>
  </conditionalFormatting>
  <conditionalFormatting sqref="K37:K38">
    <cfRule type="cellIs" dxfId="286" priority="364" operator="equal">
      <formula>0</formula>
    </cfRule>
  </conditionalFormatting>
  <conditionalFormatting sqref="M44 M14:M42">
    <cfRule type="cellIs" dxfId="285" priority="356" operator="equal">
      <formula>0</formula>
    </cfRule>
  </conditionalFormatting>
  <conditionalFormatting sqref="M15:M16">
    <cfRule type="cellIs" dxfId="284" priority="355" operator="equal">
      <formula>0</formula>
    </cfRule>
  </conditionalFormatting>
  <conditionalFormatting sqref="M15:M16">
    <cfRule type="cellIs" dxfId="283" priority="354" operator="equal">
      <formula>0</formula>
    </cfRule>
  </conditionalFormatting>
  <conditionalFormatting sqref="M43">
    <cfRule type="cellIs" dxfId="282" priority="353" operator="equal">
      <formula>0</formula>
    </cfRule>
  </conditionalFormatting>
  <conditionalFormatting sqref="M14:M20 M28:M34 M36:M44">
    <cfRule type="containsBlanks" dxfId="281" priority="352">
      <formula>LEN(TRIM(M14))=0</formula>
    </cfRule>
  </conditionalFormatting>
  <conditionalFormatting sqref="M43">
    <cfRule type="cellIs" dxfId="280" priority="351" operator="equal">
      <formula>0</formula>
    </cfRule>
  </conditionalFormatting>
  <conditionalFormatting sqref="M23:M24">
    <cfRule type="cellIs" dxfId="279" priority="350" operator="equal">
      <formula>0</formula>
    </cfRule>
  </conditionalFormatting>
  <conditionalFormatting sqref="M23:M24">
    <cfRule type="cellIs" dxfId="278" priority="349" operator="equal">
      <formula>0</formula>
    </cfRule>
  </conditionalFormatting>
  <conditionalFormatting sqref="M22:M27">
    <cfRule type="containsBlanks" dxfId="277" priority="348">
      <formula>LEN(TRIM(M22))=0</formula>
    </cfRule>
  </conditionalFormatting>
  <conditionalFormatting sqref="M29:M30">
    <cfRule type="cellIs" dxfId="276" priority="347" operator="equal">
      <formula>0</formula>
    </cfRule>
  </conditionalFormatting>
  <conditionalFormatting sqref="M29:M30">
    <cfRule type="cellIs" dxfId="275" priority="346" operator="equal">
      <formula>0</formula>
    </cfRule>
  </conditionalFormatting>
  <conditionalFormatting sqref="M37:M38">
    <cfRule type="cellIs" dxfId="274" priority="345" operator="equal">
      <formula>0</formula>
    </cfRule>
  </conditionalFormatting>
  <conditionalFormatting sqref="M37:M38">
    <cfRule type="cellIs" dxfId="273" priority="344" operator="equal">
      <formula>0</formula>
    </cfRule>
  </conditionalFormatting>
  <conditionalFormatting sqref="M81 M51:M79">
    <cfRule type="cellIs" dxfId="272" priority="343" operator="equal">
      <formula>0</formula>
    </cfRule>
  </conditionalFormatting>
  <conditionalFormatting sqref="M52:M53">
    <cfRule type="cellIs" dxfId="271" priority="342" operator="equal">
      <formula>0</formula>
    </cfRule>
  </conditionalFormatting>
  <conditionalFormatting sqref="M52:M53">
    <cfRule type="cellIs" dxfId="270" priority="341" operator="equal">
      <formula>0</formula>
    </cfRule>
  </conditionalFormatting>
  <conditionalFormatting sqref="M80">
    <cfRule type="cellIs" dxfId="269" priority="340" operator="equal">
      <formula>0</formula>
    </cfRule>
  </conditionalFormatting>
  <conditionalFormatting sqref="M51:M57 M65:M71 M73:M81">
    <cfRule type="containsBlanks" dxfId="268" priority="339">
      <formula>LEN(TRIM(M51))=0</formula>
    </cfRule>
  </conditionalFormatting>
  <conditionalFormatting sqref="M80">
    <cfRule type="cellIs" dxfId="267" priority="338" operator="equal">
      <formula>0</formula>
    </cfRule>
  </conditionalFormatting>
  <conditionalFormatting sqref="M60:M61">
    <cfRule type="cellIs" dxfId="266" priority="337" operator="equal">
      <formula>0</formula>
    </cfRule>
  </conditionalFormatting>
  <conditionalFormatting sqref="M60:M61">
    <cfRule type="cellIs" dxfId="265" priority="336" operator="equal">
      <formula>0</formula>
    </cfRule>
  </conditionalFormatting>
  <conditionalFormatting sqref="M59:M64">
    <cfRule type="containsBlanks" dxfId="264" priority="335">
      <formula>LEN(TRIM(M59))=0</formula>
    </cfRule>
  </conditionalFormatting>
  <conditionalFormatting sqref="M66:M67">
    <cfRule type="cellIs" dxfId="263" priority="334" operator="equal">
      <formula>0</formula>
    </cfRule>
  </conditionalFormatting>
  <conditionalFormatting sqref="M66:M67">
    <cfRule type="cellIs" dxfId="262" priority="333" operator="equal">
      <formula>0</formula>
    </cfRule>
  </conditionalFormatting>
  <conditionalFormatting sqref="M74:M75">
    <cfRule type="cellIs" dxfId="261" priority="332" operator="equal">
      <formula>0</formula>
    </cfRule>
  </conditionalFormatting>
  <conditionalFormatting sqref="M74:M75">
    <cfRule type="cellIs" dxfId="260" priority="331" operator="equal">
      <formula>0</formula>
    </cfRule>
  </conditionalFormatting>
  <conditionalFormatting sqref="M88">
    <cfRule type="cellIs" dxfId="259" priority="260" operator="equal">
      <formula>0</formula>
    </cfRule>
  </conditionalFormatting>
  <conditionalFormatting sqref="M88">
    <cfRule type="containsBlanks" dxfId="258" priority="259">
      <formula>LEN(TRIM(M88))=0</formula>
    </cfRule>
  </conditionalFormatting>
  <conditionalFormatting sqref="M89:M95 M108:M116 M118">
    <cfRule type="cellIs" dxfId="257" priority="258" operator="equal">
      <formula>0</formula>
    </cfRule>
  </conditionalFormatting>
  <conditionalFormatting sqref="M89:M90">
    <cfRule type="cellIs" dxfId="256" priority="257" operator="equal">
      <formula>0</formula>
    </cfRule>
  </conditionalFormatting>
  <conditionalFormatting sqref="M89:M90">
    <cfRule type="cellIs" dxfId="255" priority="256" operator="equal">
      <formula>0</formula>
    </cfRule>
  </conditionalFormatting>
  <conditionalFormatting sqref="M117">
    <cfRule type="cellIs" dxfId="254" priority="255" operator="equal">
      <formula>0</formula>
    </cfRule>
  </conditionalFormatting>
  <conditionalFormatting sqref="M89:M94 M110:M118 M108">
    <cfRule type="containsBlanks" dxfId="253" priority="254">
      <formula>LEN(TRIM(M89))=0</formula>
    </cfRule>
  </conditionalFormatting>
  <conditionalFormatting sqref="M117">
    <cfRule type="cellIs" dxfId="252" priority="253" operator="equal">
      <formula>0</formula>
    </cfRule>
  </conditionalFormatting>
  <conditionalFormatting sqref="M96:M107">
    <cfRule type="cellIs" dxfId="251" priority="252" operator="equal">
      <formula>0</formula>
    </cfRule>
  </conditionalFormatting>
  <conditionalFormatting sqref="M96:M107">
    <cfRule type="containsBlanks" dxfId="250" priority="251">
      <formula>LEN(TRIM(M96))=0</formula>
    </cfRule>
  </conditionalFormatting>
  <conditionalFormatting sqref="L125:L132 L145:L153 L155 K125">
    <cfRule type="cellIs" dxfId="249" priority="250" operator="equal">
      <formula>0</formula>
    </cfRule>
  </conditionalFormatting>
  <conditionalFormatting sqref="L126:L127">
    <cfRule type="cellIs" dxfId="248" priority="249" operator="equal">
      <formula>0</formula>
    </cfRule>
  </conditionalFormatting>
  <conditionalFormatting sqref="L154">
    <cfRule type="cellIs" dxfId="247" priority="248" operator="equal">
      <formula>0</formula>
    </cfRule>
  </conditionalFormatting>
  <conditionalFormatting sqref="L125:L131 L145 L147:L155 K125">
    <cfRule type="containsBlanks" dxfId="246" priority="247">
      <formula>LEN(TRIM(K125))=0</formula>
    </cfRule>
  </conditionalFormatting>
  <conditionalFormatting sqref="L154">
    <cfRule type="cellIs" dxfId="245" priority="246" operator="equal">
      <formula>0</formula>
    </cfRule>
  </conditionalFormatting>
  <conditionalFormatting sqref="L133:L144">
    <cfRule type="cellIs" dxfId="244" priority="245" operator="equal">
      <formula>0</formula>
    </cfRule>
  </conditionalFormatting>
  <conditionalFormatting sqref="L133:L144">
    <cfRule type="containsBlanks" dxfId="243" priority="244">
      <formula>LEN(TRIM(L133))=0</formula>
    </cfRule>
  </conditionalFormatting>
  <conditionalFormatting sqref="K126:K132 K145:K153 K155">
    <cfRule type="cellIs" dxfId="242" priority="243" operator="equal">
      <formula>0</formula>
    </cfRule>
  </conditionalFormatting>
  <conditionalFormatting sqref="K126:K127">
    <cfRule type="cellIs" dxfId="241" priority="242" operator="equal">
      <formula>0</formula>
    </cfRule>
  </conditionalFormatting>
  <conditionalFormatting sqref="K126:K127">
    <cfRule type="cellIs" dxfId="240" priority="241" operator="equal">
      <formula>0</formula>
    </cfRule>
  </conditionalFormatting>
  <conditionalFormatting sqref="K154">
    <cfRule type="cellIs" dxfId="239" priority="240" operator="equal">
      <formula>0</formula>
    </cfRule>
  </conditionalFormatting>
  <conditionalFormatting sqref="K126:K131 K147:K155 K145">
    <cfRule type="containsBlanks" dxfId="238" priority="239">
      <formula>LEN(TRIM(K126))=0</formula>
    </cfRule>
  </conditionalFormatting>
  <conditionalFormatting sqref="K154">
    <cfRule type="cellIs" dxfId="237" priority="238" operator="equal">
      <formula>0</formula>
    </cfRule>
  </conditionalFormatting>
  <conditionalFormatting sqref="K133:K144">
    <cfRule type="cellIs" dxfId="236" priority="237" operator="equal">
      <formula>0</formula>
    </cfRule>
  </conditionalFormatting>
  <conditionalFormatting sqref="K133:K144">
    <cfRule type="containsBlanks" dxfId="235" priority="236">
      <formula>LEN(TRIM(K133))=0</formula>
    </cfRule>
  </conditionalFormatting>
  <conditionalFormatting sqref="M125">
    <cfRule type="cellIs" dxfId="234" priority="235" operator="equal">
      <formula>0</formula>
    </cfRule>
  </conditionalFormatting>
  <conditionalFormatting sqref="M125">
    <cfRule type="containsBlanks" dxfId="233" priority="234">
      <formula>LEN(TRIM(M125))=0</formula>
    </cfRule>
  </conditionalFormatting>
  <conditionalFormatting sqref="M126:M132 M145:M153 M155">
    <cfRule type="cellIs" dxfId="232" priority="233" operator="equal">
      <formula>0</formula>
    </cfRule>
  </conditionalFormatting>
  <conditionalFormatting sqref="M126:M127">
    <cfRule type="cellIs" dxfId="231" priority="232" operator="equal">
      <formula>0</formula>
    </cfRule>
  </conditionalFormatting>
  <conditionalFormatting sqref="M126:M127">
    <cfRule type="cellIs" dxfId="230" priority="231" operator="equal">
      <formula>0</formula>
    </cfRule>
  </conditionalFormatting>
  <conditionalFormatting sqref="M154">
    <cfRule type="cellIs" dxfId="229" priority="230" operator="equal">
      <formula>0</formula>
    </cfRule>
  </conditionalFormatting>
  <conditionalFormatting sqref="M126:M131 M147:M155 M145">
    <cfRule type="containsBlanks" dxfId="228" priority="229">
      <formula>LEN(TRIM(M126))=0</formula>
    </cfRule>
  </conditionalFormatting>
  <conditionalFormatting sqref="M154">
    <cfRule type="cellIs" dxfId="227" priority="228" operator="equal">
      <formula>0</formula>
    </cfRule>
  </conditionalFormatting>
  <conditionalFormatting sqref="M133:M144">
    <cfRule type="cellIs" dxfId="226" priority="227" operator="equal">
      <formula>0</formula>
    </cfRule>
  </conditionalFormatting>
  <conditionalFormatting sqref="M133:M144">
    <cfRule type="containsBlanks" dxfId="225" priority="226">
      <formula>LEN(TRIM(M133))=0</formula>
    </cfRule>
  </conditionalFormatting>
  <conditionalFormatting sqref="L162:L169 L182:L190 L192 K162">
    <cfRule type="cellIs" dxfId="224" priority="225" operator="equal">
      <formula>0</formula>
    </cfRule>
  </conditionalFormatting>
  <conditionalFormatting sqref="L163:L164">
    <cfRule type="cellIs" dxfId="223" priority="224" operator="equal">
      <formula>0</formula>
    </cfRule>
  </conditionalFormatting>
  <conditionalFormatting sqref="L191">
    <cfRule type="cellIs" dxfId="222" priority="223" operator="equal">
      <formula>0</formula>
    </cfRule>
  </conditionalFormatting>
  <conditionalFormatting sqref="L162:L168 L182 L184:L192 K162">
    <cfRule type="containsBlanks" dxfId="221" priority="222">
      <formula>LEN(TRIM(K162))=0</formula>
    </cfRule>
  </conditionalFormatting>
  <conditionalFormatting sqref="L191">
    <cfRule type="cellIs" dxfId="220" priority="221" operator="equal">
      <formula>0</formula>
    </cfRule>
  </conditionalFormatting>
  <conditionalFormatting sqref="L170:L181">
    <cfRule type="cellIs" dxfId="219" priority="220" operator="equal">
      <formula>0</formula>
    </cfRule>
  </conditionalFormatting>
  <conditionalFormatting sqref="L170:L181">
    <cfRule type="containsBlanks" dxfId="218" priority="219">
      <formula>LEN(TRIM(L170))=0</formula>
    </cfRule>
  </conditionalFormatting>
  <conditionalFormatting sqref="K163:K169 K182:K190 K192">
    <cfRule type="cellIs" dxfId="217" priority="218" operator="equal">
      <formula>0</formula>
    </cfRule>
  </conditionalFormatting>
  <conditionalFormatting sqref="K163:K164">
    <cfRule type="cellIs" dxfId="216" priority="217" operator="equal">
      <formula>0</formula>
    </cfRule>
  </conditionalFormatting>
  <conditionalFormatting sqref="K163:K164">
    <cfRule type="cellIs" dxfId="215" priority="216" operator="equal">
      <formula>0</formula>
    </cfRule>
  </conditionalFormatting>
  <conditionalFormatting sqref="K191">
    <cfRule type="cellIs" dxfId="214" priority="215" operator="equal">
      <formula>0</formula>
    </cfRule>
  </conditionalFormatting>
  <conditionalFormatting sqref="K163:K168 K184:K192 K182">
    <cfRule type="containsBlanks" dxfId="213" priority="214">
      <formula>LEN(TRIM(K163))=0</formula>
    </cfRule>
  </conditionalFormatting>
  <conditionalFormatting sqref="K191">
    <cfRule type="cellIs" dxfId="212" priority="213" operator="equal">
      <formula>0</formula>
    </cfRule>
  </conditionalFormatting>
  <conditionalFormatting sqref="K170:K181">
    <cfRule type="cellIs" dxfId="211" priority="212" operator="equal">
      <formula>0</formula>
    </cfRule>
  </conditionalFormatting>
  <conditionalFormatting sqref="K170:K181">
    <cfRule type="containsBlanks" dxfId="210" priority="211">
      <formula>LEN(TRIM(K170))=0</formula>
    </cfRule>
  </conditionalFormatting>
  <conditionalFormatting sqref="M162">
    <cfRule type="cellIs" dxfId="209" priority="210" operator="equal">
      <formula>0</formula>
    </cfRule>
  </conditionalFormatting>
  <conditionalFormatting sqref="M162">
    <cfRule type="containsBlanks" dxfId="208" priority="209">
      <formula>LEN(TRIM(M162))=0</formula>
    </cfRule>
  </conditionalFormatting>
  <conditionalFormatting sqref="M163:M169 M182:M190 M192">
    <cfRule type="cellIs" dxfId="207" priority="208" operator="equal">
      <formula>0</formula>
    </cfRule>
  </conditionalFormatting>
  <conditionalFormatting sqref="M163:M164">
    <cfRule type="cellIs" dxfId="206" priority="207" operator="equal">
      <formula>0</formula>
    </cfRule>
  </conditionalFormatting>
  <conditionalFormatting sqref="M163:M164">
    <cfRule type="cellIs" dxfId="205" priority="206" operator="equal">
      <formula>0</formula>
    </cfRule>
  </conditionalFormatting>
  <conditionalFormatting sqref="M191">
    <cfRule type="cellIs" dxfId="204" priority="205" operator="equal">
      <formula>0</formula>
    </cfRule>
  </conditionalFormatting>
  <conditionalFormatting sqref="M163:M168 M184:M192 M182">
    <cfRule type="containsBlanks" dxfId="203" priority="204">
      <formula>LEN(TRIM(M163))=0</formula>
    </cfRule>
  </conditionalFormatting>
  <conditionalFormatting sqref="M191">
    <cfRule type="cellIs" dxfId="202" priority="203" operator="equal">
      <formula>0</formula>
    </cfRule>
  </conditionalFormatting>
  <conditionalFormatting sqref="M170:M181">
    <cfRule type="cellIs" dxfId="201" priority="202" operator="equal">
      <formula>0</formula>
    </cfRule>
  </conditionalFormatting>
  <conditionalFormatting sqref="M170:M181">
    <cfRule type="containsBlanks" dxfId="200" priority="201">
      <formula>LEN(TRIM(M170))=0</formula>
    </cfRule>
  </conditionalFormatting>
  <conditionalFormatting sqref="L199:L206 L219:L227 L229 K199">
    <cfRule type="cellIs" dxfId="199" priority="200" operator="equal">
      <formula>0</formula>
    </cfRule>
  </conditionalFormatting>
  <conditionalFormatting sqref="L200:L201">
    <cfRule type="cellIs" dxfId="198" priority="199" operator="equal">
      <formula>0</formula>
    </cfRule>
  </conditionalFormatting>
  <conditionalFormatting sqref="L228">
    <cfRule type="cellIs" dxfId="197" priority="198" operator="equal">
      <formula>0</formula>
    </cfRule>
  </conditionalFormatting>
  <conditionalFormatting sqref="L199:L205 L219 L221:L229 K199">
    <cfRule type="containsBlanks" dxfId="196" priority="197">
      <formula>LEN(TRIM(K199))=0</formula>
    </cfRule>
  </conditionalFormatting>
  <conditionalFormatting sqref="L228">
    <cfRule type="cellIs" dxfId="195" priority="196" operator="equal">
      <formula>0</formula>
    </cfRule>
  </conditionalFormatting>
  <conditionalFormatting sqref="L207:L218">
    <cfRule type="cellIs" dxfId="194" priority="195" operator="equal">
      <formula>0</formula>
    </cfRule>
  </conditionalFormatting>
  <conditionalFormatting sqref="L207:L218">
    <cfRule type="containsBlanks" dxfId="193" priority="194">
      <formula>LEN(TRIM(L207))=0</formula>
    </cfRule>
  </conditionalFormatting>
  <conditionalFormatting sqref="K200:K206 K219:K227 K229">
    <cfRule type="cellIs" dxfId="192" priority="193" operator="equal">
      <formula>0</formula>
    </cfRule>
  </conditionalFormatting>
  <conditionalFormatting sqref="K200:K201">
    <cfRule type="cellIs" dxfId="191" priority="192" operator="equal">
      <formula>0</formula>
    </cfRule>
  </conditionalFormatting>
  <conditionalFormatting sqref="K200:K201">
    <cfRule type="cellIs" dxfId="190" priority="191" operator="equal">
      <formula>0</formula>
    </cfRule>
  </conditionalFormatting>
  <conditionalFormatting sqref="K228">
    <cfRule type="cellIs" dxfId="189" priority="190" operator="equal">
      <formula>0</formula>
    </cfRule>
  </conditionalFormatting>
  <conditionalFormatting sqref="K200:K205 K221:K229 K219">
    <cfRule type="containsBlanks" dxfId="188" priority="189">
      <formula>LEN(TRIM(K200))=0</formula>
    </cfRule>
  </conditionalFormatting>
  <conditionalFormatting sqref="K228">
    <cfRule type="cellIs" dxfId="187" priority="188" operator="equal">
      <formula>0</formula>
    </cfRule>
  </conditionalFormatting>
  <conditionalFormatting sqref="K207:K218">
    <cfRule type="cellIs" dxfId="186" priority="187" operator="equal">
      <formula>0</formula>
    </cfRule>
  </conditionalFormatting>
  <conditionalFormatting sqref="K207:K218">
    <cfRule type="containsBlanks" dxfId="185" priority="186">
      <formula>LEN(TRIM(K207))=0</formula>
    </cfRule>
  </conditionalFormatting>
  <conditionalFormatting sqref="M199">
    <cfRule type="cellIs" dxfId="184" priority="185" operator="equal">
      <formula>0</formula>
    </cfRule>
  </conditionalFormatting>
  <conditionalFormatting sqref="M199">
    <cfRule type="containsBlanks" dxfId="183" priority="184">
      <formula>LEN(TRIM(M199))=0</formula>
    </cfRule>
  </conditionalFormatting>
  <conditionalFormatting sqref="M200:M206 M219:M227 M229">
    <cfRule type="cellIs" dxfId="182" priority="183" operator="equal">
      <formula>0</formula>
    </cfRule>
  </conditionalFormatting>
  <conditionalFormatting sqref="M200:M201">
    <cfRule type="cellIs" dxfId="181" priority="182" operator="equal">
      <formula>0</formula>
    </cfRule>
  </conditionalFormatting>
  <conditionalFormatting sqref="M200:M201">
    <cfRule type="cellIs" dxfId="180" priority="181" operator="equal">
      <formula>0</formula>
    </cfRule>
  </conditionalFormatting>
  <conditionalFormatting sqref="M228">
    <cfRule type="cellIs" dxfId="179" priority="180" operator="equal">
      <formula>0</formula>
    </cfRule>
  </conditionalFormatting>
  <conditionalFormatting sqref="M200:M205 M221:M229 M219">
    <cfRule type="containsBlanks" dxfId="178" priority="179">
      <formula>LEN(TRIM(M200))=0</formula>
    </cfRule>
  </conditionalFormatting>
  <conditionalFormatting sqref="M228">
    <cfRule type="cellIs" dxfId="177" priority="178" operator="equal">
      <formula>0</formula>
    </cfRule>
  </conditionalFormatting>
  <conditionalFormatting sqref="M207:M218">
    <cfRule type="cellIs" dxfId="176" priority="177" operator="equal">
      <formula>0</formula>
    </cfRule>
  </conditionalFormatting>
  <conditionalFormatting sqref="M207:M218">
    <cfRule type="containsBlanks" dxfId="175" priority="176">
      <formula>LEN(TRIM(M207))=0</formula>
    </cfRule>
  </conditionalFormatting>
  <conditionalFormatting sqref="L236:L243 L256:L264 L266 K236">
    <cfRule type="cellIs" dxfId="174" priority="175" operator="equal">
      <formula>0</formula>
    </cfRule>
  </conditionalFormatting>
  <conditionalFormatting sqref="L237:L238">
    <cfRule type="cellIs" dxfId="173" priority="174" operator="equal">
      <formula>0</formula>
    </cfRule>
  </conditionalFormatting>
  <conditionalFormatting sqref="L265">
    <cfRule type="cellIs" dxfId="172" priority="173" operator="equal">
      <formula>0</formula>
    </cfRule>
  </conditionalFormatting>
  <conditionalFormatting sqref="L236:L242 L256 L258:L266 K236">
    <cfRule type="containsBlanks" dxfId="171" priority="172">
      <formula>LEN(TRIM(K236))=0</formula>
    </cfRule>
  </conditionalFormatting>
  <conditionalFormatting sqref="L265">
    <cfRule type="cellIs" dxfId="170" priority="171" operator="equal">
      <formula>0</formula>
    </cfRule>
  </conditionalFormatting>
  <conditionalFormatting sqref="L244:L255">
    <cfRule type="cellIs" dxfId="169" priority="170" operator="equal">
      <formula>0</formula>
    </cfRule>
  </conditionalFormatting>
  <conditionalFormatting sqref="L244:L255">
    <cfRule type="containsBlanks" dxfId="168" priority="169">
      <formula>LEN(TRIM(L244))=0</formula>
    </cfRule>
  </conditionalFormatting>
  <conditionalFormatting sqref="K237:K243 K256:K264 K266">
    <cfRule type="cellIs" dxfId="167" priority="168" operator="equal">
      <formula>0</formula>
    </cfRule>
  </conditionalFormatting>
  <conditionalFormatting sqref="K237:K238">
    <cfRule type="cellIs" dxfId="166" priority="167" operator="equal">
      <formula>0</formula>
    </cfRule>
  </conditionalFormatting>
  <conditionalFormatting sqref="K237:K238">
    <cfRule type="cellIs" dxfId="165" priority="166" operator="equal">
      <formula>0</formula>
    </cfRule>
  </conditionalFormatting>
  <conditionalFormatting sqref="K265">
    <cfRule type="cellIs" dxfId="164" priority="165" operator="equal">
      <formula>0</formula>
    </cfRule>
  </conditionalFormatting>
  <conditionalFormatting sqref="K237:K242 K258:K266 K256">
    <cfRule type="containsBlanks" dxfId="163" priority="164">
      <formula>LEN(TRIM(K237))=0</formula>
    </cfRule>
  </conditionalFormatting>
  <conditionalFormatting sqref="K265">
    <cfRule type="cellIs" dxfId="162" priority="163" operator="equal">
      <formula>0</formula>
    </cfRule>
  </conditionalFormatting>
  <conditionalFormatting sqref="K244:K255">
    <cfRule type="cellIs" dxfId="161" priority="162" operator="equal">
      <formula>0</formula>
    </cfRule>
  </conditionalFormatting>
  <conditionalFormatting sqref="K244:K255">
    <cfRule type="containsBlanks" dxfId="160" priority="161">
      <formula>LEN(TRIM(K244))=0</formula>
    </cfRule>
  </conditionalFormatting>
  <conditionalFormatting sqref="M236">
    <cfRule type="cellIs" dxfId="159" priority="160" operator="equal">
      <formula>0</formula>
    </cfRule>
  </conditionalFormatting>
  <conditionalFormatting sqref="M236">
    <cfRule type="containsBlanks" dxfId="158" priority="159">
      <formula>LEN(TRIM(M236))=0</formula>
    </cfRule>
  </conditionalFormatting>
  <conditionalFormatting sqref="M237:M243 M256:M264 M266">
    <cfRule type="cellIs" dxfId="157" priority="158" operator="equal">
      <formula>0</formula>
    </cfRule>
  </conditionalFormatting>
  <conditionalFormatting sqref="M237:M238">
    <cfRule type="cellIs" dxfId="156" priority="157" operator="equal">
      <formula>0</formula>
    </cfRule>
  </conditionalFormatting>
  <conditionalFormatting sqref="M237:M238">
    <cfRule type="cellIs" dxfId="155" priority="156" operator="equal">
      <formula>0</formula>
    </cfRule>
  </conditionalFormatting>
  <conditionalFormatting sqref="M265">
    <cfRule type="cellIs" dxfId="154" priority="155" operator="equal">
      <formula>0</formula>
    </cfRule>
  </conditionalFormatting>
  <conditionalFormatting sqref="M237:M242 M258:M266 M256">
    <cfRule type="containsBlanks" dxfId="153" priority="154">
      <formula>LEN(TRIM(M237))=0</formula>
    </cfRule>
  </conditionalFormatting>
  <conditionalFormatting sqref="M265">
    <cfRule type="cellIs" dxfId="152" priority="153" operator="equal">
      <formula>0</formula>
    </cfRule>
  </conditionalFormatting>
  <conditionalFormatting sqref="M244:M255">
    <cfRule type="cellIs" dxfId="151" priority="152" operator="equal">
      <formula>0</formula>
    </cfRule>
  </conditionalFormatting>
  <conditionalFormatting sqref="M244:M255">
    <cfRule type="containsBlanks" dxfId="150" priority="151">
      <formula>LEN(TRIM(M244))=0</formula>
    </cfRule>
  </conditionalFormatting>
  <conditionalFormatting sqref="L273:L280 L293:L301 L303 K273">
    <cfRule type="cellIs" dxfId="149" priority="150" operator="equal">
      <formula>0</formula>
    </cfRule>
  </conditionalFormatting>
  <conditionalFormatting sqref="L274:L275">
    <cfRule type="cellIs" dxfId="148" priority="149" operator="equal">
      <formula>0</formula>
    </cfRule>
  </conditionalFormatting>
  <conditionalFormatting sqref="L302">
    <cfRule type="cellIs" dxfId="147" priority="148" operator="equal">
      <formula>0</formula>
    </cfRule>
  </conditionalFormatting>
  <conditionalFormatting sqref="L273:L279 L293 L295:L303 K273">
    <cfRule type="containsBlanks" dxfId="146" priority="147">
      <formula>LEN(TRIM(K273))=0</formula>
    </cfRule>
  </conditionalFormatting>
  <conditionalFormatting sqref="L302">
    <cfRule type="cellIs" dxfId="145" priority="146" operator="equal">
      <formula>0</formula>
    </cfRule>
  </conditionalFormatting>
  <conditionalFormatting sqref="L281:L292">
    <cfRule type="cellIs" dxfId="144" priority="145" operator="equal">
      <formula>0</formula>
    </cfRule>
  </conditionalFormatting>
  <conditionalFormatting sqref="L281:L292">
    <cfRule type="containsBlanks" dxfId="143" priority="144">
      <formula>LEN(TRIM(L281))=0</formula>
    </cfRule>
  </conditionalFormatting>
  <conditionalFormatting sqref="K274:K280 K293:K301 K303">
    <cfRule type="cellIs" dxfId="142" priority="143" operator="equal">
      <formula>0</formula>
    </cfRule>
  </conditionalFormatting>
  <conditionalFormatting sqref="K274:K275">
    <cfRule type="cellIs" dxfId="141" priority="142" operator="equal">
      <formula>0</formula>
    </cfRule>
  </conditionalFormatting>
  <conditionalFormatting sqref="K274:K275">
    <cfRule type="cellIs" dxfId="140" priority="141" operator="equal">
      <formula>0</formula>
    </cfRule>
  </conditionalFormatting>
  <conditionalFormatting sqref="K302">
    <cfRule type="cellIs" dxfId="139" priority="140" operator="equal">
      <formula>0</formula>
    </cfRule>
  </conditionalFormatting>
  <conditionalFormatting sqref="K274:K279 K295:K303 K293">
    <cfRule type="containsBlanks" dxfId="138" priority="139">
      <formula>LEN(TRIM(K274))=0</formula>
    </cfRule>
  </conditionalFormatting>
  <conditionalFormatting sqref="K302">
    <cfRule type="cellIs" dxfId="137" priority="138" operator="equal">
      <formula>0</formula>
    </cfRule>
  </conditionalFormatting>
  <conditionalFormatting sqref="K281:K292">
    <cfRule type="cellIs" dxfId="136" priority="137" operator="equal">
      <formula>0</formula>
    </cfRule>
  </conditionalFormatting>
  <conditionalFormatting sqref="K281:K292">
    <cfRule type="containsBlanks" dxfId="135" priority="136">
      <formula>LEN(TRIM(K281))=0</formula>
    </cfRule>
  </conditionalFormatting>
  <conditionalFormatting sqref="M273">
    <cfRule type="cellIs" dxfId="134" priority="135" operator="equal">
      <formula>0</formula>
    </cfRule>
  </conditionalFormatting>
  <conditionalFormatting sqref="M273">
    <cfRule type="containsBlanks" dxfId="133" priority="134">
      <formula>LEN(TRIM(M273))=0</formula>
    </cfRule>
  </conditionalFormatting>
  <conditionalFormatting sqref="M274:M280 M293:M301 M303">
    <cfRule type="cellIs" dxfId="132" priority="133" operator="equal">
      <formula>0</formula>
    </cfRule>
  </conditionalFormatting>
  <conditionalFormatting sqref="M274:M275">
    <cfRule type="cellIs" dxfId="131" priority="132" operator="equal">
      <formula>0</formula>
    </cfRule>
  </conditionalFormatting>
  <conditionalFormatting sqref="M274:M275">
    <cfRule type="cellIs" dxfId="130" priority="131" operator="equal">
      <formula>0</formula>
    </cfRule>
  </conditionalFormatting>
  <conditionalFormatting sqref="M302">
    <cfRule type="cellIs" dxfId="129" priority="130" operator="equal">
      <formula>0</formula>
    </cfRule>
  </conditionalFormatting>
  <conditionalFormatting sqref="M274:M279 M295:M303 M293">
    <cfRule type="containsBlanks" dxfId="128" priority="129">
      <formula>LEN(TRIM(M274))=0</formula>
    </cfRule>
  </conditionalFormatting>
  <conditionalFormatting sqref="M302">
    <cfRule type="cellIs" dxfId="127" priority="128" operator="equal">
      <formula>0</formula>
    </cfRule>
  </conditionalFormatting>
  <conditionalFormatting sqref="M281:M292">
    <cfRule type="cellIs" dxfId="126" priority="127" operator="equal">
      <formula>0</formula>
    </cfRule>
  </conditionalFormatting>
  <conditionalFormatting sqref="M281:M292">
    <cfRule type="containsBlanks" dxfId="125" priority="126">
      <formula>LEN(TRIM(M281))=0</formula>
    </cfRule>
  </conditionalFormatting>
  <conditionalFormatting sqref="L310:L317 L330:L338 L340 K310">
    <cfRule type="cellIs" dxfId="124" priority="125" operator="equal">
      <formula>0</formula>
    </cfRule>
  </conditionalFormatting>
  <conditionalFormatting sqref="L311:L312">
    <cfRule type="cellIs" dxfId="123" priority="124" operator="equal">
      <formula>0</formula>
    </cfRule>
  </conditionalFormatting>
  <conditionalFormatting sqref="L339">
    <cfRule type="cellIs" dxfId="122" priority="123" operator="equal">
      <formula>0</formula>
    </cfRule>
  </conditionalFormatting>
  <conditionalFormatting sqref="L310:L316 L330 L332:L340 K310">
    <cfRule type="containsBlanks" dxfId="121" priority="122">
      <formula>LEN(TRIM(K310))=0</formula>
    </cfRule>
  </conditionalFormatting>
  <conditionalFormatting sqref="L339">
    <cfRule type="cellIs" dxfId="120" priority="121" operator="equal">
      <formula>0</formula>
    </cfRule>
  </conditionalFormatting>
  <conditionalFormatting sqref="L318:L329">
    <cfRule type="cellIs" dxfId="119" priority="120" operator="equal">
      <formula>0</formula>
    </cfRule>
  </conditionalFormatting>
  <conditionalFormatting sqref="L318:L329">
    <cfRule type="containsBlanks" dxfId="118" priority="119">
      <formula>LEN(TRIM(L318))=0</formula>
    </cfRule>
  </conditionalFormatting>
  <conditionalFormatting sqref="K311:K317 K330:K338 K340">
    <cfRule type="cellIs" dxfId="117" priority="118" operator="equal">
      <formula>0</formula>
    </cfRule>
  </conditionalFormatting>
  <conditionalFormatting sqref="K311:K312">
    <cfRule type="cellIs" dxfId="116" priority="117" operator="equal">
      <formula>0</formula>
    </cfRule>
  </conditionalFormatting>
  <conditionalFormatting sqref="K311:K312">
    <cfRule type="cellIs" dxfId="115" priority="116" operator="equal">
      <formula>0</formula>
    </cfRule>
  </conditionalFormatting>
  <conditionalFormatting sqref="K339">
    <cfRule type="cellIs" dxfId="114" priority="115" operator="equal">
      <formula>0</formula>
    </cfRule>
  </conditionalFormatting>
  <conditionalFormatting sqref="K311:K316 K332:K340 K330">
    <cfRule type="containsBlanks" dxfId="113" priority="114">
      <formula>LEN(TRIM(K311))=0</formula>
    </cfRule>
  </conditionalFormatting>
  <conditionalFormatting sqref="K339">
    <cfRule type="cellIs" dxfId="112" priority="113" operator="equal">
      <formula>0</formula>
    </cfRule>
  </conditionalFormatting>
  <conditionalFormatting sqref="K318:K329">
    <cfRule type="cellIs" dxfId="111" priority="112" operator="equal">
      <formula>0</formula>
    </cfRule>
  </conditionalFormatting>
  <conditionalFormatting sqref="K318:K329">
    <cfRule type="containsBlanks" dxfId="110" priority="111">
      <formula>LEN(TRIM(K318))=0</formula>
    </cfRule>
  </conditionalFormatting>
  <conditionalFormatting sqref="M310">
    <cfRule type="cellIs" dxfId="109" priority="110" operator="equal">
      <formula>0</formula>
    </cfRule>
  </conditionalFormatting>
  <conditionalFormatting sqref="M310">
    <cfRule type="containsBlanks" dxfId="108" priority="109">
      <formula>LEN(TRIM(M310))=0</formula>
    </cfRule>
  </conditionalFormatting>
  <conditionalFormatting sqref="M311:M317 M330:M338 M340">
    <cfRule type="cellIs" dxfId="107" priority="108" operator="equal">
      <formula>0</formula>
    </cfRule>
  </conditionalFormatting>
  <conditionalFormatting sqref="M311:M312">
    <cfRule type="cellIs" dxfId="106" priority="107" operator="equal">
      <formula>0</formula>
    </cfRule>
  </conditionalFormatting>
  <conditionalFormatting sqref="M311:M312">
    <cfRule type="cellIs" dxfId="105" priority="106" operator="equal">
      <formula>0</formula>
    </cfRule>
  </conditionalFormatting>
  <conditionalFormatting sqref="M339">
    <cfRule type="cellIs" dxfId="104" priority="105" operator="equal">
      <formula>0</formula>
    </cfRule>
  </conditionalFormatting>
  <conditionalFormatting sqref="M311:M316 M332:M340 M330">
    <cfRule type="containsBlanks" dxfId="103" priority="104">
      <formula>LEN(TRIM(M311))=0</formula>
    </cfRule>
  </conditionalFormatting>
  <conditionalFormatting sqref="M339">
    <cfRule type="cellIs" dxfId="102" priority="103" operator="equal">
      <formula>0</formula>
    </cfRule>
  </conditionalFormatting>
  <conditionalFormatting sqref="M318:M329">
    <cfRule type="cellIs" dxfId="101" priority="102" operator="equal">
      <formula>0</formula>
    </cfRule>
  </conditionalFormatting>
  <conditionalFormatting sqref="M318:M329">
    <cfRule type="containsBlanks" dxfId="100" priority="101">
      <formula>LEN(TRIM(M318))=0</formula>
    </cfRule>
  </conditionalFormatting>
  <conditionalFormatting sqref="L347:L354 L367:L375 L377 K347">
    <cfRule type="cellIs" dxfId="99" priority="100" operator="equal">
      <formula>0</formula>
    </cfRule>
  </conditionalFormatting>
  <conditionalFormatting sqref="L348:L349">
    <cfRule type="cellIs" dxfId="98" priority="99" operator="equal">
      <formula>0</formula>
    </cfRule>
  </conditionalFormatting>
  <conditionalFormatting sqref="L376">
    <cfRule type="cellIs" dxfId="97" priority="98" operator="equal">
      <formula>0</formula>
    </cfRule>
  </conditionalFormatting>
  <conditionalFormatting sqref="L347:L353 L367 L369:L377 K347">
    <cfRule type="containsBlanks" dxfId="96" priority="97">
      <formula>LEN(TRIM(K347))=0</formula>
    </cfRule>
  </conditionalFormatting>
  <conditionalFormatting sqref="L376">
    <cfRule type="cellIs" dxfId="95" priority="96" operator="equal">
      <formula>0</formula>
    </cfRule>
  </conditionalFormatting>
  <conditionalFormatting sqref="L355:L366">
    <cfRule type="cellIs" dxfId="94" priority="95" operator="equal">
      <formula>0</formula>
    </cfRule>
  </conditionalFormatting>
  <conditionalFormatting sqref="L355:L366">
    <cfRule type="containsBlanks" dxfId="93" priority="94">
      <formula>LEN(TRIM(L355))=0</formula>
    </cfRule>
  </conditionalFormatting>
  <conditionalFormatting sqref="K348:K354 K367:K375 K377">
    <cfRule type="cellIs" dxfId="92" priority="93" operator="equal">
      <formula>0</formula>
    </cfRule>
  </conditionalFormatting>
  <conditionalFormatting sqref="K348:K349">
    <cfRule type="cellIs" dxfId="91" priority="92" operator="equal">
      <formula>0</formula>
    </cfRule>
  </conditionalFormatting>
  <conditionalFormatting sqref="K348:K349">
    <cfRule type="cellIs" dxfId="90" priority="91" operator="equal">
      <formula>0</formula>
    </cfRule>
  </conditionalFormatting>
  <conditionalFormatting sqref="K376">
    <cfRule type="cellIs" dxfId="89" priority="90" operator="equal">
      <formula>0</formula>
    </cfRule>
  </conditionalFormatting>
  <conditionalFormatting sqref="K348:K353 K369:K377 K367">
    <cfRule type="containsBlanks" dxfId="88" priority="89">
      <formula>LEN(TRIM(K348))=0</formula>
    </cfRule>
  </conditionalFormatting>
  <conditionalFormatting sqref="K376">
    <cfRule type="cellIs" dxfId="87" priority="88" operator="equal">
      <formula>0</formula>
    </cfRule>
  </conditionalFormatting>
  <conditionalFormatting sqref="K355:K366">
    <cfRule type="cellIs" dxfId="86" priority="87" operator="equal">
      <formula>0</formula>
    </cfRule>
  </conditionalFormatting>
  <conditionalFormatting sqref="K355:K366">
    <cfRule type="containsBlanks" dxfId="85" priority="86">
      <formula>LEN(TRIM(K355))=0</formula>
    </cfRule>
  </conditionalFormatting>
  <conditionalFormatting sqref="M347">
    <cfRule type="cellIs" dxfId="84" priority="85" operator="equal">
      <formula>0</formula>
    </cfRule>
  </conditionalFormatting>
  <conditionalFormatting sqref="M347">
    <cfRule type="containsBlanks" dxfId="83" priority="84">
      <formula>LEN(TRIM(M347))=0</formula>
    </cfRule>
  </conditionalFormatting>
  <conditionalFormatting sqref="M348:M354 M367:M375 M377">
    <cfRule type="cellIs" dxfId="82" priority="83" operator="equal">
      <formula>0</formula>
    </cfRule>
  </conditionalFormatting>
  <conditionalFormatting sqref="M348:M349">
    <cfRule type="cellIs" dxfId="81" priority="82" operator="equal">
      <formula>0</formula>
    </cfRule>
  </conditionalFormatting>
  <conditionalFormatting sqref="M348:M349">
    <cfRule type="cellIs" dxfId="80" priority="81" operator="equal">
      <formula>0</formula>
    </cfRule>
  </conditionalFormatting>
  <conditionalFormatting sqref="M376">
    <cfRule type="cellIs" dxfId="79" priority="80" operator="equal">
      <formula>0</formula>
    </cfRule>
  </conditionalFormatting>
  <conditionalFormatting sqref="M348:M353 M369:M377 M367">
    <cfRule type="containsBlanks" dxfId="78" priority="79">
      <formula>LEN(TRIM(M348))=0</formula>
    </cfRule>
  </conditionalFormatting>
  <conditionalFormatting sqref="M376">
    <cfRule type="cellIs" dxfId="77" priority="78" operator="equal">
      <formula>0</formula>
    </cfRule>
  </conditionalFormatting>
  <conditionalFormatting sqref="M355:M366">
    <cfRule type="cellIs" dxfId="76" priority="77" operator="equal">
      <formula>0</formula>
    </cfRule>
  </conditionalFormatting>
  <conditionalFormatting sqref="M355:M366">
    <cfRule type="containsBlanks" dxfId="75" priority="76">
      <formula>LEN(TRIM(M355))=0</formula>
    </cfRule>
  </conditionalFormatting>
  <conditionalFormatting sqref="L384:L391 L404:L412 L414 K384">
    <cfRule type="cellIs" dxfId="74" priority="75" operator="equal">
      <formula>0</formula>
    </cfRule>
  </conditionalFormatting>
  <conditionalFormatting sqref="L385:L386">
    <cfRule type="cellIs" dxfId="73" priority="74" operator="equal">
      <formula>0</formula>
    </cfRule>
  </conditionalFormatting>
  <conditionalFormatting sqref="L413">
    <cfRule type="cellIs" dxfId="72" priority="73" operator="equal">
      <formula>0</formula>
    </cfRule>
  </conditionalFormatting>
  <conditionalFormatting sqref="L384:L390 L404 L406:L414 K384">
    <cfRule type="containsBlanks" dxfId="71" priority="72">
      <formula>LEN(TRIM(K384))=0</formula>
    </cfRule>
  </conditionalFormatting>
  <conditionalFormatting sqref="L413">
    <cfRule type="cellIs" dxfId="70" priority="71" operator="equal">
      <formula>0</formula>
    </cfRule>
  </conditionalFormatting>
  <conditionalFormatting sqref="L392:L403">
    <cfRule type="cellIs" dxfId="69" priority="70" operator="equal">
      <formula>0</formula>
    </cfRule>
  </conditionalFormatting>
  <conditionalFormatting sqref="L392:L403">
    <cfRule type="containsBlanks" dxfId="68" priority="69">
      <formula>LEN(TRIM(L392))=0</formula>
    </cfRule>
  </conditionalFormatting>
  <conditionalFormatting sqref="K385:K391 K404:K412 K414">
    <cfRule type="cellIs" dxfId="67" priority="68" operator="equal">
      <formula>0</formula>
    </cfRule>
  </conditionalFormatting>
  <conditionalFormatting sqref="K385:K386">
    <cfRule type="cellIs" dxfId="66" priority="67" operator="equal">
      <formula>0</formula>
    </cfRule>
  </conditionalFormatting>
  <conditionalFormatting sqref="K385:K386">
    <cfRule type="cellIs" dxfId="65" priority="66" operator="equal">
      <formula>0</formula>
    </cfRule>
  </conditionalFormatting>
  <conditionalFormatting sqref="K413">
    <cfRule type="cellIs" dxfId="64" priority="65" operator="equal">
      <formula>0</formula>
    </cfRule>
  </conditionalFormatting>
  <conditionalFormatting sqref="K385:K390 K406:K414 K404">
    <cfRule type="containsBlanks" dxfId="63" priority="64">
      <formula>LEN(TRIM(K385))=0</formula>
    </cfRule>
  </conditionalFormatting>
  <conditionalFormatting sqref="K413">
    <cfRule type="cellIs" dxfId="62" priority="63" operator="equal">
      <formula>0</formula>
    </cfRule>
  </conditionalFormatting>
  <conditionalFormatting sqref="K392:K403">
    <cfRule type="cellIs" dxfId="61" priority="62" operator="equal">
      <formula>0</formula>
    </cfRule>
  </conditionalFormatting>
  <conditionalFormatting sqref="K392:K403">
    <cfRule type="containsBlanks" dxfId="60" priority="61">
      <formula>LEN(TRIM(K392))=0</formula>
    </cfRule>
  </conditionalFormatting>
  <conditionalFormatting sqref="M384">
    <cfRule type="cellIs" dxfId="59" priority="60" operator="equal">
      <formula>0</formula>
    </cfRule>
  </conditionalFormatting>
  <conditionalFormatting sqref="M384">
    <cfRule type="containsBlanks" dxfId="58" priority="59">
      <formula>LEN(TRIM(M384))=0</formula>
    </cfRule>
  </conditionalFormatting>
  <conditionalFormatting sqref="M385:M391 M404:M412 M414">
    <cfRule type="cellIs" dxfId="57" priority="58" operator="equal">
      <formula>0</formula>
    </cfRule>
  </conditionalFormatting>
  <conditionalFormatting sqref="M385:M386">
    <cfRule type="cellIs" dxfId="56" priority="57" operator="equal">
      <formula>0</formula>
    </cfRule>
  </conditionalFormatting>
  <conditionalFormatting sqref="M385:M386">
    <cfRule type="cellIs" dxfId="55" priority="56" operator="equal">
      <formula>0</formula>
    </cfRule>
  </conditionalFormatting>
  <conditionalFormatting sqref="M413">
    <cfRule type="cellIs" dxfId="54" priority="55" operator="equal">
      <formula>0</formula>
    </cfRule>
  </conditionalFormatting>
  <conditionalFormatting sqref="M385:M390 M406:M414 M404">
    <cfRule type="containsBlanks" dxfId="53" priority="54">
      <formula>LEN(TRIM(M385))=0</formula>
    </cfRule>
  </conditionalFormatting>
  <conditionalFormatting sqref="M413">
    <cfRule type="cellIs" dxfId="52" priority="53" operator="equal">
      <formula>0</formula>
    </cfRule>
  </conditionalFormatting>
  <conditionalFormatting sqref="M392:M403">
    <cfRule type="cellIs" dxfId="51" priority="52" operator="equal">
      <formula>0</formula>
    </cfRule>
  </conditionalFormatting>
  <conditionalFormatting sqref="M392:M403">
    <cfRule type="containsBlanks" dxfId="50" priority="51">
      <formula>LEN(TRIM(M392))=0</formula>
    </cfRule>
  </conditionalFormatting>
  <conditionalFormatting sqref="L421:L428 L441:L449 L451 K421">
    <cfRule type="cellIs" dxfId="49" priority="50" operator="equal">
      <formula>0</formula>
    </cfRule>
  </conditionalFormatting>
  <conditionalFormatting sqref="L422:L423">
    <cfRule type="cellIs" dxfId="48" priority="49" operator="equal">
      <formula>0</formula>
    </cfRule>
  </conditionalFormatting>
  <conditionalFormatting sqref="L450">
    <cfRule type="cellIs" dxfId="47" priority="48" operator="equal">
      <formula>0</formula>
    </cfRule>
  </conditionalFormatting>
  <conditionalFormatting sqref="L421:L427 L441 L443:L451 K421">
    <cfRule type="containsBlanks" dxfId="46" priority="47">
      <formula>LEN(TRIM(K421))=0</formula>
    </cfRule>
  </conditionalFormatting>
  <conditionalFormatting sqref="L450">
    <cfRule type="cellIs" dxfId="45" priority="46" operator="equal">
      <formula>0</formula>
    </cfRule>
  </conditionalFormatting>
  <conditionalFormatting sqref="L429:L440">
    <cfRule type="cellIs" dxfId="44" priority="45" operator="equal">
      <formula>0</formula>
    </cfRule>
  </conditionalFormatting>
  <conditionalFormatting sqref="L429:L440">
    <cfRule type="containsBlanks" dxfId="43" priority="44">
      <formula>LEN(TRIM(L429))=0</formula>
    </cfRule>
  </conditionalFormatting>
  <conditionalFormatting sqref="K422:K428 K441:K449 K451">
    <cfRule type="cellIs" dxfId="42" priority="43" operator="equal">
      <formula>0</formula>
    </cfRule>
  </conditionalFormatting>
  <conditionalFormatting sqref="K422:K423">
    <cfRule type="cellIs" dxfId="41" priority="42" operator="equal">
      <formula>0</formula>
    </cfRule>
  </conditionalFormatting>
  <conditionalFormatting sqref="K422:K423">
    <cfRule type="cellIs" dxfId="40" priority="41" operator="equal">
      <formula>0</formula>
    </cfRule>
  </conditionalFormatting>
  <conditionalFormatting sqref="K450">
    <cfRule type="cellIs" dxfId="39" priority="40" operator="equal">
      <formula>0</formula>
    </cfRule>
  </conditionalFormatting>
  <conditionalFormatting sqref="K422:K427 K443:K451 K441">
    <cfRule type="containsBlanks" dxfId="38" priority="39">
      <formula>LEN(TRIM(K422))=0</formula>
    </cfRule>
  </conditionalFormatting>
  <conditionalFormatting sqref="K450">
    <cfRule type="cellIs" dxfId="37" priority="38" operator="equal">
      <formula>0</formula>
    </cfRule>
  </conditionalFormatting>
  <conditionalFormatting sqref="K429:K440">
    <cfRule type="cellIs" dxfId="36" priority="37" operator="equal">
      <formula>0</formula>
    </cfRule>
  </conditionalFormatting>
  <conditionalFormatting sqref="K429:K440">
    <cfRule type="containsBlanks" dxfId="35" priority="36">
      <formula>LEN(TRIM(K429))=0</formula>
    </cfRule>
  </conditionalFormatting>
  <conditionalFormatting sqref="M421">
    <cfRule type="cellIs" dxfId="34" priority="35" operator="equal">
      <formula>0</formula>
    </cfRule>
  </conditionalFormatting>
  <conditionalFormatting sqref="M421">
    <cfRule type="containsBlanks" dxfId="33" priority="34">
      <formula>LEN(TRIM(M421))=0</formula>
    </cfRule>
  </conditionalFormatting>
  <conditionalFormatting sqref="M422:M428 M441:M449 M451">
    <cfRule type="cellIs" dxfId="32" priority="33" operator="equal">
      <formula>0</formula>
    </cfRule>
  </conditionalFormatting>
  <conditionalFormatting sqref="M422:M423">
    <cfRule type="cellIs" dxfId="31" priority="32" operator="equal">
      <formula>0</formula>
    </cfRule>
  </conditionalFormatting>
  <conditionalFormatting sqref="M422:M423">
    <cfRule type="cellIs" dxfId="30" priority="31" operator="equal">
      <formula>0</formula>
    </cfRule>
  </conditionalFormatting>
  <conditionalFormatting sqref="M450">
    <cfRule type="cellIs" dxfId="29" priority="30" operator="equal">
      <formula>0</formula>
    </cfRule>
  </conditionalFormatting>
  <conditionalFormatting sqref="M422:M427 M443:M451 M441">
    <cfRule type="containsBlanks" dxfId="28" priority="29">
      <formula>LEN(TRIM(M422))=0</formula>
    </cfRule>
  </conditionalFormatting>
  <conditionalFormatting sqref="M450">
    <cfRule type="cellIs" dxfId="27" priority="28" operator="equal">
      <formula>0</formula>
    </cfRule>
  </conditionalFormatting>
  <conditionalFormatting sqref="M429:M440">
    <cfRule type="cellIs" dxfId="26" priority="27" operator="equal">
      <formula>0</formula>
    </cfRule>
  </conditionalFormatting>
  <conditionalFormatting sqref="M429:M440">
    <cfRule type="containsBlanks" dxfId="25" priority="26">
      <formula>LEN(TRIM(M429))=0</formula>
    </cfRule>
  </conditionalFormatting>
  <conditionalFormatting sqref="L458:L465 L478:L486 L488 K458">
    <cfRule type="cellIs" dxfId="24" priority="25" operator="equal">
      <formula>0</formula>
    </cfRule>
  </conditionalFormatting>
  <conditionalFormatting sqref="L459:L460">
    <cfRule type="cellIs" dxfId="23" priority="24" operator="equal">
      <formula>0</formula>
    </cfRule>
  </conditionalFormatting>
  <conditionalFormatting sqref="L487">
    <cfRule type="cellIs" dxfId="22" priority="23" operator="equal">
      <formula>0</formula>
    </cfRule>
  </conditionalFormatting>
  <conditionalFormatting sqref="L458:L464 L478 L480:L488 K458">
    <cfRule type="containsBlanks" dxfId="21" priority="22">
      <formula>LEN(TRIM(K458))=0</formula>
    </cfRule>
  </conditionalFormatting>
  <conditionalFormatting sqref="L487">
    <cfRule type="cellIs" dxfId="20" priority="21" operator="equal">
      <formula>0</formula>
    </cfRule>
  </conditionalFormatting>
  <conditionalFormatting sqref="L466:L477">
    <cfRule type="cellIs" dxfId="19" priority="20" operator="equal">
      <formula>0</formula>
    </cfRule>
  </conditionalFormatting>
  <conditionalFormatting sqref="L466:L477">
    <cfRule type="containsBlanks" dxfId="18" priority="19">
      <formula>LEN(TRIM(L466))=0</formula>
    </cfRule>
  </conditionalFormatting>
  <conditionalFormatting sqref="K459:K465 K478:K486 K488">
    <cfRule type="cellIs" dxfId="17" priority="18" operator="equal">
      <formula>0</formula>
    </cfRule>
  </conditionalFormatting>
  <conditionalFormatting sqref="K459:K460">
    <cfRule type="cellIs" dxfId="16" priority="17" operator="equal">
      <formula>0</formula>
    </cfRule>
  </conditionalFormatting>
  <conditionalFormatting sqref="K459:K460">
    <cfRule type="cellIs" dxfId="15" priority="16" operator="equal">
      <formula>0</formula>
    </cfRule>
  </conditionalFormatting>
  <conditionalFormatting sqref="K487">
    <cfRule type="cellIs" dxfId="14" priority="15" operator="equal">
      <formula>0</formula>
    </cfRule>
  </conditionalFormatting>
  <conditionalFormatting sqref="K459:K464 K480:K488 K478">
    <cfRule type="containsBlanks" dxfId="13" priority="14">
      <formula>LEN(TRIM(K459))=0</formula>
    </cfRule>
  </conditionalFormatting>
  <conditionalFormatting sqref="K487">
    <cfRule type="cellIs" dxfId="12" priority="13" operator="equal">
      <formula>0</formula>
    </cfRule>
  </conditionalFormatting>
  <conditionalFormatting sqref="K466:K477">
    <cfRule type="cellIs" dxfId="11" priority="12" operator="equal">
      <formula>0</formula>
    </cfRule>
  </conditionalFormatting>
  <conditionalFormatting sqref="K466:K477">
    <cfRule type="containsBlanks" dxfId="10" priority="11">
      <formula>LEN(TRIM(K466))=0</formula>
    </cfRule>
  </conditionalFormatting>
  <conditionalFormatting sqref="M458">
    <cfRule type="cellIs" dxfId="9" priority="10" operator="equal">
      <formula>0</formula>
    </cfRule>
  </conditionalFormatting>
  <conditionalFormatting sqref="M458">
    <cfRule type="containsBlanks" dxfId="8" priority="9">
      <formula>LEN(TRIM(M458))=0</formula>
    </cfRule>
  </conditionalFormatting>
  <conditionalFormatting sqref="M459:M465 M478:M486 M488">
    <cfRule type="cellIs" dxfId="7" priority="8" operator="equal">
      <formula>0</formula>
    </cfRule>
  </conditionalFormatting>
  <conditionalFormatting sqref="M459:M460">
    <cfRule type="cellIs" dxfId="6" priority="7" operator="equal">
      <formula>0</formula>
    </cfRule>
  </conditionalFormatting>
  <conditionalFormatting sqref="M459:M460">
    <cfRule type="cellIs" dxfId="5" priority="6" operator="equal">
      <formula>0</formula>
    </cfRule>
  </conditionalFormatting>
  <conditionalFormatting sqref="M487">
    <cfRule type="cellIs" dxfId="4" priority="5" operator="equal">
      <formula>0</formula>
    </cfRule>
  </conditionalFormatting>
  <conditionalFormatting sqref="M459:M464 M480:M488 M478">
    <cfRule type="containsBlanks" dxfId="3" priority="4">
      <formula>LEN(TRIM(M459))=0</formula>
    </cfRule>
  </conditionalFormatting>
  <conditionalFormatting sqref="M487">
    <cfRule type="cellIs" dxfId="2" priority="3" operator="equal">
      <formula>0</formula>
    </cfRule>
  </conditionalFormatting>
  <conditionalFormatting sqref="M466:M477">
    <cfRule type="cellIs" dxfId="1" priority="2" operator="equal">
      <formula>0</formula>
    </cfRule>
  </conditionalFormatting>
  <conditionalFormatting sqref="M466:M477">
    <cfRule type="containsBlanks" dxfId="0" priority="1">
      <formula>LEN(TRIM(M466))=0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>
    <tabColor theme="3"/>
  </sheetPr>
  <dimension ref="A1:AI61"/>
  <sheetViews>
    <sheetView tabSelected="1" topLeftCell="B1" workbookViewId="0">
      <selection activeCell="B62" sqref="A62:XFD83"/>
    </sheetView>
  </sheetViews>
  <sheetFormatPr baseColWidth="10" defaultColWidth="11.19921875" defaultRowHeight="14.25"/>
  <cols>
    <col min="1" max="1" width="11.19921875" hidden="1" customWidth="1"/>
    <col min="5" max="5" width="34.296875" bestFit="1" customWidth="1"/>
    <col min="7" max="8" width="11.3984375" hidden="1" customWidth="1"/>
    <col min="9" max="21" width="11.3984375" customWidth="1"/>
    <col min="22" max="33" width="11.3984375" hidden="1" customWidth="1"/>
  </cols>
  <sheetData>
    <row r="1" spans="1:35" s="7" customFormat="1" ht="18">
      <c r="A1" s="10"/>
      <c r="B1" s="10"/>
      <c r="C1" s="10"/>
      <c r="D1" s="10"/>
      <c r="E1" s="88" t="s">
        <v>252</v>
      </c>
      <c r="F1" s="10"/>
      <c r="G1" s="88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5">
      <c r="A2" s="9"/>
      <c r="B2" s="9"/>
      <c r="C2" s="9"/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5">
      <c r="A3" s="9"/>
      <c r="B3" s="9"/>
      <c r="C3" s="9"/>
      <c r="D3" s="9" t="s">
        <v>246</v>
      </c>
      <c r="E3" s="9" t="s">
        <v>63</v>
      </c>
      <c r="F3" s="4"/>
      <c r="G3" s="4"/>
      <c r="H3" s="4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5">
      <c r="A4" s="9"/>
      <c r="B4" s="9"/>
      <c r="C4" s="9"/>
      <c r="D4" s="9" t="s">
        <v>247</v>
      </c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5">
      <c r="A5" s="9"/>
      <c r="B5" s="9"/>
      <c r="C5" s="9"/>
      <c r="D5" s="9"/>
      <c r="E5" s="9"/>
      <c r="F5" s="4"/>
      <c r="G5" s="27" t="s">
        <v>248</v>
      </c>
      <c r="H5" s="27" t="s">
        <v>248</v>
      </c>
      <c r="I5" s="27" t="s">
        <v>216</v>
      </c>
      <c r="J5" s="27" t="s">
        <v>216</v>
      </c>
      <c r="K5" s="27" t="s">
        <v>251</v>
      </c>
      <c r="L5" s="27" t="s">
        <v>251</v>
      </c>
      <c r="M5" s="27" t="s">
        <v>251</v>
      </c>
      <c r="N5" s="27" t="s">
        <v>251</v>
      </c>
      <c r="O5" s="27" t="s">
        <v>251</v>
      </c>
      <c r="P5" s="27" t="s">
        <v>251</v>
      </c>
      <c r="Q5" s="27" t="s">
        <v>251</v>
      </c>
      <c r="R5" s="27" t="s">
        <v>251</v>
      </c>
      <c r="S5" s="27" t="s">
        <v>251</v>
      </c>
      <c r="T5" s="27" t="s">
        <v>251</v>
      </c>
      <c r="U5" s="27" t="s">
        <v>251</v>
      </c>
      <c r="V5" s="27" t="s">
        <v>251</v>
      </c>
      <c r="W5" s="4" t="s">
        <v>251</v>
      </c>
      <c r="X5" s="4" t="s">
        <v>251</v>
      </c>
      <c r="Y5" s="4" t="s">
        <v>251</v>
      </c>
      <c r="Z5" s="4" t="s">
        <v>251</v>
      </c>
      <c r="AA5" s="4" t="s">
        <v>251</v>
      </c>
      <c r="AB5" s="4" t="s">
        <v>251</v>
      </c>
      <c r="AC5" s="4" t="s">
        <v>251</v>
      </c>
      <c r="AD5" s="4" t="s">
        <v>251</v>
      </c>
      <c r="AE5" s="4" t="s">
        <v>251</v>
      </c>
      <c r="AF5" s="4" t="s">
        <v>251</v>
      </c>
      <c r="AG5" s="4" t="s">
        <v>251</v>
      </c>
      <c r="AH5" s="4"/>
    </row>
    <row r="6" spans="1:35">
      <c r="A6" s="4"/>
      <c r="B6" s="4"/>
      <c r="C6" s="4"/>
      <c r="D6" s="4"/>
      <c r="E6" s="4"/>
      <c r="F6" s="4"/>
      <c r="G6" s="76">
        <v>2019</v>
      </c>
      <c r="H6" s="76">
        <v>2020</v>
      </c>
      <c r="I6" s="76">
        <v>2019</v>
      </c>
      <c r="J6" s="76">
        <v>2020</v>
      </c>
      <c r="K6" s="76">
        <v>2023</v>
      </c>
      <c r="L6" s="76">
        <v>2025</v>
      </c>
      <c r="M6" s="76">
        <v>2028</v>
      </c>
      <c r="N6" s="76">
        <v>2030</v>
      </c>
      <c r="O6" s="76">
        <v>2033</v>
      </c>
      <c r="P6" s="76">
        <v>2035</v>
      </c>
      <c r="Q6" s="76">
        <v>2038</v>
      </c>
      <c r="R6" s="76">
        <v>2040</v>
      </c>
      <c r="S6" s="76">
        <v>2043</v>
      </c>
      <c r="T6" s="76">
        <v>2045</v>
      </c>
      <c r="U6" s="76">
        <v>2050</v>
      </c>
      <c r="V6" s="27"/>
      <c r="W6" s="76">
        <v>2023</v>
      </c>
      <c r="X6" s="76">
        <v>2025</v>
      </c>
      <c r="Y6" s="76">
        <v>2028</v>
      </c>
      <c r="Z6" s="76">
        <v>2030</v>
      </c>
      <c r="AA6" s="76">
        <v>2033</v>
      </c>
      <c r="AB6" s="76">
        <v>2035</v>
      </c>
      <c r="AC6" s="76">
        <v>2038</v>
      </c>
      <c r="AD6" s="76">
        <v>2040</v>
      </c>
      <c r="AE6" s="76">
        <v>2043</v>
      </c>
      <c r="AF6" s="76">
        <v>2045</v>
      </c>
      <c r="AG6" s="76">
        <v>2050</v>
      </c>
      <c r="AH6" s="4"/>
    </row>
    <row r="7" spans="1:35">
      <c r="A7" s="4" t="str">
        <f ca="1">#REF!</f>
        <v>frakyoto</v>
      </c>
      <c r="B7" s="4"/>
      <c r="C7" s="107" t="s">
        <v>167</v>
      </c>
      <c r="D7" s="108" t="s">
        <v>168</v>
      </c>
      <c r="E7" s="50" t="s">
        <v>0</v>
      </c>
      <c r="F7" s="50" t="s">
        <v>116</v>
      </c>
      <c r="G7" s="30">
        <v>38.065611111083989</v>
      </c>
      <c r="H7" s="30">
        <v>33.982087764838674</v>
      </c>
      <c r="I7" s="30">
        <v>43.039441781395297</v>
      </c>
      <c r="J7" s="30">
        <v>40.531327814427776</v>
      </c>
      <c r="K7" s="30">
        <v>34.181327946691027</v>
      </c>
      <c r="L7" s="30">
        <v>30.89213340232164</v>
      </c>
      <c r="M7" s="30">
        <v>25.407194505690001</v>
      </c>
      <c r="N7" s="30">
        <v>22.162689798874503</v>
      </c>
      <c r="O7" s="30">
        <v>18.304861879120704</v>
      </c>
      <c r="P7" s="30">
        <v>15.972257196590938</v>
      </c>
      <c r="Q7" s="30">
        <v>12.223495218424626</v>
      </c>
      <c r="R7" s="30">
        <v>10.014349226794826</v>
      </c>
      <c r="S7" s="30">
        <v>7.2321521940693989</v>
      </c>
      <c r="T7" s="30">
        <v>5.6436354547348451</v>
      </c>
      <c r="U7" s="30">
        <v>0.89634603965059934</v>
      </c>
      <c r="V7" s="27"/>
      <c r="W7" s="30">
        <v>30.23118058751426</v>
      </c>
      <c r="X7" s="30">
        <v>27.322100097330328</v>
      </c>
      <c r="Y7" s="30">
        <v>22.471025307194669</v>
      </c>
      <c r="Z7" s="30">
        <v>19.601470096766555</v>
      </c>
      <c r="AA7" s="30">
        <v>16.189470051024571</v>
      </c>
      <c r="AB7" s="30">
        <v>14.126431613582433</v>
      </c>
      <c r="AC7" s="30">
        <v>10.8108933607006</v>
      </c>
      <c r="AD7" s="30">
        <v>8.8570461748539486</v>
      </c>
      <c r="AE7" s="30">
        <v>6.3963722929747924</v>
      </c>
      <c r="AF7" s="30">
        <v>4.9914316631663738</v>
      </c>
      <c r="AG7" s="30">
        <v>0.79276027648316405</v>
      </c>
      <c r="AH7" s="4"/>
      <c r="AI7" t="s">
        <v>249</v>
      </c>
    </row>
    <row r="8" spans="1:35">
      <c r="A8" s="4" t="str">
        <f t="shared" ref="A8:A38" ca="1" si="0">A7</f>
        <v>frakyoto</v>
      </c>
      <c r="B8" s="4"/>
      <c r="C8" s="107"/>
      <c r="D8" s="108"/>
      <c r="E8" s="50" t="s">
        <v>1</v>
      </c>
      <c r="F8" s="50" t="s">
        <v>117</v>
      </c>
      <c r="G8" s="30">
        <v>38.114941573545174</v>
      </c>
      <c r="H8" s="30">
        <v>37.232033653754712</v>
      </c>
      <c r="I8" s="30">
        <v>44.729521836420453</v>
      </c>
      <c r="J8" s="30">
        <v>43.002222630929452</v>
      </c>
      <c r="K8" s="30">
        <v>35.146096448977246</v>
      </c>
      <c r="L8" s="30">
        <v>29.614407298318881</v>
      </c>
      <c r="M8" s="30">
        <v>21.913411867972005</v>
      </c>
      <c r="N8" s="30">
        <v>17.043077516074554</v>
      </c>
      <c r="O8" s="30">
        <v>12.949795345707258</v>
      </c>
      <c r="P8" s="30">
        <v>10.504672263796749</v>
      </c>
      <c r="Q8" s="30">
        <v>7.7560965914294808</v>
      </c>
      <c r="R8" s="30">
        <v>6.1466727191578467</v>
      </c>
      <c r="S8" s="30">
        <v>4.5448611899781186</v>
      </c>
      <c r="T8" s="30">
        <v>3.6069433152878871</v>
      </c>
      <c r="U8" s="30">
        <v>0.42544976900599862</v>
      </c>
      <c r="V8" s="27"/>
      <c r="W8" s="30">
        <v>29.948708541753419</v>
      </c>
      <c r="X8" s="30">
        <v>25.235042932909742</v>
      </c>
      <c r="Y8" s="30">
        <v>18.672867017878787</v>
      </c>
      <c r="Z8" s="30">
        <v>14.522755376956828</v>
      </c>
      <c r="AA8" s="30">
        <v>11.034785813183174</v>
      </c>
      <c r="AB8" s="30">
        <v>8.9512463613649711</v>
      </c>
      <c r="AC8" s="30">
        <v>6.6091287428071741</v>
      </c>
      <c r="AD8" s="30">
        <v>5.2377057018223203</v>
      </c>
      <c r="AE8" s="30">
        <v>3.872769294279399</v>
      </c>
      <c r="AF8" s="30">
        <v>3.0735502656177975</v>
      </c>
      <c r="AG8" s="30">
        <v>0.3625344609639502</v>
      </c>
      <c r="AH8" s="4"/>
    </row>
    <row r="9" spans="1:35">
      <c r="A9" s="4" t="str">
        <f t="shared" ca="1" si="0"/>
        <v>frakyoto</v>
      </c>
      <c r="B9" s="4"/>
      <c r="C9" s="107"/>
      <c r="D9" s="108"/>
      <c r="E9" s="50" t="s">
        <v>2</v>
      </c>
      <c r="F9" s="50" t="s">
        <v>118</v>
      </c>
      <c r="G9" s="30">
        <v>24.330850789637207</v>
      </c>
      <c r="H9" s="30">
        <v>21.950617405275917</v>
      </c>
      <c r="I9" s="30">
        <v>23.468013343524635</v>
      </c>
      <c r="J9" s="30">
        <v>21.518551846929931</v>
      </c>
      <c r="K9" s="30">
        <v>16.742534364862625</v>
      </c>
      <c r="L9" s="30">
        <v>13.856705352860633</v>
      </c>
      <c r="M9" s="30">
        <v>9.7416490300413479</v>
      </c>
      <c r="N9" s="30">
        <v>7.0975328292287658</v>
      </c>
      <c r="O9" s="30">
        <v>5.6792224819832651</v>
      </c>
      <c r="P9" s="30">
        <v>4.7912776686784495</v>
      </c>
      <c r="Q9" s="30">
        <v>3.5543123094763116</v>
      </c>
      <c r="R9" s="30">
        <v>2.7936417505114748</v>
      </c>
      <c r="S9" s="30">
        <v>2.0164277266825668</v>
      </c>
      <c r="T9" s="30">
        <v>1.5584146132343168</v>
      </c>
      <c r="U9" s="30">
        <v>3.424651546653909E-2</v>
      </c>
      <c r="V9" s="27"/>
      <c r="W9" s="30">
        <v>17.358099277894176</v>
      </c>
      <c r="X9" s="30">
        <v>14.366168343322739</v>
      </c>
      <c r="Y9" s="30">
        <v>10.09981567359003</v>
      </c>
      <c r="Z9" s="30">
        <v>7.3584844918355898</v>
      </c>
      <c r="AA9" s="30">
        <v>5.8880277928772795</v>
      </c>
      <c r="AB9" s="30">
        <v>4.9674363288404271</v>
      </c>
      <c r="AC9" s="30">
        <v>3.6849920440965076</v>
      </c>
      <c r="AD9" s="30">
        <v>2.8963542672499178</v>
      </c>
      <c r="AE9" s="30">
        <v>2.0905647797212481</v>
      </c>
      <c r="AF9" s="30">
        <v>1.6157121128217129</v>
      </c>
      <c r="AG9" s="30">
        <v>3.5505641047851096E-2</v>
      </c>
      <c r="AH9" s="4"/>
    </row>
    <row r="10" spans="1:35">
      <c r="A10" s="4" t="str">
        <f t="shared" ca="1" si="0"/>
        <v>frakyoto</v>
      </c>
      <c r="B10" s="4"/>
      <c r="C10" s="107"/>
      <c r="D10" s="108"/>
      <c r="E10" s="50" t="s">
        <v>169</v>
      </c>
      <c r="F10" s="50" t="s">
        <v>119</v>
      </c>
      <c r="G10" s="30">
        <v>128.41182353591373</v>
      </c>
      <c r="H10" s="30">
        <v>106.70247751316282</v>
      </c>
      <c r="I10" s="30">
        <v>132.60320365755555</v>
      </c>
      <c r="J10" s="30">
        <v>110.50444033997842</v>
      </c>
      <c r="K10" s="30">
        <v>111.13391837160711</v>
      </c>
      <c r="L10" s="30">
        <v>111.52502365594195</v>
      </c>
      <c r="M10" s="30">
        <v>96.357686614257446</v>
      </c>
      <c r="N10" s="30">
        <v>86.236263197664542</v>
      </c>
      <c r="O10" s="30">
        <v>66.715280494859826</v>
      </c>
      <c r="P10" s="30">
        <v>53.693256727908228</v>
      </c>
      <c r="Q10" s="30">
        <v>33.093819714307493</v>
      </c>
      <c r="R10" s="30">
        <v>19.365633097380712</v>
      </c>
      <c r="S10" s="30">
        <v>9.4447747963489554</v>
      </c>
      <c r="T10" s="30">
        <v>2.8187858610811105</v>
      </c>
      <c r="U10" s="30">
        <v>0.83123531057171263</v>
      </c>
      <c r="V10" s="27"/>
      <c r="W10" s="30">
        <v>107.62114881962971</v>
      </c>
      <c r="X10" s="30">
        <v>107.9998918768915</v>
      </c>
      <c r="Y10" s="30">
        <v>93.311970665452918</v>
      </c>
      <c r="Z10" s="30">
        <v>83.510469631886167</v>
      </c>
      <c r="AA10" s="30">
        <v>64.606514697631809</v>
      </c>
      <c r="AB10" s="30">
        <v>51.996096759611014</v>
      </c>
      <c r="AC10" s="30">
        <v>32.047775770618479</v>
      </c>
      <c r="AD10" s="30">
        <v>18.753515687178567</v>
      </c>
      <c r="AE10" s="30">
        <v>9.1462402191826886</v>
      </c>
      <c r="AF10" s="30">
        <v>2.7296884433760953</v>
      </c>
      <c r="AG10" s="30">
        <v>0.80496126091802211</v>
      </c>
      <c r="AH10" s="4"/>
    </row>
    <row r="11" spans="1:35">
      <c r="A11" s="4" t="str">
        <f t="shared" ca="1" si="0"/>
        <v>frakyoto</v>
      </c>
      <c r="B11" s="4"/>
      <c r="C11" s="107"/>
      <c r="D11" s="108"/>
      <c r="E11" s="77" t="s">
        <v>21</v>
      </c>
      <c r="F11" s="77" t="s">
        <v>120</v>
      </c>
      <c r="G11" s="57">
        <v>24.006410530415248</v>
      </c>
      <c r="H11" s="57">
        <v>13.374167879531772</v>
      </c>
      <c r="I11" s="57">
        <v>24.792577650233259</v>
      </c>
      <c r="J11" s="57">
        <v>11.271881226617309</v>
      </c>
      <c r="K11" s="57">
        <v>19.570801983624488</v>
      </c>
      <c r="L11" s="57">
        <v>23.10929851773599</v>
      </c>
      <c r="M11" s="57">
        <v>22.65137180573609</v>
      </c>
      <c r="N11" s="57">
        <v>22.069804176637486</v>
      </c>
      <c r="O11" s="57">
        <v>20.175929794710211</v>
      </c>
      <c r="P11" s="57">
        <v>18.339256810319288</v>
      </c>
      <c r="Q11" s="57">
        <v>16.516500019929591</v>
      </c>
      <c r="R11" s="57">
        <v>14.47005949722562</v>
      </c>
      <c r="S11" s="57">
        <v>13.27619841583746</v>
      </c>
      <c r="T11" s="57">
        <v>11.640149171897946</v>
      </c>
      <c r="U11" s="57">
        <v>5.4736039204283848</v>
      </c>
      <c r="V11" s="27"/>
      <c r="W11" s="57">
        <v>18.950216208113165</v>
      </c>
      <c r="X11" s="57">
        <v>22.376507804603659</v>
      </c>
      <c r="Y11" s="57">
        <v>21.933101846731851</v>
      </c>
      <c r="Z11" s="57">
        <v>21.369975597726839</v>
      </c>
      <c r="AA11" s="57">
        <v>19.536155550977693</v>
      </c>
      <c r="AB11" s="57">
        <v>17.757723058178922</v>
      </c>
      <c r="AC11" s="57">
        <v>15.992765479966579</v>
      </c>
      <c r="AD11" s="57">
        <v>14.011217130811891</v>
      </c>
      <c r="AE11" s="57">
        <v>12.855213118626414</v>
      </c>
      <c r="AF11" s="57">
        <v>11.271042632117201</v>
      </c>
      <c r="AG11" s="57">
        <v>5.3000371582362629</v>
      </c>
      <c r="AH11" s="4"/>
    </row>
    <row r="12" spans="1:35">
      <c r="A12" s="4" t="str">
        <f t="shared" ca="1" si="0"/>
        <v>frakyoto</v>
      </c>
      <c r="B12" s="4"/>
      <c r="C12" s="107"/>
      <c r="D12" s="108"/>
      <c r="E12" s="77" t="s">
        <v>170</v>
      </c>
      <c r="F12" s="77" t="s">
        <v>171</v>
      </c>
      <c r="G12" s="57">
        <v>152.41823406632898</v>
      </c>
      <c r="H12" s="57">
        <v>120.07664539269459</v>
      </c>
      <c r="I12" s="57">
        <v>157.39578130778881</v>
      </c>
      <c r="J12" s="57">
        <v>121.77632156659573</v>
      </c>
      <c r="K12" s="57">
        <v>130.70472035523159</v>
      </c>
      <c r="L12" s="57">
        <v>134.63432217367793</v>
      </c>
      <c r="M12" s="57">
        <v>119.00905841999354</v>
      </c>
      <c r="N12" s="57">
        <v>108.30606737430203</v>
      </c>
      <c r="O12" s="57">
        <v>86.89121028957004</v>
      </c>
      <c r="P12" s="57">
        <v>72.032513538227519</v>
      </c>
      <c r="Q12" s="57">
        <v>49.610319734237081</v>
      </c>
      <c r="R12" s="57">
        <v>33.835692594606328</v>
      </c>
      <c r="S12" s="57">
        <v>22.720973212186415</v>
      </c>
      <c r="T12" s="57">
        <v>14.458935032979056</v>
      </c>
      <c r="U12" s="57">
        <v>6.3048392310000976</v>
      </c>
      <c r="V12" s="27"/>
      <c r="W12" s="57">
        <v>126.57136502774287</v>
      </c>
      <c r="X12" s="57">
        <v>130.37639968149514</v>
      </c>
      <c r="Y12" s="57">
        <v>115.24507251218478</v>
      </c>
      <c r="Z12" s="57">
        <v>104.880445229613</v>
      </c>
      <c r="AA12" s="57">
        <v>84.142670248609505</v>
      </c>
      <c r="AB12" s="57">
        <v>69.753819817789932</v>
      </c>
      <c r="AC12" s="57">
        <v>48.040541250585058</v>
      </c>
      <c r="AD12" s="57">
        <v>32.764732817990456</v>
      </c>
      <c r="AE12" s="57">
        <v>22.001453337809103</v>
      </c>
      <c r="AF12" s="57">
        <v>14.000731075493295</v>
      </c>
      <c r="AG12" s="57">
        <v>6.1049984191542848</v>
      </c>
      <c r="AH12" s="4"/>
    </row>
    <row r="13" spans="1:35">
      <c r="A13" s="4" t="str">
        <f t="shared" ca="1" si="0"/>
        <v>frakyoto</v>
      </c>
      <c r="B13" s="4"/>
      <c r="C13" s="107"/>
      <c r="D13" s="108"/>
      <c r="E13" s="50" t="s">
        <v>4</v>
      </c>
      <c r="F13" s="50" t="s">
        <v>121</v>
      </c>
      <c r="G13" s="30">
        <v>10.034387267534328</v>
      </c>
      <c r="H13" s="30">
        <v>9.8577411172861762</v>
      </c>
      <c r="I13" s="30">
        <v>9.8038462862177731</v>
      </c>
      <c r="J13" s="30">
        <v>10.340338485756426</v>
      </c>
      <c r="K13" s="30">
        <v>9.0845116963466488</v>
      </c>
      <c r="L13" s="30">
        <v>8.6840610580119577</v>
      </c>
      <c r="M13" s="30">
        <v>7.966693391872476</v>
      </c>
      <c r="N13" s="30">
        <v>7.5020963848051405</v>
      </c>
      <c r="O13" s="30">
        <v>6.3039586424126188</v>
      </c>
      <c r="P13" s="30">
        <v>5.5325874220717219</v>
      </c>
      <c r="Q13" s="30">
        <v>3.9402826638728912</v>
      </c>
      <c r="R13" s="30">
        <v>3.025341750879921</v>
      </c>
      <c r="S13" s="30">
        <v>1.7296896060235383</v>
      </c>
      <c r="T13" s="30">
        <v>1.0646331085452736</v>
      </c>
      <c r="U13" s="30">
        <v>0.13679653658523883</v>
      </c>
      <c r="V13" s="27"/>
      <c r="W13" s="30">
        <v>9.2981372653441667</v>
      </c>
      <c r="X13" s="30">
        <v>8.8882698858208364</v>
      </c>
      <c r="Y13" s="30">
        <v>8.1540330602832665</v>
      </c>
      <c r="Z13" s="30">
        <v>7.678510887031246</v>
      </c>
      <c r="AA13" s="30">
        <v>6.4521985035010019</v>
      </c>
      <c r="AB13" s="30">
        <v>5.6626882107078229</v>
      </c>
      <c r="AC13" s="30">
        <v>4.032939831832663</v>
      </c>
      <c r="AD13" s="30">
        <v>3.0964837532842524</v>
      </c>
      <c r="AE13" s="30">
        <v>1.7703638809462585</v>
      </c>
      <c r="AF13" s="30">
        <v>1.0896683400677387</v>
      </c>
      <c r="AG13" s="30">
        <v>0.14001335648065089</v>
      </c>
      <c r="AH13" s="4"/>
    </row>
    <row r="14" spans="1:35">
      <c r="A14" s="4" t="str">
        <f t="shared" ca="1" si="0"/>
        <v>frakyoto</v>
      </c>
      <c r="B14" s="4"/>
      <c r="C14" s="107"/>
      <c r="D14" s="108"/>
      <c r="E14" s="78" t="s">
        <v>5</v>
      </c>
      <c r="F14" s="78" t="s">
        <v>122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27"/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4"/>
    </row>
    <row r="15" spans="1:35">
      <c r="A15" s="4" t="str">
        <f t="shared" ca="1" si="0"/>
        <v>frakyoto</v>
      </c>
      <c r="B15" s="4"/>
      <c r="C15" s="107"/>
      <c r="D15" s="108"/>
      <c r="E15" s="50" t="s">
        <v>172</v>
      </c>
      <c r="F15" s="50" t="s">
        <v>123</v>
      </c>
      <c r="G15" s="30">
        <v>47.954943095663282</v>
      </c>
      <c r="H15" s="30">
        <v>43.390326123955546</v>
      </c>
      <c r="I15" s="30">
        <v>44.724142765053614</v>
      </c>
      <c r="J15" s="30">
        <v>39.770670638106829</v>
      </c>
      <c r="K15" s="30">
        <v>35.451435698974642</v>
      </c>
      <c r="L15" s="30">
        <v>31.156297188180663</v>
      </c>
      <c r="M15" s="30">
        <v>26.868963161820382</v>
      </c>
      <c r="N15" s="30">
        <v>24.033720608742151</v>
      </c>
      <c r="O15" s="30">
        <v>19.361508050614237</v>
      </c>
      <c r="P15" s="30">
        <v>16.402989595181797</v>
      </c>
      <c r="Q15" s="30">
        <v>14.291546770380853</v>
      </c>
      <c r="R15" s="30">
        <v>12.905717644172819</v>
      </c>
      <c r="S15" s="30">
        <v>10.158749242750694</v>
      </c>
      <c r="T15" s="30">
        <v>8.381234873358153</v>
      </c>
      <c r="U15" s="30">
        <v>5.6902970195734301</v>
      </c>
      <c r="V15" s="27"/>
      <c r="W15" s="30">
        <v>38.012390545633679</v>
      </c>
      <c r="X15" s="30">
        <v>33.406978118722733</v>
      </c>
      <c r="Y15" s="30">
        <v>28.809933959681672</v>
      </c>
      <c r="Z15" s="30">
        <v>25.769878032628586</v>
      </c>
      <c r="AA15" s="30">
        <v>20.760152334075023</v>
      </c>
      <c r="AB15" s="30">
        <v>17.587915251230573</v>
      </c>
      <c r="AC15" s="30">
        <v>15.3239451837664</v>
      </c>
      <c r="AD15" s="30">
        <v>13.838005984512542</v>
      </c>
      <c r="AE15" s="30">
        <v>10.89260099222917</v>
      </c>
      <c r="AF15" s="30">
        <v>8.9866818361319378</v>
      </c>
      <c r="AG15" s="30">
        <v>6.1013549483677645</v>
      </c>
      <c r="AH15" s="4"/>
      <c r="AI15" t="s">
        <v>249</v>
      </c>
    </row>
    <row r="16" spans="1:35">
      <c r="A16" s="4" t="str">
        <f t="shared" ca="1" si="0"/>
        <v>frakyoto</v>
      </c>
      <c r="B16" s="4"/>
      <c r="C16" s="107"/>
      <c r="D16" s="108"/>
      <c r="E16" s="49" t="s">
        <v>173</v>
      </c>
      <c r="F16" s="49" t="s">
        <v>157</v>
      </c>
      <c r="G16" s="59">
        <v>286.91255737337769</v>
      </c>
      <c r="H16" s="59">
        <v>253.11528357827382</v>
      </c>
      <c r="I16" s="59">
        <v>298.36816967016733</v>
      </c>
      <c r="J16" s="59">
        <v>265.66755175612883</v>
      </c>
      <c r="K16" s="59">
        <v>241.73982452745932</v>
      </c>
      <c r="L16" s="59">
        <v>225.72862795563574</v>
      </c>
      <c r="M16" s="59">
        <v>188.25559857165365</v>
      </c>
      <c r="N16" s="59">
        <v>164.07538033538967</v>
      </c>
      <c r="O16" s="59">
        <v>129.31462689469791</v>
      </c>
      <c r="P16" s="59">
        <v>106.89704087422788</v>
      </c>
      <c r="Q16" s="59">
        <v>74.859553267891656</v>
      </c>
      <c r="R16" s="59">
        <v>54.251356188897596</v>
      </c>
      <c r="S16" s="59">
        <v>35.126654755853266</v>
      </c>
      <c r="T16" s="59">
        <v>23.073647226241587</v>
      </c>
      <c r="U16" s="59">
        <v>8.0143711908535185</v>
      </c>
      <c r="V16" s="27"/>
      <c r="W16" s="59">
        <v>232.46966503776943</v>
      </c>
      <c r="X16" s="59">
        <v>217.21845125499789</v>
      </c>
      <c r="Y16" s="59">
        <v>181.51964568408133</v>
      </c>
      <c r="Z16" s="59">
        <v>158.44156851710497</v>
      </c>
      <c r="AA16" s="59">
        <v>124.93114919229285</v>
      </c>
      <c r="AB16" s="59">
        <v>103.29181452533724</v>
      </c>
      <c r="AC16" s="59">
        <v>72.509674933821827</v>
      </c>
      <c r="AD16" s="59">
        <v>52.679111568901547</v>
      </c>
      <c r="AE16" s="59">
        <v>34.168911459333557</v>
      </c>
      <c r="AF16" s="59">
        <v>22.486732661181655</v>
      </c>
      <c r="AG16" s="59">
        <v>8.2371299442614028</v>
      </c>
      <c r="AH16" s="4"/>
    </row>
    <row r="17" spans="1:34">
      <c r="A17" s="4" t="str">
        <f t="shared" ca="1" si="0"/>
        <v>frakyoto</v>
      </c>
      <c r="B17" s="4"/>
      <c r="C17" s="107"/>
      <c r="D17" s="108"/>
      <c r="E17" s="49" t="s">
        <v>174</v>
      </c>
      <c r="F17" s="49" t="s">
        <v>175</v>
      </c>
      <c r="G17" s="59">
        <v>310.91896790379297</v>
      </c>
      <c r="H17" s="59">
        <v>266.48945145780561</v>
      </c>
      <c r="I17" s="59">
        <v>323.16074732040062</v>
      </c>
      <c r="J17" s="59">
        <v>276.93943298274615</v>
      </c>
      <c r="K17" s="59">
        <v>261.31062651108374</v>
      </c>
      <c r="L17" s="59">
        <v>248.83792647337174</v>
      </c>
      <c r="M17" s="59">
        <v>210.90697037738971</v>
      </c>
      <c r="N17" s="59">
        <v>186.14518451202716</v>
      </c>
      <c r="O17" s="59">
        <v>149.49055668940812</v>
      </c>
      <c r="P17" s="59">
        <v>125.23629768454718</v>
      </c>
      <c r="Q17" s="59">
        <v>91.376053287821236</v>
      </c>
      <c r="R17" s="59">
        <v>68.721415686123223</v>
      </c>
      <c r="S17" s="59">
        <v>48.402853171690737</v>
      </c>
      <c r="T17" s="59">
        <v>34.713796398139536</v>
      </c>
      <c r="U17" s="59">
        <v>13.487975111281903</v>
      </c>
      <c r="V17" s="27"/>
      <c r="W17" s="59">
        <v>251.41988124588258</v>
      </c>
      <c r="X17" s="59">
        <v>239.59495905960154</v>
      </c>
      <c r="Y17" s="59">
        <v>203.45274753081318</v>
      </c>
      <c r="Z17" s="59">
        <v>179.8115441148318</v>
      </c>
      <c r="AA17" s="59">
        <v>144.46730474327055</v>
      </c>
      <c r="AB17" s="59">
        <v>121.04953758351616</v>
      </c>
      <c r="AC17" s="59">
        <v>88.502440413788406</v>
      </c>
      <c r="AD17" s="59">
        <v>66.690328699713433</v>
      </c>
      <c r="AE17" s="59">
        <v>47.024124577959967</v>
      </c>
      <c r="AF17" s="59">
        <v>33.757775293298856</v>
      </c>
      <c r="AG17" s="59">
        <v>13.537167102497666</v>
      </c>
      <c r="AH17" s="4"/>
    </row>
    <row r="18" spans="1:34">
      <c r="A18" s="4" t="str">
        <f t="shared" ca="1" si="0"/>
        <v>frakyoto</v>
      </c>
      <c r="B18" s="4"/>
      <c r="C18" s="107"/>
      <c r="D18" s="108" t="s">
        <v>176</v>
      </c>
      <c r="E18" s="50" t="s">
        <v>177</v>
      </c>
      <c r="F18" s="50" t="s">
        <v>124</v>
      </c>
      <c r="G18" s="30">
        <v>71.191382138163675</v>
      </c>
      <c r="H18" s="30">
        <v>70.030040204151263</v>
      </c>
      <c r="I18" s="58">
        <v>72.497694108157759</v>
      </c>
      <c r="J18" s="58">
        <v>70.386159010969095</v>
      </c>
      <c r="K18" s="30">
        <v>67.765644080790011</v>
      </c>
      <c r="L18" s="30">
        <v>65.399378558952577</v>
      </c>
      <c r="M18" s="30">
        <v>61.847575194660571</v>
      </c>
      <c r="N18" s="30">
        <v>59.479706285132572</v>
      </c>
      <c r="O18" s="30">
        <v>57.239553064040997</v>
      </c>
      <c r="P18" s="30">
        <v>55.746117583313286</v>
      </c>
      <c r="Q18" s="30">
        <v>53.503559280685892</v>
      </c>
      <c r="R18" s="30">
        <v>52.008520412267629</v>
      </c>
      <c r="S18" s="30">
        <v>49.763557028104422</v>
      </c>
      <c r="T18" s="30">
        <v>48.266914771995623</v>
      </c>
      <c r="U18" s="30">
        <v>44.521300662497254</v>
      </c>
      <c r="V18" s="27"/>
      <c r="W18" s="30">
        <v>66.54459735501375</v>
      </c>
      <c r="X18" s="30">
        <v>64.220968788922093</v>
      </c>
      <c r="Y18" s="30">
        <v>60.733164194617423</v>
      </c>
      <c r="Z18" s="30">
        <v>58.407961131747641</v>
      </c>
      <c r="AA18" s="30">
        <v>56.208172490569012</v>
      </c>
      <c r="AB18" s="30">
        <v>54.741646729783263</v>
      </c>
      <c r="AC18" s="30">
        <v>52.53949634343747</v>
      </c>
      <c r="AD18" s="30">
        <v>51.071396085873609</v>
      </c>
      <c r="AE18" s="30">
        <v>48.866883954360674</v>
      </c>
      <c r="AF18" s="30">
        <v>47.397209200018715</v>
      </c>
      <c r="AG18" s="30">
        <v>43.719086072218559</v>
      </c>
      <c r="AH18" s="4"/>
    </row>
    <row r="19" spans="1:34" s="25" customFormat="1">
      <c r="A19" s="4" t="str">
        <f t="shared" ca="1" si="0"/>
        <v>frakyoto</v>
      </c>
      <c r="B19" s="24"/>
      <c r="C19" s="107"/>
      <c r="D19" s="108"/>
      <c r="E19" s="77" t="s">
        <v>178</v>
      </c>
      <c r="F19" s="77" t="s">
        <v>125</v>
      </c>
      <c r="G19" s="75">
        <v>38.810338376388415</v>
      </c>
      <c r="H19" s="75">
        <v>38.298995435803839</v>
      </c>
      <c r="I19" s="75">
        <v>37.445254778950833</v>
      </c>
      <c r="J19" s="75">
        <v>36.998765909952006</v>
      </c>
      <c r="K19" s="75">
        <v>35.471681381876238</v>
      </c>
      <c r="L19" s="75">
        <v>34.484870700928973</v>
      </c>
      <c r="M19" s="75">
        <v>33.004414855408463</v>
      </c>
      <c r="N19" s="75">
        <v>32.017444291728118</v>
      </c>
      <c r="O19" s="75">
        <v>30.624417446011009</v>
      </c>
      <c r="P19" s="75">
        <v>29.6957328821996</v>
      </c>
      <c r="Q19" s="75">
        <v>28.302466212382868</v>
      </c>
      <c r="R19" s="75">
        <v>27.373621765838379</v>
      </c>
      <c r="S19" s="75">
        <v>25.980115271922031</v>
      </c>
      <c r="T19" s="75">
        <v>25.051110942644467</v>
      </c>
      <c r="U19" s="75">
        <v>22.728200412617863</v>
      </c>
      <c r="V19" s="27"/>
      <c r="W19" s="75">
        <v>36.764817473853121</v>
      </c>
      <c r="X19" s="75">
        <v>35.742032165885973</v>
      </c>
      <c r="Y19" s="75">
        <v>34.207605636940265</v>
      </c>
      <c r="Z19" s="75">
        <v>33.184654617643126</v>
      </c>
      <c r="AA19" s="75">
        <v>31.740844351994589</v>
      </c>
      <c r="AB19" s="75">
        <v>30.778304174895563</v>
      </c>
      <c r="AC19" s="75">
        <v>29.334245342252036</v>
      </c>
      <c r="AD19" s="75">
        <v>28.371539453823019</v>
      </c>
      <c r="AE19" s="75">
        <v>26.927232054184504</v>
      </c>
      <c r="AF19" s="75">
        <v>25.964360454425496</v>
      </c>
      <c r="AG19" s="75">
        <v>23.556767176702998</v>
      </c>
      <c r="AH19" s="24"/>
    </row>
    <row r="20" spans="1:34" s="25" customFormat="1">
      <c r="A20" s="4" t="str">
        <f t="shared" ca="1" si="0"/>
        <v>frakyoto</v>
      </c>
      <c r="B20" s="24"/>
      <c r="C20" s="107"/>
      <c r="D20" s="108"/>
      <c r="E20" s="77" t="s">
        <v>179</v>
      </c>
      <c r="F20" s="77" t="s">
        <v>126</v>
      </c>
      <c r="G20" s="75">
        <v>32.07041804934385</v>
      </c>
      <c r="H20" s="75">
        <v>31.421235649680973</v>
      </c>
      <c r="I20" s="75">
        <v>33.020192595101207</v>
      </c>
      <c r="J20" s="75">
        <v>31.528565063264789</v>
      </c>
      <c r="K20" s="75">
        <v>30.34525465500262</v>
      </c>
      <c r="L20" s="75">
        <v>29.007568108898887</v>
      </c>
      <c r="M20" s="75">
        <v>26.998862529198938</v>
      </c>
      <c r="N20" s="75">
        <v>25.659725476065638</v>
      </c>
      <c r="O20" s="75">
        <v>24.883274352081635</v>
      </c>
      <c r="P20" s="75">
        <v>24.365640269425633</v>
      </c>
      <c r="Q20" s="75">
        <v>23.587013384897272</v>
      </c>
      <c r="R20" s="75">
        <v>23.067928795211703</v>
      </c>
      <c r="S20" s="75">
        <v>22.287126150138992</v>
      </c>
      <c r="T20" s="75">
        <v>21.766591053423852</v>
      </c>
      <c r="U20" s="75">
        <v>20.46162704406208</v>
      </c>
      <c r="V20" s="27"/>
      <c r="W20" s="75">
        <v>29.472420543789038</v>
      </c>
      <c r="X20" s="75">
        <v>28.173210473194413</v>
      </c>
      <c r="Y20" s="75">
        <v>26.222282189130311</v>
      </c>
      <c r="Z20" s="75">
        <v>24.921663333087576</v>
      </c>
      <c r="AA20" s="75">
        <v>24.167545619529957</v>
      </c>
      <c r="AB20" s="75">
        <v>23.664800477158213</v>
      </c>
      <c r="AC20" s="75">
        <v>22.908569585428427</v>
      </c>
      <c r="AD20" s="75">
        <v>22.40441565760857</v>
      </c>
      <c r="AE20" s="75">
        <v>21.646071587706622</v>
      </c>
      <c r="AF20" s="75">
        <v>21.140508874438655</v>
      </c>
      <c r="AG20" s="75">
        <v>19.873080127648464</v>
      </c>
      <c r="AH20" s="24"/>
    </row>
    <row r="21" spans="1:34" s="25" customFormat="1">
      <c r="A21" s="4" t="str">
        <f t="shared" ca="1" si="0"/>
        <v>frakyoto</v>
      </c>
      <c r="B21" s="24"/>
      <c r="C21" s="107"/>
      <c r="D21" s="108"/>
      <c r="E21" s="77" t="s">
        <v>180</v>
      </c>
      <c r="F21" s="77" t="s">
        <v>127</v>
      </c>
      <c r="G21" s="75">
        <v>0.3106257124313983</v>
      </c>
      <c r="H21" s="75">
        <v>0.309809118666448</v>
      </c>
      <c r="I21" s="75">
        <v>2.0322467341057133</v>
      </c>
      <c r="J21" s="75">
        <v>1.8588280377522972</v>
      </c>
      <c r="K21" s="75">
        <v>2.0108767065066262</v>
      </c>
      <c r="L21" s="75">
        <v>2.0001916927070824</v>
      </c>
      <c r="M21" s="75">
        <v>1.9841641720077667</v>
      </c>
      <c r="N21" s="75">
        <v>1.9734791582082232</v>
      </c>
      <c r="O21" s="75">
        <v>1.9613059089712426</v>
      </c>
      <c r="P21" s="75">
        <v>1.9531904094799224</v>
      </c>
      <c r="Q21" s="75">
        <v>1.9410171602429418</v>
      </c>
      <c r="R21" s="75">
        <v>1.9329016607516216</v>
      </c>
      <c r="S21" s="75">
        <v>1.9207284115146412</v>
      </c>
      <c r="T21" s="75">
        <v>1.9126129120233211</v>
      </c>
      <c r="U21" s="75">
        <v>1.8923241632950203</v>
      </c>
      <c r="V21" s="27"/>
      <c r="W21" s="75">
        <v>0.30735933737159721</v>
      </c>
      <c r="X21" s="75">
        <v>0.30572614984169666</v>
      </c>
      <c r="Y21" s="75">
        <v>0.30327636854684581</v>
      </c>
      <c r="Z21" s="75">
        <v>0.30164318101694526</v>
      </c>
      <c r="AA21" s="75">
        <v>0.29978251904446779</v>
      </c>
      <c r="AB21" s="75">
        <v>0.29854207772948282</v>
      </c>
      <c r="AC21" s="75">
        <v>0.29668141575700535</v>
      </c>
      <c r="AD21" s="75">
        <v>0.29544097444202039</v>
      </c>
      <c r="AE21" s="75">
        <v>0.29358031246954291</v>
      </c>
      <c r="AF21" s="75">
        <v>0.29233987115455795</v>
      </c>
      <c r="AG21" s="75">
        <v>0.28923876786709551</v>
      </c>
      <c r="AH21" s="24"/>
    </row>
    <row r="22" spans="1:34">
      <c r="A22" s="4" t="str">
        <f t="shared" ca="1" si="0"/>
        <v>frakyoto</v>
      </c>
      <c r="B22" s="4"/>
      <c r="C22" s="107"/>
      <c r="D22" s="108"/>
      <c r="E22" s="50" t="s">
        <v>181</v>
      </c>
      <c r="F22" s="50" t="s">
        <v>128</v>
      </c>
      <c r="G22" s="58">
        <v>32.696637107459317</v>
      </c>
      <c r="H22" s="58">
        <v>28.714163028623712</v>
      </c>
      <c r="I22" s="79">
        <v>33.433077259200346</v>
      </c>
      <c r="J22" s="79">
        <v>28.715522998385495</v>
      </c>
      <c r="K22" s="58">
        <v>30.296036521906757</v>
      </c>
      <c r="L22" s="58">
        <v>27.465211609069598</v>
      </c>
      <c r="M22" s="58">
        <v>23.847474226055141</v>
      </c>
      <c r="N22" s="58">
        <v>21.607210105046374</v>
      </c>
      <c r="O22" s="58">
        <v>20.590235252834947</v>
      </c>
      <c r="P22" s="58">
        <v>19.919308592267903</v>
      </c>
      <c r="Q22" s="58">
        <v>19.048391503301747</v>
      </c>
      <c r="R22" s="58">
        <v>18.470448493390901</v>
      </c>
      <c r="S22" s="58">
        <v>17.649321719780783</v>
      </c>
      <c r="T22" s="58">
        <v>17.106015331196438</v>
      </c>
      <c r="U22" s="58">
        <v>15.782517695410794</v>
      </c>
      <c r="V22" s="27"/>
      <c r="W22" s="58">
        <v>29.628696882173024</v>
      </c>
      <c r="X22" s="58">
        <v>26.860227375994949</v>
      </c>
      <c r="Y22" s="58">
        <v>23.322178950316097</v>
      </c>
      <c r="Z22" s="58">
        <v>21.131261781022989</v>
      </c>
      <c r="AA22" s="58">
        <v>20.136688130731237</v>
      </c>
      <c r="AB22" s="58">
        <v>19.480540167556732</v>
      </c>
      <c r="AC22" s="58">
        <v>18.628807023525695</v>
      </c>
      <c r="AD22" s="58">
        <v>18.063594532992909</v>
      </c>
      <c r="AE22" s="58">
        <v>17.260554958508013</v>
      </c>
      <c r="AF22" s="58">
        <v>16.729216138333506</v>
      </c>
      <c r="AG22" s="58">
        <v>15.434871571293835</v>
      </c>
      <c r="AH22" s="4"/>
    </row>
    <row r="23" spans="1:34">
      <c r="A23" s="4" t="str">
        <f t="shared" ca="1" si="0"/>
        <v>frakyoto</v>
      </c>
      <c r="B23" s="4"/>
      <c r="C23" s="107"/>
      <c r="D23" s="108"/>
      <c r="E23" s="50" t="s">
        <v>17</v>
      </c>
      <c r="F23" s="50" t="s">
        <v>129</v>
      </c>
      <c r="G23" s="58">
        <v>1.0468302009412953</v>
      </c>
      <c r="H23" s="58">
        <v>0.88158172812473357</v>
      </c>
      <c r="I23" s="79">
        <v>1.0468302009412953</v>
      </c>
      <c r="J23" s="79">
        <v>0.88158172812473357</v>
      </c>
      <c r="K23" s="58">
        <v>0.79597038550352506</v>
      </c>
      <c r="L23" s="58">
        <v>0.8171763548240778</v>
      </c>
      <c r="M23" s="58">
        <v>0.70552745576721665</v>
      </c>
      <c r="N23" s="58">
        <v>0.63517976399183029</v>
      </c>
      <c r="O23" s="58">
        <v>0.56573633486230213</v>
      </c>
      <c r="P23" s="58">
        <v>0.51944071544261661</v>
      </c>
      <c r="Q23" s="58">
        <v>0.44999728631308827</v>
      </c>
      <c r="R23" s="58">
        <v>0.4037016668934027</v>
      </c>
      <c r="S23" s="58">
        <v>0.33425823776387448</v>
      </c>
      <c r="T23" s="58">
        <v>0.28796261834418885</v>
      </c>
      <c r="U23" s="58">
        <v>0.17222356979497497</v>
      </c>
      <c r="V23" s="27"/>
      <c r="W23" s="58">
        <v>0.79597038550352506</v>
      </c>
      <c r="X23" s="58">
        <v>0.8171763548240778</v>
      </c>
      <c r="Y23" s="58">
        <v>0.70552745576721665</v>
      </c>
      <c r="Z23" s="58">
        <v>0.63517976399183029</v>
      </c>
      <c r="AA23" s="58">
        <v>0.56573633486230213</v>
      </c>
      <c r="AB23" s="58">
        <v>0.51944071544261661</v>
      </c>
      <c r="AC23" s="58">
        <v>0.44999728631308827</v>
      </c>
      <c r="AD23" s="58">
        <v>0.4037016668934027</v>
      </c>
      <c r="AE23" s="58">
        <v>0.33425823776387448</v>
      </c>
      <c r="AF23" s="58">
        <v>0.28796261834418885</v>
      </c>
      <c r="AG23" s="58">
        <v>0.17222356979497497</v>
      </c>
      <c r="AH23" s="4"/>
    </row>
    <row r="24" spans="1:34">
      <c r="A24" s="4" t="str">
        <f t="shared" ca="1" si="0"/>
        <v>frakyoto</v>
      </c>
      <c r="B24" s="4"/>
      <c r="C24" s="107"/>
      <c r="D24" s="108"/>
      <c r="E24" s="80" t="s">
        <v>79</v>
      </c>
      <c r="F24" s="80" t="s">
        <v>130</v>
      </c>
      <c r="G24" s="58">
        <v>15.285240002496781</v>
      </c>
      <c r="H24" s="58">
        <v>15.046028992657199</v>
      </c>
      <c r="I24" s="58">
        <v>15.190494719930108</v>
      </c>
      <c r="J24" s="58">
        <v>14.677791798295388</v>
      </c>
      <c r="K24" s="58">
        <v>12.328283664781827</v>
      </c>
      <c r="L24" s="58">
        <v>10.57862847117584</v>
      </c>
      <c r="M24" s="58">
        <v>9.7091517606183508</v>
      </c>
      <c r="N24" s="58">
        <v>9.1295006202466897</v>
      </c>
      <c r="O24" s="58">
        <v>8.3722839997590839</v>
      </c>
      <c r="P24" s="58">
        <v>7.8674729194340127</v>
      </c>
      <c r="Q24" s="58">
        <v>7.1145850748667447</v>
      </c>
      <c r="R24" s="58">
        <v>6.6126598451552328</v>
      </c>
      <c r="S24" s="58">
        <v>5.863619876867733</v>
      </c>
      <c r="T24" s="58">
        <v>5.3642598980093998</v>
      </c>
      <c r="U24" s="58">
        <v>4.1216910722649871</v>
      </c>
      <c r="V24" s="27"/>
      <c r="W24" s="58">
        <v>12.405176928689116</v>
      </c>
      <c r="X24" s="58">
        <v>10.644608886043725</v>
      </c>
      <c r="Y24" s="58">
        <v>9.7697091252073776</v>
      </c>
      <c r="Z24" s="58">
        <v>9.1864426179831451</v>
      </c>
      <c r="AA24" s="58">
        <v>8.4245031294128978</v>
      </c>
      <c r="AB24" s="58">
        <v>7.9165434703660669</v>
      </c>
      <c r="AC24" s="58">
        <v>7.1589597569090948</v>
      </c>
      <c r="AD24" s="58">
        <v>6.6539039479377795</v>
      </c>
      <c r="AE24" s="58">
        <v>5.9001921105138502</v>
      </c>
      <c r="AF24" s="58">
        <v>5.3977175522312315</v>
      </c>
      <c r="AG24" s="58">
        <v>4.1473986474621221</v>
      </c>
      <c r="AH24" s="4"/>
    </row>
    <row r="25" spans="1:34">
      <c r="A25" s="4" t="str">
        <f t="shared" ca="1" si="0"/>
        <v>frakyoto</v>
      </c>
      <c r="B25" s="4"/>
      <c r="C25" s="107"/>
      <c r="D25" s="108"/>
      <c r="E25" s="80" t="s">
        <v>62</v>
      </c>
      <c r="F25" s="80" t="s">
        <v>131</v>
      </c>
      <c r="G25" s="58">
        <v>14.548554327643874</v>
      </c>
      <c r="H25" s="58">
        <v>12.95802173594071</v>
      </c>
      <c r="I25" s="58">
        <v>14.003507560903573</v>
      </c>
      <c r="J25" s="58">
        <v>12.633960883593499</v>
      </c>
      <c r="K25" s="58">
        <v>9.5982530231266274</v>
      </c>
      <c r="L25" s="58">
        <v>7.682046603601183</v>
      </c>
      <c r="M25" s="58">
        <v>6.0900419398351371</v>
      </c>
      <c r="N25" s="58">
        <v>5.0287054973244381</v>
      </c>
      <c r="O25" s="58">
        <v>4.0849589076797308</v>
      </c>
      <c r="P25" s="58">
        <v>3.4557945145832587</v>
      </c>
      <c r="Q25" s="58">
        <v>2.8393252075726156</v>
      </c>
      <c r="R25" s="58">
        <v>2.4283456695655214</v>
      </c>
      <c r="S25" s="58">
        <v>2.2035263584359535</v>
      </c>
      <c r="T25" s="58">
        <v>2.0536468176829086</v>
      </c>
      <c r="U25" s="58">
        <v>1.8861472821106777</v>
      </c>
      <c r="V25" s="27"/>
      <c r="W25" s="58">
        <v>9.9718377663674076</v>
      </c>
      <c r="X25" s="58">
        <v>7.9810484533185377</v>
      </c>
      <c r="Y25" s="58">
        <v>6.3270795287523089</v>
      </c>
      <c r="Z25" s="58">
        <v>5.224433579041488</v>
      </c>
      <c r="AA25" s="58">
        <v>4.2439543333053775</v>
      </c>
      <c r="AB25" s="58">
        <v>3.5903015028146368</v>
      </c>
      <c r="AC25" s="58">
        <v>2.949837878586008</v>
      </c>
      <c r="AD25" s="58">
        <v>2.5228621291002562</v>
      </c>
      <c r="AE25" s="58">
        <v>2.2892923646932495</v>
      </c>
      <c r="AF25" s="58">
        <v>2.1335791884219115</v>
      </c>
      <c r="AG25" s="58">
        <v>1.9595602090676791</v>
      </c>
      <c r="AH25" s="4"/>
    </row>
    <row r="26" spans="1:34" s="11" customFormat="1">
      <c r="A26" s="4" t="str">
        <f t="shared" ca="1" si="0"/>
        <v>frakyoto</v>
      </c>
      <c r="B26" s="9"/>
      <c r="C26" s="107"/>
      <c r="D26" s="108"/>
      <c r="E26" s="49" t="s">
        <v>182</v>
      </c>
      <c r="F26" s="49" t="s">
        <v>132</v>
      </c>
      <c r="G26" s="59">
        <v>134.76864377670495</v>
      </c>
      <c r="H26" s="59">
        <v>127.62983568949761</v>
      </c>
      <c r="I26" s="59">
        <v>136.17160384913311</v>
      </c>
      <c r="J26" s="59">
        <v>127.29501641936821</v>
      </c>
      <c r="K26" s="59">
        <v>120.78418767610874</v>
      </c>
      <c r="L26" s="59">
        <v>111.94244159762329</v>
      </c>
      <c r="M26" s="59">
        <v>102.19977057693642</v>
      </c>
      <c r="N26" s="59">
        <v>95.880302271741897</v>
      </c>
      <c r="O26" s="59">
        <v>90.852767559177082</v>
      </c>
      <c r="P26" s="59">
        <v>87.50813432504107</v>
      </c>
      <c r="Q26" s="59">
        <v>82.95585835274008</v>
      </c>
      <c r="R26" s="59">
        <v>79.923676087272682</v>
      </c>
      <c r="S26" s="59">
        <v>75.81428322095276</v>
      </c>
      <c r="T26" s="59">
        <v>73.078799437228554</v>
      </c>
      <c r="U26" s="59">
        <v>66.483880282078687</v>
      </c>
      <c r="V26" s="27"/>
      <c r="W26" s="59">
        <v>119.34627931774682</v>
      </c>
      <c r="X26" s="59">
        <v>110.52402985910339</v>
      </c>
      <c r="Y26" s="59">
        <v>100.8576592546604</v>
      </c>
      <c r="Z26" s="59">
        <v>94.58527887378709</v>
      </c>
      <c r="AA26" s="59">
        <v>89.579054418880844</v>
      </c>
      <c r="AB26" s="59">
        <v>86.248472585963313</v>
      </c>
      <c r="AC26" s="59">
        <v>81.727098288771359</v>
      </c>
      <c r="AD26" s="59">
        <v>78.715458362797946</v>
      </c>
      <c r="AE26" s="59">
        <v>74.651181625839669</v>
      </c>
      <c r="AF26" s="59">
        <v>71.945684697349549</v>
      </c>
      <c r="AG26" s="59">
        <v>65.433140069837165</v>
      </c>
      <c r="AH26" s="9"/>
    </row>
    <row r="27" spans="1:34" ht="14.25" customHeight="1">
      <c r="A27" s="4" t="str">
        <f t="shared" ca="1" si="0"/>
        <v>frakyoto</v>
      </c>
      <c r="B27" s="4"/>
      <c r="C27" s="107"/>
      <c r="D27" s="109" t="s">
        <v>183</v>
      </c>
      <c r="E27" s="81" t="s">
        <v>0</v>
      </c>
      <c r="F27" s="50" t="s">
        <v>133</v>
      </c>
      <c r="G27" s="58">
        <v>75.119459758239827</v>
      </c>
      <c r="H27" s="58">
        <v>66.52617288896144</v>
      </c>
      <c r="I27" s="58">
        <v>80.084667317032796</v>
      </c>
      <c r="J27" s="58">
        <v>72.507581334278811</v>
      </c>
      <c r="K27" s="58">
        <v>66.94611677402952</v>
      </c>
      <c r="L27" s="58">
        <v>60.257682635778096</v>
      </c>
      <c r="M27" s="58">
        <v>50.904429513659942</v>
      </c>
      <c r="N27" s="58">
        <v>45.236385997847876</v>
      </c>
      <c r="O27" s="58">
        <v>40.341944334876011</v>
      </c>
      <c r="P27" s="58">
        <v>37.311956867055301</v>
      </c>
      <c r="Q27" s="58">
        <v>32.704094724583051</v>
      </c>
      <c r="R27" s="58">
        <v>29.908435148425951</v>
      </c>
      <c r="S27" s="58">
        <v>26.378881347325269</v>
      </c>
      <c r="T27" s="58">
        <v>24.281207300387027</v>
      </c>
      <c r="U27" s="58">
        <v>18.370529361640571</v>
      </c>
      <c r="V27" s="27"/>
      <c r="W27" s="58">
        <v>62.795492488829403</v>
      </c>
      <c r="X27" s="58">
        <v>56.521737774896096</v>
      </c>
      <c r="Y27" s="58">
        <v>47.748381462705346</v>
      </c>
      <c r="Z27" s="58">
        <v>42.431753685399968</v>
      </c>
      <c r="AA27" s="58">
        <v>37.840764849981909</v>
      </c>
      <c r="AB27" s="58">
        <v>34.998635023109053</v>
      </c>
      <c r="AC27" s="58">
        <v>30.67645792755231</v>
      </c>
      <c r="AD27" s="58">
        <v>28.054127785410287</v>
      </c>
      <c r="AE27" s="58">
        <v>24.743404477080649</v>
      </c>
      <c r="AF27" s="58">
        <v>22.77578512578733</v>
      </c>
      <c r="AG27" s="58">
        <v>17.231566133082008</v>
      </c>
      <c r="AH27" s="4"/>
    </row>
    <row r="28" spans="1:34">
      <c r="A28" s="4" t="str">
        <f t="shared" ca="1" si="0"/>
        <v>frakyoto</v>
      </c>
      <c r="B28" s="4"/>
      <c r="C28" s="107"/>
      <c r="D28" s="110"/>
      <c r="E28" s="81" t="s">
        <v>1</v>
      </c>
      <c r="F28" s="50" t="s">
        <v>134</v>
      </c>
      <c r="G28" s="58">
        <v>39.907859500430142</v>
      </c>
      <c r="H28" s="58">
        <v>38.794325276088792</v>
      </c>
      <c r="I28" s="58">
        <v>46.588579741977981</v>
      </c>
      <c r="J28" s="58">
        <v>44.822878292290277</v>
      </c>
      <c r="K28" s="58">
        <v>36.408267654629753</v>
      </c>
      <c r="L28" s="58">
        <v>30.644868409676047</v>
      </c>
      <c r="M28" s="58">
        <v>22.763413100024628</v>
      </c>
      <c r="N28" s="58">
        <v>17.771392819963157</v>
      </c>
      <c r="O28" s="58">
        <v>13.523112033159805</v>
      </c>
      <c r="P28" s="58">
        <v>10.973172207532176</v>
      </c>
      <c r="Q28" s="58">
        <v>8.1206137528748226</v>
      </c>
      <c r="R28" s="58">
        <v>6.4407016185371795</v>
      </c>
      <c r="S28" s="58">
        <v>4.8013138162995226</v>
      </c>
      <c r="T28" s="58">
        <v>3.8376652299950949</v>
      </c>
      <c r="U28" s="58">
        <v>0.64139301965358209</v>
      </c>
      <c r="V28" s="27"/>
      <c r="W28" s="58">
        <v>31.1873862277419</v>
      </c>
      <c r="X28" s="58">
        <v>26.250448278863949</v>
      </c>
      <c r="Y28" s="58">
        <v>19.499179772752282</v>
      </c>
      <c r="Z28" s="58">
        <v>15.223006404443183</v>
      </c>
      <c r="AA28" s="58">
        <v>11.583921596597804</v>
      </c>
      <c r="AB28" s="58">
        <v>9.399638648731786</v>
      </c>
      <c r="AC28" s="58">
        <v>6.9561320499964667</v>
      </c>
      <c r="AD28" s="58">
        <v>5.5171163555599305</v>
      </c>
      <c r="AE28" s="58">
        <v>4.1128138754079204</v>
      </c>
      <c r="AF28" s="58">
        <v>3.2873507983402597</v>
      </c>
      <c r="AG28" s="58">
        <v>0.54941839082998079</v>
      </c>
      <c r="AH28" s="4"/>
    </row>
    <row r="29" spans="1:34">
      <c r="A29" s="4" t="str">
        <f t="shared" ca="1" si="0"/>
        <v>frakyoto</v>
      </c>
      <c r="B29" s="4"/>
      <c r="C29" s="107"/>
      <c r="D29" s="110"/>
      <c r="E29" s="81" t="s">
        <v>2</v>
      </c>
      <c r="F29" s="50" t="s">
        <v>135</v>
      </c>
      <c r="G29" s="58">
        <v>29.879948735054676</v>
      </c>
      <c r="H29" s="58">
        <v>26.873719612132135</v>
      </c>
      <c r="I29" s="58">
        <v>28.81688420482536</v>
      </c>
      <c r="J29" s="58">
        <v>26.1611508570147</v>
      </c>
      <c r="K29" s="58">
        <v>20.469397216851014</v>
      </c>
      <c r="L29" s="58">
        <v>16.911783344969635</v>
      </c>
      <c r="M29" s="58">
        <v>12.227982174349524</v>
      </c>
      <c r="N29" s="58">
        <v>9.2046908906922571</v>
      </c>
      <c r="O29" s="58">
        <v>7.3316390732261052</v>
      </c>
      <c r="P29" s="58">
        <v>6.1405264028995088</v>
      </c>
      <c r="Q29" s="58">
        <v>4.5984917220215511</v>
      </c>
      <c r="R29" s="58">
        <v>3.6344339769152554</v>
      </c>
      <c r="S29" s="58">
        <v>2.7388068243222179</v>
      </c>
      <c r="T29" s="58">
        <v>2.2018444455797188</v>
      </c>
      <c r="U29" s="58">
        <v>0.59682975216204004</v>
      </c>
      <c r="V29" s="27"/>
      <c r="W29" s="58">
        <v>21.224520150397218</v>
      </c>
      <c r="X29" s="58">
        <v>17.535664708727541</v>
      </c>
      <c r="Y29" s="58">
        <v>12.679076540882413</v>
      </c>
      <c r="Z29" s="58">
        <v>9.5442550270530262</v>
      </c>
      <c r="AA29" s="58">
        <v>7.6021056993815073</v>
      </c>
      <c r="AB29" s="58">
        <v>6.3670524828691821</v>
      </c>
      <c r="AC29" s="58">
        <v>4.7681316250550534</v>
      </c>
      <c r="AD29" s="58">
        <v>3.7685094661616576</v>
      </c>
      <c r="AE29" s="58">
        <v>2.8398423273069371</v>
      </c>
      <c r="AF29" s="58">
        <v>2.2830712261900348</v>
      </c>
      <c r="AG29" s="58">
        <v>0.61884700203538956</v>
      </c>
      <c r="AH29" s="4"/>
    </row>
    <row r="30" spans="1:34">
      <c r="A30" s="4" t="str">
        <f t="shared" ca="1" si="0"/>
        <v>frakyoto</v>
      </c>
      <c r="B30" s="4"/>
      <c r="C30" s="107"/>
      <c r="D30" s="110"/>
      <c r="E30" s="81" t="s">
        <v>169</v>
      </c>
      <c r="F30" s="50" t="s">
        <v>136</v>
      </c>
      <c r="G30" s="58">
        <v>131.08858178839012</v>
      </c>
      <c r="H30" s="58">
        <v>109.17310531307956</v>
      </c>
      <c r="I30" s="58">
        <v>135.43723739558095</v>
      </c>
      <c r="J30" s="58">
        <v>113.07659257849386</v>
      </c>
      <c r="K30" s="58">
        <v>113.00989510156501</v>
      </c>
      <c r="L30" s="58">
        <v>112.91186806212097</v>
      </c>
      <c r="M30" s="58">
        <v>97.230326555390107</v>
      </c>
      <c r="N30" s="58">
        <v>86.766095067465159</v>
      </c>
      <c r="O30" s="58">
        <v>67.056101069948724</v>
      </c>
      <c r="P30" s="58">
        <v>53.908065623640908</v>
      </c>
      <c r="Q30" s="58">
        <v>33.228084261018061</v>
      </c>
      <c r="R30" s="58">
        <v>19.446203875428218</v>
      </c>
      <c r="S30" s="58">
        <v>9.4951169184342561</v>
      </c>
      <c r="T30" s="58">
        <v>2.848969305808958</v>
      </c>
      <c r="U30" s="58">
        <v>0.84814326287135344</v>
      </c>
      <c r="V30" s="27"/>
      <c r="W30" s="58">
        <v>109.38134269270213</v>
      </c>
      <c r="X30" s="58">
        <v>109.28646313206771</v>
      </c>
      <c r="Y30" s="58">
        <v>94.108428819620968</v>
      </c>
      <c r="Z30" s="58">
        <v>83.980185718715433</v>
      </c>
      <c r="AA30" s="58">
        <v>64.903045562308094</v>
      </c>
      <c r="AB30" s="58">
        <v>52.177170809518643</v>
      </c>
      <c r="AC30" s="58">
        <v>32.161187905801945</v>
      </c>
      <c r="AD30" s="58">
        <v>18.821819879212594</v>
      </c>
      <c r="AE30" s="58">
        <v>9.1902451252531812</v>
      </c>
      <c r="AF30" s="58">
        <v>2.7574938254708976</v>
      </c>
      <c r="AG30" s="58">
        <v>0.82091084860544505</v>
      </c>
      <c r="AH30" s="4"/>
    </row>
    <row r="31" spans="1:34">
      <c r="A31" s="4" t="str">
        <f t="shared" ca="1" si="0"/>
        <v>frakyoto</v>
      </c>
      <c r="B31" s="4"/>
      <c r="C31" s="107"/>
      <c r="D31" s="110"/>
      <c r="E31" s="81" t="s">
        <v>21</v>
      </c>
      <c r="F31" s="50" t="s">
        <v>120</v>
      </c>
      <c r="G31" s="58">
        <v>24.006410530415248</v>
      </c>
      <c r="H31" s="58">
        <v>13.374167879531772</v>
      </c>
      <c r="I31" s="58">
        <v>24.798548861358057</v>
      </c>
      <c r="J31" s="58">
        <v>11.272129388153999</v>
      </c>
      <c r="K31" s="58">
        <v>19.575515547182682</v>
      </c>
      <c r="L31" s="58">
        <v>23.114864316594911</v>
      </c>
      <c r="M31" s="58">
        <v>22.656827314446257</v>
      </c>
      <c r="N31" s="58">
        <v>22.075119616688973</v>
      </c>
      <c r="O31" s="58">
        <v>20.18078910131975</v>
      </c>
      <c r="P31" s="58">
        <v>18.343673760256127</v>
      </c>
      <c r="Q31" s="58">
        <v>16.520477964863478</v>
      </c>
      <c r="R31" s="58">
        <v>14.473544563662246</v>
      </c>
      <c r="S31" s="58">
        <v>13.279395944742847</v>
      </c>
      <c r="T31" s="58">
        <v>11.642952663701424</v>
      </c>
      <c r="U31" s="58">
        <v>5.4749222200051166</v>
      </c>
      <c r="V31" s="27"/>
      <c r="W31" s="58">
        <v>18.950216208113165</v>
      </c>
      <c r="X31" s="58">
        <v>22.376507804603659</v>
      </c>
      <c r="Y31" s="58">
        <v>21.933101846731851</v>
      </c>
      <c r="Z31" s="58">
        <v>21.369975597726839</v>
      </c>
      <c r="AA31" s="58">
        <v>19.536155550977693</v>
      </c>
      <c r="AB31" s="58">
        <v>17.757723058178922</v>
      </c>
      <c r="AC31" s="58">
        <v>15.992765479966579</v>
      </c>
      <c r="AD31" s="58">
        <v>14.011217130811891</v>
      </c>
      <c r="AE31" s="58">
        <v>12.855213118626414</v>
      </c>
      <c r="AF31" s="58">
        <v>11.271042632117201</v>
      </c>
      <c r="AG31" s="58">
        <v>5.3000371582362629</v>
      </c>
      <c r="AH31" s="4"/>
    </row>
    <row r="32" spans="1:34">
      <c r="A32" s="4" t="str">
        <f t="shared" ca="1" si="0"/>
        <v>frakyoto</v>
      </c>
      <c r="B32" s="4"/>
      <c r="C32" s="107"/>
      <c r="D32" s="110"/>
      <c r="E32" s="81" t="s">
        <v>170</v>
      </c>
      <c r="F32" s="50" t="s">
        <v>184</v>
      </c>
      <c r="G32" s="58">
        <v>155.09499231880537</v>
      </c>
      <c r="H32" s="58">
        <v>122.54727319261133</v>
      </c>
      <c r="I32" s="58">
        <v>160.23578625693901</v>
      </c>
      <c r="J32" s="58">
        <v>124.34872196664786</v>
      </c>
      <c r="K32" s="58">
        <v>132.58541064874768</v>
      </c>
      <c r="L32" s="58">
        <v>136.02673237871588</v>
      </c>
      <c r="M32" s="58">
        <v>119.88715386983637</v>
      </c>
      <c r="N32" s="58">
        <v>108.84121468415412</v>
      </c>
      <c r="O32" s="58">
        <v>87.23689017126847</v>
      </c>
      <c r="P32" s="58">
        <v>72.251739383897032</v>
      </c>
      <c r="Q32" s="58">
        <v>49.748562225881543</v>
      </c>
      <c r="R32" s="58">
        <v>33.919748439090462</v>
      </c>
      <c r="S32" s="58">
        <v>22.774512863177101</v>
      </c>
      <c r="T32" s="58">
        <v>14.491921969510383</v>
      </c>
      <c r="U32" s="58">
        <v>6.3230654828764701</v>
      </c>
      <c r="V32" s="27"/>
      <c r="W32" s="58">
        <v>128.33155890081531</v>
      </c>
      <c r="X32" s="58">
        <v>131.66297093667137</v>
      </c>
      <c r="Y32" s="58">
        <v>116.04153066635283</v>
      </c>
      <c r="Z32" s="58">
        <v>105.35016131644227</v>
      </c>
      <c r="AA32" s="58">
        <v>84.43920111328579</v>
      </c>
      <c r="AB32" s="58">
        <v>69.934893867697568</v>
      </c>
      <c r="AC32" s="58">
        <v>48.153953385768524</v>
      </c>
      <c r="AD32" s="58">
        <v>32.833037010024483</v>
      </c>
      <c r="AE32" s="58">
        <v>22.045458243879594</v>
      </c>
      <c r="AF32" s="58">
        <v>14.028536457588098</v>
      </c>
      <c r="AG32" s="58">
        <v>6.1209480068417079</v>
      </c>
      <c r="AH32" s="4"/>
    </row>
    <row r="33" spans="1:34">
      <c r="A33" s="4" t="str">
        <f t="shared" ca="1" si="0"/>
        <v>frakyoto</v>
      </c>
      <c r="B33" s="4"/>
      <c r="C33" s="107"/>
      <c r="D33" s="110"/>
      <c r="E33" s="81" t="s">
        <v>4</v>
      </c>
      <c r="F33" s="50" t="s">
        <v>137</v>
      </c>
      <c r="G33" s="58">
        <v>81.225769405698003</v>
      </c>
      <c r="H33" s="58">
        <v>79.887781321437444</v>
      </c>
      <c r="I33" s="58">
        <v>82.471109058555598</v>
      </c>
      <c r="J33" s="58">
        <v>80.883493520573751</v>
      </c>
      <c r="K33" s="58">
        <v>77.005542501341338</v>
      </c>
      <c r="L33" s="58">
        <v>74.230137061770094</v>
      </c>
      <c r="M33" s="58">
        <v>69.943364022460202</v>
      </c>
      <c r="N33" s="58">
        <v>67.099698544358304</v>
      </c>
      <c r="O33" s="58">
        <v>63.621069122664281</v>
      </c>
      <c r="P33" s="58">
        <v>61.330443908818175</v>
      </c>
      <c r="Q33" s="58">
        <v>57.439795124816477</v>
      </c>
      <c r="R33" s="58">
        <v>54.998372540778206</v>
      </c>
      <c r="S33" s="58">
        <v>51.41360948878561</v>
      </c>
      <c r="T33" s="58">
        <v>49.230270082696023</v>
      </c>
      <c r="U33" s="58">
        <v>44.531539666037879</v>
      </c>
      <c r="V33" s="27"/>
      <c r="W33" s="58">
        <v>75.842734620357916</v>
      </c>
      <c r="X33" s="58">
        <v>73.109238674742926</v>
      </c>
      <c r="Y33" s="58">
        <v>68.887197254900684</v>
      </c>
      <c r="Z33" s="58">
        <v>66.086472018778892</v>
      </c>
      <c r="AA33" s="58">
        <v>62.660370994070014</v>
      </c>
      <c r="AB33" s="58">
        <v>60.404334940491083</v>
      </c>
      <c r="AC33" s="58">
        <v>56.572436175270134</v>
      </c>
      <c r="AD33" s="58">
        <v>54.167879839157862</v>
      </c>
      <c r="AE33" s="58">
        <v>50.63724783530693</v>
      </c>
      <c r="AF33" s="58">
        <v>48.486877540086454</v>
      </c>
      <c r="AG33" s="58">
        <v>43.85909942869921</v>
      </c>
      <c r="AH33" s="4"/>
    </row>
    <row r="34" spans="1:34">
      <c r="A34" s="4" t="str">
        <f t="shared" ca="1" si="0"/>
        <v>frakyoto</v>
      </c>
      <c r="B34" s="4"/>
      <c r="C34" s="107"/>
      <c r="D34" s="110"/>
      <c r="E34" s="81" t="s">
        <v>5</v>
      </c>
      <c r="F34" s="50" t="s">
        <v>138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27"/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4"/>
    </row>
    <row r="35" spans="1:34">
      <c r="A35" s="4" t="str">
        <f t="shared" ca="1" si="0"/>
        <v>frakyoto</v>
      </c>
      <c r="B35" s="4"/>
      <c r="C35" s="107"/>
      <c r="D35" s="110"/>
      <c r="E35" s="81" t="s">
        <v>172</v>
      </c>
      <c r="F35" s="50" t="s">
        <v>139</v>
      </c>
      <c r="G35" s="58">
        <v>48.127511758831808</v>
      </c>
      <c r="H35" s="58">
        <v>43.562404135290159</v>
      </c>
      <c r="I35" s="58">
        <v>45.9508010813976</v>
      </c>
      <c r="J35" s="58">
        <v>40.833079794550258</v>
      </c>
      <c r="K35" s="58">
        <v>36.45636596208552</v>
      </c>
      <c r="L35" s="58">
        <v>32.05851656267216</v>
      </c>
      <c r="M35" s="58">
        <v>27.669106164214583</v>
      </c>
      <c r="N35" s="58">
        <v>24.766358318419783</v>
      </c>
      <c r="O35" s="58">
        <v>19.983144649873758</v>
      </c>
      <c r="P35" s="58">
        <v>16.954336278032173</v>
      </c>
      <c r="Q35" s="58">
        <v>14.792731948739094</v>
      </c>
      <c r="R35" s="58">
        <v>13.37397940776842</v>
      </c>
      <c r="S35" s="58">
        <v>10.561773028428414</v>
      </c>
      <c r="T35" s="58">
        <v>8.742044008400061</v>
      </c>
      <c r="U35" s="58">
        <v>5.9871900354081058</v>
      </c>
      <c r="V35" s="27"/>
      <c r="W35" s="58">
        <v>38.183320861295016</v>
      </c>
      <c r="X35" s="58">
        <v>33.577143303935223</v>
      </c>
      <c r="Y35" s="58">
        <v>28.979804506905474</v>
      </c>
      <c r="Z35" s="58">
        <v>25.939552154526595</v>
      </c>
      <c r="AA35" s="58">
        <v>20.929755444559156</v>
      </c>
      <c r="AB35" s="58">
        <v>17.757471020772122</v>
      </c>
      <c r="AC35" s="58">
        <v>15.493470495695089</v>
      </c>
      <c r="AD35" s="58">
        <v>14.00751099136599</v>
      </c>
      <c r="AE35" s="58">
        <v>11.062089096539875</v>
      </c>
      <c r="AF35" s="58">
        <v>9.1561586720808137</v>
      </c>
      <c r="AG35" s="58">
        <v>6.2708059935894411</v>
      </c>
      <c r="AH35" s="4"/>
    </row>
    <row r="36" spans="1:34">
      <c r="A36" s="4" t="str">
        <f t="shared" ca="1" si="0"/>
        <v>frakyoto</v>
      </c>
      <c r="B36" s="4"/>
      <c r="C36" s="107"/>
      <c r="D36" s="110"/>
      <c r="E36" s="81" t="s">
        <v>79</v>
      </c>
      <c r="F36" s="50" t="s">
        <v>140</v>
      </c>
      <c r="G36" s="58">
        <v>15.285240002496781</v>
      </c>
      <c r="H36" s="58">
        <v>15.046028992657199</v>
      </c>
      <c r="I36" s="58">
        <v>15.190494719930108</v>
      </c>
      <c r="J36" s="58">
        <v>14.677791798295388</v>
      </c>
      <c r="K36" s="58">
        <v>12.328283664781827</v>
      </c>
      <c r="L36" s="58">
        <v>10.57862847117584</v>
      </c>
      <c r="M36" s="58">
        <v>9.7091517606183508</v>
      </c>
      <c r="N36" s="58">
        <v>9.1295006202466897</v>
      </c>
      <c r="O36" s="58">
        <v>8.3722839997590839</v>
      </c>
      <c r="P36" s="58">
        <v>7.8674729194340127</v>
      </c>
      <c r="Q36" s="58">
        <v>7.1145850748667447</v>
      </c>
      <c r="R36" s="58">
        <v>6.6126598451552328</v>
      </c>
      <c r="S36" s="58">
        <v>5.863619876867733</v>
      </c>
      <c r="T36" s="58">
        <v>5.3642598980093998</v>
      </c>
      <c r="U36" s="58">
        <v>4.1216910722649871</v>
      </c>
      <c r="V36" s="27"/>
      <c r="W36" s="58">
        <v>12.405176928689116</v>
      </c>
      <c r="X36" s="58">
        <v>10.644608886043725</v>
      </c>
      <c r="Y36" s="58">
        <v>9.7697091252073776</v>
      </c>
      <c r="Z36" s="58">
        <v>9.1864426179831451</v>
      </c>
      <c r="AA36" s="58">
        <v>8.4245031294128978</v>
      </c>
      <c r="AB36" s="58">
        <v>7.9165434703660669</v>
      </c>
      <c r="AC36" s="58">
        <v>7.1589597569090948</v>
      </c>
      <c r="AD36" s="58">
        <v>6.6539039479377795</v>
      </c>
      <c r="AE36" s="58">
        <v>5.9001921105138502</v>
      </c>
      <c r="AF36" s="58">
        <v>5.3977175522312315</v>
      </c>
      <c r="AG36" s="58">
        <v>4.1473986474621221</v>
      </c>
      <c r="AH36" s="4"/>
    </row>
    <row r="37" spans="1:34" s="23" customFormat="1">
      <c r="A37" s="4" t="str">
        <f t="shared" ca="1" si="0"/>
        <v>frakyoto</v>
      </c>
      <c r="B37" s="22"/>
      <c r="C37" s="107"/>
      <c r="D37" s="110"/>
      <c r="E37" s="82" t="s">
        <v>185</v>
      </c>
      <c r="F37" s="82" t="s">
        <v>59</v>
      </c>
      <c r="G37" s="59">
        <v>420.63437094914133</v>
      </c>
      <c r="H37" s="59">
        <v>379.8635375396467</v>
      </c>
      <c r="I37" s="59">
        <v>434.53977351930035</v>
      </c>
      <c r="J37" s="59">
        <v>392.96256817549704</v>
      </c>
      <c r="K37" s="59">
        <v>362.62386887528396</v>
      </c>
      <c r="L37" s="59">
        <v>337.59348454816279</v>
      </c>
      <c r="M37" s="59">
        <v>290.44777329071729</v>
      </c>
      <c r="N37" s="59">
        <v>259.97412225899325</v>
      </c>
      <c r="O37" s="59">
        <v>220.22929428350776</v>
      </c>
      <c r="P37" s="59">
        <v>194.48597420741226</v>
      </c>
      <c r="Q37" s="59">
        <v>157.99839660891979</v>
      </c>
      <c r="R37" s="59">
        <v>134.41478641300844</v>
      </c>
      <c r="S37" s="59">
        <v>111.25312130046302</v>
      </c>
      <c r="T37" s="59">
        <v>96.506260270876268</v>
      </c>
      <c r="U37" s="59">
        <v>75.097316170038511</v>
      </c>
      <c r="V37" s="27"/>
      <c r="W37" s="59">
        <v>351.01997397001276</v>
      </c>
      <c r="X37" s="59">
        <v>326.92530475927714</v>
      </c>
      <c r="Y37" s="59">
        <v>281.67177748297456</v>
      </c>
      <c r="Z37" s="59">
        <v>252.39166762690022</v>
      </c>
      <c r="AA37" s="59">
        <v>213.9444672763114</v>
      </c>
      <c r="AB37" s="59">
        <v>189.02084639585794</v>
      </c>
      <c r="AC37" s="59">
        <v>153.78677593628009</v>
      </c>
      <c r="AD37" s="59">
        <v>130.9908682648061</v>
      </c>
      <c r="AE37" s="59">
        <v>108.48583484740935</v>
      </c>
      <c r="AF37" s="59">
        <v>94.14445474018703</v>
      </c>
      <c r="AG37" s="59">
        <v>73.498046444303611</v>
      </c>
      <c r="AH37" s="22"/>
    </row>
    <row r="38" spans="1:34" s="23" customFormat="1">
      <c r="A38" s="4" t="str">
        <f t="shared" ca="1" si="0"/>
        <v>frakyoto</v>
      </c>
      <c r="B38" s="22"/>
      <c r="C38" s="107"/>
      <c r="D38" s="111"/>
      <c r="E38" s="82" t="s">
        <v>186</v>
      </c>
      <c r="F38" s="83" t="s">
        <v>141</v>
      </c>
      <c r="G38" s="59">
        <v>444.64078147955655</v>
      </c>
      <c r="H38" s="59">
        <v>393.2377054191785</v>
      </c>
      <c r="I38" s="59">
        <v>459.33832238065844</v>
      </c>
      <c r="J38" s="59">
        <v>404.23469756365103</v>
      </c>
      <c r="K38" s="59">
        <v>382.19938442246666</v>
      </c>
      <c r="L38" s="59">
        <v>360.70834886475774</v>
      </c>
      <c r="M38" s="59">
        <v>313.10460060516351</v>
      </c>
      <c r="N38" s="59">
        <v>282.04924187568224</v>
      </c>
      <c r="O38" s="59">
        <v>240.41008338482752</v>
      </c>
      <c r="P38" s="59">
        <v>212.82964796766839</v>
      </c>
      <c r="Q38" s="59">
        <v>174.51887457378328</v>
      </c>
      <c r="R38" s="59">
        <v>148.88833097667069</v>
      </c>
      <c r="S38" s="59">
        <v>124.53251724520587</v>
      </c>
      <c r="T38" s="59">
        <v>108.1492129345777</v>
      </c>
      <c r="U38" s="59">
        <v>80.572238390043623</v>
      </c>
      <c r="V38" s="27"/>
      <c r="W38" s="59">
        <v>369.9701901781259</v>
      </c>
      <c r="X38" s="59">
        <v>349.30181256388079</v>
      </c>
      <c r="Y38" s="59">
        <v>303.60487932970642</v>
      </c>
      <c r="Z38" s="59">
        <v>273.76164322462705</v>
      </c>
      <c r="AA38" s="59">
        <v>233.4806228272891</v>
      </c>
      <c r="AB38" s="59">
        <v>206.77856945403687</v>
      </c>
      <c r="AC38" s="59">
        <v>169.77954141624667</v>
      </c>
      <c r="AD38" s="59">
        <v>145.002085395618</v>
      </c>
      <c r="AE38" s="59">
        <v>121.34104796603576</v>
      </c>
      <c r="AF38" s="59">
        <v>105.41549737230423</v>
      </c>
      <c r="AG38" s="59">
        <v>78.798083602539876</v>
      </c>
      <c r="AH38" s="22"/>
    </row>
    <row r="39" spans="1:34">
      <c r="A39" s="4"/>
      <c r="B39" s="4"/>
      <c r="C39" s="4"/>
      <c r="D39" s="4"/>
      <c r="E39" s="4"/>
      <c r="F39" s="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27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4"/>
    </row>
    <row r="40" spans="1:34">
      <c r="A40" s="4" t="str">
        <f ca="1">A38</f>
        <v>frakyoto</v>
      </c>
      <c r="B40" s="4"/>
      <c r="C40" s="108" t="s">
        <v>187</v>
      </c>
      <c r="D40" s="108" t="s">
        <v>18</v>
      </c>
      <c r="E40" s="47" t="s">
        <v>188</v>
      </c>
      <c r="F40" s="47" t="s">
        <v>142</v>
      </c>
      <c r="G40" s="58">
        <v>-29.07268238962136</v>
      </c>
      <c r="H40" s="58">
        <v>-30.426852240103738</v>
      </c>
      <c r="I40" s="58">
        <v>-29.072682389621331</v>
      </c>
      <c r="J40" s="58">
        <v>-30.426852240103759</v>
      </c>
      <c r="K40" s="58">
        <v>-29.50742042974786</v>
      </c>
      <c r="L40" s="58">
        <v>-28.894465889510638</v>
      </c>
      <c r="M40" s="58">
        <v>-27.428731297598958</v>
      </c>
      <c r="N40" s="58">
        <v>-26.451574902991204</v>
      </c>
      <c r="O40" s="58">
        <v>-25.542896833407124</v>
      </c>
      <c r="P40" s="58">
        <v>-24.937111453684473</v>
      </c>
      <c r="Q40" s="58">
        <v>-24.028433384100392</v>
      </c>
      <c r="R40" s="58">
        <v>-23.422648004377741</v>
      </c>
      <c r="S40" s="58">
        <v>-22.513969934793661</v>
      </c>
      <c r="T40" s="58">
        <v>-21.908184555071006</v>
      </c>
      <c r="U40" s="58">
        <v>-20.393721105764271</v>
      </c>
      <c r="V40" s="27"/>
      <c r="W40" s="58">
        <v>-29.50742042974786</v>
      </c>
      <c r="X40" s="58">
        <v>-28.894465889510638</v>
      </c>
      <c r="Y40" s="58">
        <v>-27.428731297598958</v>
      </c>
      <c r="Z40" s="58">
        <v>-26.451574902991204</v>
      </c>
      <c r="AA40" s="58">
        <v>-25.542896833407124</v>
      </c>
      <c r="AB40" s="58">
        <v>-24.937111453684473</v>
      </c>
      <c r="AC40" s="58">
        <v>-24.028433384100392</v>
      </c>
      <c r="AD40" s="58">
        <v>-23.422648004377741</v>
      </c>
      <c r="AE40" s="58">
        <v>-22.513969934793661</v>
      </c>
      <c r="AF40" s="58">
        <v>-21.908184555071006</v>
      </c>
      <c r="AG40" s="58">
        <v>-20.393721105764271</v>
      </c>
      <c r="AH40" s="4"/>
    </row>
    <row r="41" spans="1:34">
      <c r="A41" s="4" t="str">
        <f t="shared" ref="A41:A55" ca="1" si="1">A40</f>
        <v>frakyoto</v>
      </c>
      <c r="B41" s="4"/>
      <c r="C41" s="108"/>
      <c r="D41" s="108"/>
      <c r="E41" s="47" t="s">
        <v>189</v>
      </c>
      <c r="F41" s="47" t="s">
        <v>143</v>
      </c>
      <c r="G41" s="58">
        <v>13.48588852258816</v>
      </c>
      <c r="H41" s="58">
        <v>13.256410179963687</v>
      </c>
      <c r="I41" s="58">
        <v>13.485906543849604</v>
      </c>
      <c r="J41" s="58">
        <v>13.256410179963668</v>
      </c>
      <c r="K41" s="58">
        <v>12.741713039170222</v>
      </c>
      <c r="L41" s="58">
        <v>12.398581611974544</v>
      </c>
      <c r="M41" s="58">
        <v>10.040464308395668</v>
      </c>
      <c r="N41" s="58">
        <v>8.4683861060097811</v>
      </c>
      <c r="O41" s="58">
        <v>7.5775367998535961</v>
      </c>
      <c r="P41" s="58">
        <v>6.9836372624161394</v>
      </c>
      <c r="Q41" s="58">
        <v>6.0927879562599534</v>
      </c>
      <c r="R41" s="58">
        <v>5.4988884188224967</v>
      </c>
      <c r="S41" s="58">
        <v>4.6080391126663116</v>
      </c>
      <c r="T41" s="58">
        <v>4.0141395752288549</v>
      </c>
      <c r="U41" s="58">
        <v>2.5293907316352118</v>
      </c>
      <c r="V41" s="27"/>
      <c r="W41" s="58">
        <v>12.741713039170222</v>
      </c>
      <c r="X41" s="58">
        <v>12.398581611974544</v>
      </c>
      <c r="Y41" s="58">
        <v>10.040464308395668</v>
      </c>
      <c r="Z41" s="58">
        <v>8.4683861060097811</v>
      </c>
      <c r="AA41" s="58">
        <v>7.5775367998535961</v>
      </c>
      <c r="AB41" s="58">
        <v>6.9836372624161394</v>
      </c>
      <c r="AC41" s="58">
        <v>6.0927879562599534</v>
      </c>
      <c r="AD41" s="58">
        <v>5.4988884188224967</v>
      </c>
      <c r="AE41" s="58">
        <v>4.6080391126663116</v>
      </c>
      <c r="AF41" s="58">
        <v>4.0141395752288549</v>
      </c>
      <c r="AG41" s="58">
        <v>2.5293907316352118</v>
      </c>
      <c r="AH41" s="4"/>
    </row>
    <row r="42" spans="1:34">
      <c r="A42" s="4" t="str">
        <f t="shared" ca="1" si="1"/>
        <v>frakyoto</v>
      </c>
      <c r="B42" s="4"/>
      <c r="C42" s="108"/>
      <c r="D42" s="108"/>
      <c r="E42" s="47" t="s">
        <v>190</v>
      </c>
      <c r="F42" s="47" t="s">
        <v>144</v>
      </c>
      <c r="G42" s="58">
        <v>-8.2470574100285301</v>
      </c>
      <c r="H42" s="58">
        <v>-8.3102349091807426</v>
      </c>
      <c r="I42" s="58">
        <v>-8.2470574100285265</v>
      </c>
      <c r="J42" s="58">
        <v>-8.3102349091807426</v>
      </c>
      <c r="K42" s="58">
        <v>-8.3638038302615225</v>
      </c>
      <c r="L42" s="58">
        <v>-8.3995164443153811</v>
      </c>
      <c r="M42" s="58">
        <v>-8.6943879526822627</v>
      </c>
      <c r="N42" s="58">
        <v>-8.8909689582601903</v>
      </c>
      <c r="O42" s="58">
        <v>-9.7640859959497508</v>
      </c>
      <c r="P42" s="58">
        <v>-10.346164021076158</v>
      </c>
      <c r="Q42" s="58">
        <v>-11.219281058765768</v>
      </c>
      <c r="R42" s="58">
        <v>-11.801359083892176</v>
      </c>
      <c r="S42" s="58">
        <v>-12.674476121581787</v>
      </c>
      <c r="T42" s="58">
        <v>-13.256554146708194</v>
      </c>
      <c r="U42" s="58">
        <v>-14.711749209524212</v>
      </c>
      <c r="V42" s="27"/>
      <c r="W42" s="58">
        <v>-8.3638038302615225</v>
      </c>
      <c r="X42" s="58">
        <v>-8.3995164443153811</v>
      </c>
      <c r="Y42" s="58">
        <v>-8.6943879526822627</v>
      </c>
      <c r="Z42" s="58">
        <v>-8.8909689582601903</v>
      </c>
      <c r="AA42" s="58">
        <v>-9.7640859959497508</v>
      </c>
      <c r="AB42" s="58">
        <v>-10.346164021076158</v>
      </c>
      <c r="AC42" s="58">
        <v>-11.219281058765768</v>
      </c>
      <c r="AD42" s="58">
        <v>-11.801359083892176</v>
      </c>
      <c r="AE42" s="58">
        <v>-12.674476121581787</v>
      </c>
      <c r="AF42" s="58">
        <v>-13.256554146708194</v>
      </c>
      <c r="AG42" s="58">
        <v>-14.711749209524212</v>
      </c>
      <c r="AH42" s="4"/>
    </row>
    <row r="43" spans="1:34">
      <c r="A43" s="4" t="str">
        <f t="shared" ca="1" si="1"/>
        <v>frakyoto</v>
      </c>
      <c r="B43" s="4"/>
      <c r="C43" s="108"/>
      <c r="D43" s="108"/>
      <c r="E43" s="47" t="s">
        <v>191</v>
      </c>
      <c r="F43" s="47" t="s">
        <v>145</v>
      </c>
      <c r="G43" s="58">
        <v>0.50463645254451395</v>
      </c>
      <c r="H43" s="58">
        <v>0.50447998136072902</v>
      </c>
      <c r="I43" s="58">
        <v>0.50463645254451428</v>
      </c>
      <c r="J43" s="58">
        <v>0.50447998136072947</v>
      </c>
      <c r="K43" s="58">
        <v>0.50684650253284225</v>
      </c>
      <c r="L43" s="58">
        <v>0.5084241833142511</v>
      </c>
      <c r="M43" s="58">
        <v>0.49963270388060588</v>
      </c>
      <c r="N43" s="58">
        <v>0.49377171759150917</v>
      </c>
      <c r="O43" s="58">
        <v>0.48498023815786395</v>
      </c>
      <c r="P43" s="58">
        <v>0.47911925186876725</v>
      </c>
      <c r="Q43" s="58">
        <v>0.47032777243512203</v>
      </c>
      <c r="R43" s="58">
        <v>0.46446678614602532</v>
      </c>
      <c r="S43" s="58">
        <v>0.4556753067123801</v>
      </c>
      <c r="T43" s="58">
        <v>0.4498143204232834</v>
      </c>
      <c r="U43" s="58">
        <v>0.43516185470054147</v>
      </c>
      <c r="V43" s="27"/>
      <c r="W43" s="58">
        <v>0.50684650253284225</v>
      </c>
      <c r="X43" s="58">
        <v>0.5084241833142511</v>
      </c>
      <c r="Y43" s="58">
        <v>0.49963270388060588</v>
      </c>
      <c r="Z43" s="58">
        <v>0.49377171759150917</v>
      </c>
      <c r="AA43" s="58">
        <v>0.48498023815786395</v>
      </c>
      <c r="AB43" s="58">
        <v>0.47911925186876725</v>
      </c>
      <c r="AC43" s="58">
        <v>0.47032777243512203</v>
      </c>
      <c r="AD43" s="58">
        <v>0.46446678614602532</v>
      </c>
      <c r="AE43" s="58">
        <v>0.4556753067123801</v>
      </c>
      <c r="AF43" s="58">
        <v>0.4498143204232834</v>
      </c>
      <c r="AG43" s="58">
        <v>0.43516185470054147</v>
      </c>
      <c r="AH43" s="4"/>
    </row>
    <row r="44" spans="1:34">
      <c r="A44" s="4" t="str">
        <f t="shared" ca="1" si="1"/>
        <v>frakyoto</v>
      </c>
      <c r="B44" s="4"/>
      <c r="C44" s="108"/>
      <c r="D44" s="108"/>
      <c r="E44" s="47" t="s">
        <v>192</v>
      </c>
      <c r="F44" s="47" t="s">
        <v>146</v>
      </c>
      <c r="G44" s="58">
        <v>11.544818694700728</v>
      </c>
      <c r="H44" s="58">
        <v>10.928603286502465</v>
      </c>
      <c r="I44" s="58">
        <v>11.544818694700677</v>
      </c>
      <c r="J44" s="58">
        <v>11.527153064196877</v>
      </c>
      <c r="K44" s="58">
        <v>9.1163864894298285</v>
      </c>
      <c r="L44" s="58">
        <v>7.9082419580480741</v>
      </c>
      <c r="M44" s="58">
        <v>6.0100445264794597</v>
      </c>
      <c r="N44" s="58">
        <v>4.7445795721003972</v>
      </c>
      <c r="O44" s="58">
        <v>4.1920144065053027</v>
      </c>
      <c r="P44" s="58">
        <v>3.8236376294419201</v>
      </c>
      <c r="Q44" s="58">
        <v>3.2710724638468358</v>
      </c>
      <c r="R44" s="58">
        <v>2.902695686783443</v>
      </c>
      <c r="S44" s="58">
        <v>2.2829595950296184</v>
      </c>
      <c r="T44" s="58">
        <v>1.8698022005270698</v>
      </c>
      <c r="U44" s="58">
        <v>0.83690871427069879</v>
      </c>
      <c r="V44" s="27"/>
      <c r="W44" s="58">
        <v>9.1163864894298285</v>
      </c>
      <c r="X44" s="58">
        <v>7.9082419580480741</v>
      </c>
      <c r="Y44" s="58">
        <v>6.0100445264794597</v>
      </c>
      <c r="Z44" s="58">
        <v>4.7445795721003972</v>
      </c>
      <c r="AA44" s="58">
        <v>4.1920144065053027</v>
      </c>
      <c r="AB44" s="58">
        <v>3.8236376294419201</v>
      </c>
      <c r="AC44" s="58">
        <v>3.2710724638468358</v>
      </c>
      <c r="AD44" s="58">
        <v>2.902695686783443</v>
      </c>
      <c r="AE44" s="58">
        <v>2.2829595950296184</v>
      </c>
      <c r="AF44" s="58">
        <v>1.8698022005270698</v>
      </c>
      <c r="AG44" s="58">
        <v>0.83690871427069879</v>
      </c>
      <c r="AH44" s="4"/>
    </row>
    <row r="45" spans="1:34">
      <c r="A45" s="4" t="str">
        <f t="shared" ca="1" si="1"/>
        <v>frakyoto</v>
      </c>
      <c r="B45" s="4"/>
      <c r="C45" s="108"/>
      <c r="D45" s="108"/>
      <c r="E45" s="47" t="s">
        <v>193</v>
      </c>
      <c r="F45" s="47" t="s">
        <v>147</v>
      </c>
      <c r="G45" s="58">
        <v>0</v>
      </c>
      <c r="H45" s="58">
        <v>0</v>
      </c>
      <c r="I45" s="58">
        <v>0</v>
      </c>
      <c r="J45" s="58">
        <v>0</v>
      </c>
      <c r="K45" s="58">
        <v>1.0122047157928899E-2</v>
      </c>
      <c r="L45" s="58">
        <v>-7.0021313568884103E-3</v>
      </c>
      <c r="M45" s="58">
        <v>-7.3361575974242796E-2</v>
      </c>
      <c r="N45" s="58">
        <v>-0.14156423213111399</v>
      </c>
      <c r="O45" s="58">
        <v>-0.27183894701956501</v>
      </c>
      <c r="P45" s="58">
        <v>-0.371573464113442</v>
      </c>
      <c r="Q45" s="58">
        <v>-0.529526551863021</v>
      </c>
      <c r="R45" s="58">
        <v>-0.633791123287611</v>
      </c>
      <c r="S45" s="58">
        <v>-0.75243272792661098</v>
      </c>
      <c r="T45" s="58">
        <v>-0.79046272904604298</v>
      </c>
      <c r="U45" s="58">
        <v>-0.73533061266729804</v>
      </c>
      <c r="V45" s="27"/>
      <c r="W45" s="58">
        <v>1.0122047157928899E-2</v>
      </c>
      <c r="X45" s="58">
        <v>-7.0021313568884103E-3</v>
      </c>
      <c r="Y45" s="58">
        <v>-7.3361575974242796E-2</v>
      </c>
      <c r="Z45" s="58">
        <v>-0.14156423213111399</v>
      </c>
      <c r="AA45" s="58">
        <v>-0.27183894701956501</v>
      </c>
      <c r="AB45" s="58">
        <v>-0.371573464113442</v>
      </c>
      <c r="AC45" s="58">
        <v>-0.529526551863021</v>
      </c>
      <c r="AD45" s="58">
        <v>-0.633791123287611</v>
      </c>
      <c r="AE45" s="58">
        <v>-0.75243272792661098</v>
      </c>
      <c r="AF45" s="58">
        <v>-0.79046272904604298</v>
      </c>
      <c r="AG45" s="58">
        <v>-0.73533061266729804</v>
      </c>
      <c r="AH45" s="4"/>
    </row>
    <row r="46" spans="1:34">
      <c r="A46" s="4" t="str">
        <f t="shared" ca="1" si="1"/>
        <v>frakyoto</v>
      </c>
      <c r="B46" s="4"/>
      <c r="C46" s="108"/>
      <c r="D46" s="108"/>
      <c r="E46" s="47" t="s">
        <v>194</v>
      </c>
      <c r="F46" s="47" t="s">
        <v>148</v>
      </c>
      <c r="G46" s="58">
        <v>-0.76784586201262905</v>
      </c>
      <c r="H46" s="58">
        <v>-0.81443052748049005</v>
      </c>
      <c r="I46" s="58">
        <v>-0.76784586201262883</v>
      </c>
      <c r="J46" s="58">
        <v>-0.81443052748049238</v>
      </c>
      <c r="K46" s="58">
        <v>-2.4592573905024402</v>
      </c>
      <c r="L46" s="58">
        <v>-3.5558086325170799</v>
      </c>
      <c r="M46" s="58">
        <v>-5.6152360703196296</v>
      </c>
      <c r="N46" s="58">
        <v>-6.9881876955213302</v>
      </c>
      <c r="O46" s="58">
        <v>-7.4594242850702104</v>
      </c>
      <c r="P46" s="58">
        <v>-7.7735820114361198</v>
      </c>
      <c r="Q46" s="58">
        <v>-8.2448186009850009</v>
      </c>
      <c r="R46" s="58">
        <v>-8.5589763273509103</v>
      </c>
      <c r="S46" s="58">
        <v>-9.0302129168997904</v>
      </c>
      <c r="T46" s="58">
        <v>-9.3443706432657105</v>
      </c>
      <c r="U46" s="58">
        <v>-10.1297649591805</v>
      </c>
      <c r="V46" s="27"/>
      <c r="W46" s="58">
        <v>-2.4592573905024402</v>
      </c>
      <c r="X46" s="58">
        <v>-3.5558086325170799</v>
      </c>
      <c r="Y46" s="58">
        <v>-5.6152360703196296</v>
      </c>
      <c r="Z46" s="58">
        <v>-6.9881876955213302</v>
      </c>
      <c r="AA46" s="58">
        <v>-7.4594242850702104</v>
      </c>
      <c r="AB46" s="58">
        <v>-7.7735820114361198</v>
      </c>
      <c r="AC46" s="58">
        <v>-8.2448186009850009</v>
      </c>
      <c r="AD46" s="58">
        <v>-8.5589763273509103</v>
      </c>
      <c r="AE46" s="58">
        <v>-9.0302129168997904</v>
      </c>
      <c r="AF46" s="58">
        <v>-9.3443706432657105</v>
      </c>
      <c r="AG46" s="58">
        <v>-10.1297649591805</v>
      </c>
      <c r="AH46" s="4"/>
    </row>
    <row r="47" spans="1:34">
      <c r="A47" s="4" t="str">
        <f t="shared" ca="1" si="1"/>
        <v>frakyoto</v>
      </c>
      <c r="B47" s="4"/>
      <c r="C47" s="108"/>
      <c r="D47" s="108"/>
      <c r="E47" s="47" t="s">
        <v>195</v>
      </c>
      <c r="F47" s="47" t="s">
        <v>149</v>
      </c>
      <c r="G47" s="58">
        <v>0.26406466666666667</v>
      </c>
      <c r="H47" s="58">
        <v>0.25799033333333332</v>
      </c>
      <c r="I47" s="58">
        <v>0.26406466666666667</v>
      </c>
      <c r="J47" s="58">
        <v>0.25799033333333332</v>
      </c>
      <c r="K47" s="58">
        <v>0.26506762586897253</v>
      </c>
      <c r="L47" s="58">
        <v>0.26978582089273201</v>
      </c>
      <c r="M47" s="58">
        <v>0.25703358094460999</v>
      </c>
      <c r="N47" s="58">
        <v>0.24853208764586199</v>
      </c>
      <c r="O47" s="58">
        <v>0.23577984769773996</v>
      </c>
      <c r="P47" s="58">
        <v>0.22727835439899197</v>
      </c>
      <c r="Q47" s="58">
        <v>0.21452611445086991</v>
      </c>
      <c r="R47" s="58">
        <v>0.20602462115212189</v>
      </c>
      <c r="S47" s="58">
        <v>0.19327238120399987</v>
      </c>
      <c r="T47" s="58">
        <v>0.18477088790525187</v>
      </c>
      <c r="U47" s="58">
        <v>0.16351715465838185</v>
      </c>
      <c r="V47" s="27"/>
      <c r="W47" s="58">
        <v>0.26506762586897253</v>
      </c>
      <c r="X47" s="58">
        <v>0.26978582089273201</v>
      </c>
      <c r="Y47" s="58">
        <v>0.25703358094460999</v>
      </c>
      <c r="Z47" s="58">
        <v>0.24853208764586199</v>
      </c>
      <c r="AA47" s="58">
        <v>0.23577984769773996</v>
      </c>
      <c r="AB47" s="58">
        <v>0.22727835439899197</v>
      </c>
      <c r="AC47" s="58">
        <v>0.21452611445086991</v>
      </c>
      <c r="AD47" s="58">
        <v>0.20602462115212189</v>
      </c>
      <c r="AE47" s="58">
        <v>0.19327238120399987</v>
      </c>
      <c r="AF47" s="58">
        <v>0.18477088790525187</v>
      </c>
      <c r="AG47" s="58">
        <v>0.16351715465838185</v>
      </c>
      <c r="AH47" s="4"/>
    </row>
    <row r="48" spans="1:34">
      <c r="A48" s="4" t="str">
        <f t="shared" ca="1" si="1"/>
        <v>frakyoto</v>
      </c>
      <c r="B48" s="4"/>
      <c r="C48" s="108"/>
      <c r="D48" s="108"/>
      <c r="E48" s="28" t="s">
        <v>196</v>
      </c>
      <c r="F48" s="28" t="s">
        <v>150</v>
      </c>
      <c r="G48" s="59">
        <v>-12.288177325162451</v>
      </c>
      <c r="H48" s="59">
        <v>-14.604033895604756</v>
      </c>
      <c r="I48" s="59">
        <v>-12.288159303901027</v>
      </c>
      <c r="J48" s="59">
        <v>-14.005484117910383</v>
      </c>
      <c r="K48" s="59">
        <v>-17.690345946352032</v>
      </c>
      <c r="L48" s="59">
        <v>-19.771759523470386</v>
      </c>
      <c r="M48" s="59">
        <v>-25.004541776874742</v>
      </c>
      <c r="N48" s="59">
        <v>-28.517026305556286</v>
      </c>
      <c r="O48" s="59">
        <v>-30.547934769232146</v>
      </c>
      <c r="P48" s="59">
        <v>-31.91475845218438</v>
      </c>
      <c r="Q48" s="59">
        <v>-33.973345288721404</v>
      </c>
      <c r="R48" s="59">
        <v>-35.344699026004349</v>
      </c>
      <c r="S48" s="59">
        <v>-37.431145305589546</v>
      </c>
      <c r="T48" s="59">
        <v>-38.781045090006494</v>
      </c>
      <c r="U48" s="59">
        <v>-42.005587431871454</v>
      </c>
      <c r="V48" s="27"/>
      <c r="W48" s="59">
        <v>-17.690345946352032</v>
      </c>
      <c r="X48" s="59">
        <v>-19.771759523470386</v>
      </c>
      <c r="Y48" s="59">
        <v>-25.004541776874742</v>
      </c>
      <c r="Z48" s="59">
        <v>-28.517026305556286</v>
      </c>
      <c r="AA48" s="59">
        <v>-30.547934769232146</v>
      </c>
      <c r="AB48" s="59">
        <v>-31.91475845218438</v>
      </c>
      <c r="AC48" s="59">
        <v>-33.973345288721404</v>
      </c>
      <c r="AD48" s="59">
        <v>-35.344699026004349</v>
      </c>
      <c r="AE48" s="59">
        <v>-37.431145305589546</v>
      </c>
      <c r="AF48" s="59">
        <v>-38.781045090006494</v>
      </c>
      <c r="AG48" s="59">
        <v>-42.005587431871454</v>
      </c>
      <c r="AH48" s="4"/>
    </row>
    <row r="49" spans="1:34">
      <c r="A49" s="4" t="str">
        <f t="shared" ca="1" si="1"/>
        <v>frakyoto</v>
      </c>
      <c r="B49" s="4"/>
      <c r="C49" s="108"/>
      <c r="D49" s="112" t="s">
        <v>197</v>
      </c>
      <c r="E49" s="29" t="s">
        <v>211</v>
      </c>
      <c r="F49" s="29" t="s">
        <v>153</v>
      </c>
      <c r="G49" s="58">
        <v>0</v>
      </c>
      <c r="H49" s="58">
        <v>0</v>
      </c>
      <c r="I49" s="58">
        <v>0</v>
      </c>
      <c r="J49" s="58">
        <v>0</v>
      </c>
      <c r="K49" s="58">
        <v>-0.54299999999999993</v>
      </c>
      <c r="L49" s="58">
        <v>-0.90500000000000003</v>
      </c>
      <c r="M49" s="58">
        <v>-2.4858199999999995</v>
      </c>
      <c r="N49" s="58">
        <v>-3.5396999999999998</v>
      </c>
      <c r="O49" s="58">
        <v>-4.925745</v>
      </c>
      <c r="P49" s="58">
        <v>-5.8497749999999993</v>
      </c>
      <c r="Q49" s="58">
        <v>-6.2852699999999997</v>
      </c>
      <c r="R49" s="58">
        <v>-6.5755999999999997</v>
      </c>
      <c r="S49" s="58">
        <v>-7.1579899999999999</v>
      </c>
      <c r="T49" s="58">
        <v>-7.5462500000000006</v>
      </c>
      <c r="U49" s="58">
        <v>-6.4049999999999994</v>
      </c>
      <c r="V49" s="27"/>
      <c r="W49" s="58">
        <v>-0.54299999999999993</v>
      </c>
      <c r="X49" s="58">
        <v>-0.90500000000000003</v>
      </c>
      <c r="Y49" s="58">
        <v>-2.4858199999999995</v>
      </c>
      <c r="Z49" s="58">
        <v>-3.5396999999999998</v>
      </c>
      <c r="AA49" s="58">
        <v>-4.925745</v>
      </c>
      <c r="AB49" s="58">
        <v>-5.8497749999999993</v>
      </c>
      <c r="AC49" s="58">
        <v>-6.2852699999999997</v>
      </c>
      <c r="AD49" s="58">
        <v>-6.5755999999999997</v>
      </c>
      <c r="AE49" s="58">
        <v>-7.1579899999999999</v>
      </c>
      <c r="AF49" s="58">
        <v>-7.5462500000000006</v>
      </c>
      <c r="AG49" s="58">
        <v>-6.4049999999999994</v>
      </c>
      <c r="AH49" s="4"/>
    </row>
    <row r="50" spans="1:34" s="25" customFormat="1">
      <c r="A50" s="4" t="str">
        <f t="shared" ca="1" si="1"/>
        <v>frakyoto</v>
      </c>
      <c r="B50" s="24"/>
      <c r="C50" s="108"/>
      <c r="D50" s="112"/>
      <c r="E50" s="48" t="s">
        <v>198</v>
      </c>
      <c r="F50" s="48" t="s">
        <v>151</v>
      </c>
      <c r="G50" s="75">
        <v>0</v>
      </c>
      <c r="H50" s="75">
        <v>0</v>
      </c>
      <c r="I50" s="75">
        <v>0</v>
      </c>
      <c r="J50" s="75">
        <v>0</v>
      </c>
      <c r="K50" s="75">
        <v>-0.54299999999999993</v>
      </c>
      <c r="L50" s="75">
        <v>-0.90500000000000003</v>
      </c>
      <c r="M50" s="75">
        <v>-2.4858199999999995</v>
      </c>
      <c r="N50" s="75">
        <v>-3.5396999999999998</v>
      </c>
      <c r="O50" s="75">
        <v>-4.8220650000000003</v>
      </c>
      <c r="P50" s="75">
        <v>-5.6769749999999997</v>
      </c>
      <c r="Q50" s="75">
        <v>-5.6367899999999995</v>
      </c>
      <c r="R50" s="75">
        <v>-5.6099999999999994</v>
      </c>
      <c r="S50" s="75">
        <v>-5.7339900000000004</v>
      </c>
      <c r="T50" s="75">
        <v>-5.816650000000001</v>
      </c>
      <c r="U50" s="75">
        <v>-4.6049999999999995</v>
      </c>
      <c r="V50" s="27"/>
      <c r="W50" s="75">
        <v>-0.54299999999999993</v>
      </c>
      <c r="X50" s="75">
        <v>-0.90500000000000003</v>
      </c>
      <c r="Y50" s="75">
        <v>-2.4858199999999995</v>
      </c>
      <c r="Z50" s="75">
        <v>-3.5396999999999998</v>
      </c>
      <c r="AA50" s="75">
        <v>-4.8220650000000003</v>
      </c>
      <c r="AB50" s="75">
        <v>-5.6769749999999997</v>
      </c>
      <c r="AC50" s="75">
        <v>-5.6367899999999995</v>
      </c>
      <c r="AD50" s="75">
        <v>-5.6099999999999994</v>
      </c>
      <c r="AE50" s="75">
        <v>-5.7339900000000004</v>
      </c>
      <c r="AF50" s="75">
        <v>-5.816650000000001</v>
      </c>
      <c r="AG50" s="75">
        <v>-4.6049999999999995</v>
      </c>
      <c r="AH50" s="24"/>
    </row>
    <row r="51" spans="1:34" s="25" customFormat="1">
      <c r="A51" s="4" t="str">
        <f t="shared" ca="1" si="1"/>
        <v>frakyoto</v>
      </c>
      <c r="B51" s="24"/>
      <c r="C51" s="108"/>
      <c r="D51" s="112"/>
      <c r="E51" s="48" t="s">
        <v>199</v>
      </c>
      <c r="F51" s="48" t="s">
        <v>152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-0.10367999999999997</v>
      </c>
      <c r="P51" s="75">
        <v>-0.17279999999999995</v>
      </c>
      <c r="Q51" s="75">
        <v>-0.64847999999999995</v>
      </c>
      <c r="R51" s="75">
        <v>-0.96560000000000001</v>
      </c>
      <c r="S51" s="75">
        <v>-1.4239999999999999</v>
      </c>
      <c r="T51" s="75">
        <v>-1.7296</v>
      </c>
      <c r="U51" s="75">
        <v>-1.7999999999999998</v>
      </c>
      <c r="V51" s="27"/>
      <c r="W51" s="75">
        <v>0</v>
      </c>
      <c r="X51" s="75">
        <v>0</v>
      </c>
      <c r="Y51" s="75">
        <v>0</v>
      </c>
      <c r="Z51" s="75">
        <v>0</v>
      </c>
      <c r="AA51" s="75">
        <v>-0.10367999999999997</v>
      </c>
      <c r="AB51" s="75">
        <v>-0.17279999999999995</v>
      </c>
      <c r="AC51" s="75">
        <v>-0.64847999999999995</v>
      </c>
      <c r="AD51" s="75">
        <v>-0.96560000000000001</v>
      </c>
      <c r="AE51" s="75">
        <v>-1.4239999999999999</v>
      </c>
      <c r="AF51" s="75">
        <v>-1.7296</v>
      </c>
      <c r="AG51" s="75">
        <v>-1.7999999999999998</v>
      </c>
      <c r="AH51" s="24"/>
    </row>
    <row r="52" spans="1:34">
      <c r="A52" s="4" t="str">
        <f t="shared" ca="1" si="1"/>
        <v>frakyoto</v>
      </c>
      <c r="B52" s="4"/>
      <c r="C52" s="108"/>
      <c r="D52" s="112"/>
      <c r="E52" s="29" t="s">
        <v>200</v>
      </c>
      <c r="F52" s="29" t="s">
        <v>154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-9.5000000000000001E-2</v>
      </c>
      <c r="M52" s="58">
        <v>-0.50617999999999996</v>
      </c>
      <c r="N52" s="58">
        <v>-0.78029999999999999</v>
      </c>
      <c r="O52" s="58">
        <v>-2.1122549999999998</v>
      </c>
      <c r="P52" s="58">
        <v>-3.0002249999999995</v>
      </c>
      <c r="Q52" s="58">
        <v>-3.85473</v>
      </c>
      <c r="R52" s="58">
        <v>-4.4244000000000003</v>
      </c>
      <c r="S52" s="58">
        <v>-5.9660100000000007</v>
      </c>
      <c r="T52" s="58">
        <v>-6.9937500000000004</v>
      </c>
      <c r="U52" s="58">
        <v>-8.7449999999999992</v>
      </c>
      <c r="V52" s="27"/>
      <c r="W52" s="58">
        <v>0</v>
      </c>
      <c r="X52" s="58">
        <v>-9.5000000000000001E-2</v>
      </c>
      <c r="Y52" s="58">
        <v>-0.50617999999999996</v>
      </c>
      <c r="Z52" s="58">
        <v>-0.78029999999999999</v>
      </c>
      <c r="AA52" s="58">
        <v>-2.1122549999999998</v>
      </c>
      <c r="AB52" s="58">
        <v>-3.0002249999999995</v>
      </c>
      <c r="AC52" s="58">
        <v>-3.85473</v>
      </c>
      <c r="AD52" s="58">
        <v>-4.4244000000000003</v>
      </c>
      <c r="AE52" s="58">
        <v>-5.9660100000000007</v>
      </c>
      <c r="AF52" s="58">
        <v>-6.9937500000000004</v>
      </c>
      <c r="AG52" s="58">
        <v>-8.7449999999999992</v>
      </c>
      <c r="AH52" s="4"/>
    </row>
    <row r="53" spans="1:34">
      <c r="A53" s="4" t="str">
        <f t="shared" ca="1" si="1"/>
        <v>frakyoto</v>
      </c>
      <c r="B53" s="4"/>
      <c r="C53" s="108"/>
      <c r="D53" s="112"/>
      <c r="E53" s="29" t="s">
        <v>201</v>
      </c>
      <c r="F53" s="29" t="s">
        <v>155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27"/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4"/>
    </row>
    <row r="54" spans="1:34">
      <c r="A54" s="4" t="str">
        <f t="shared" ca="1" si="1"/>
        <v>frakyoto</v>
      </c>
      <c r="B54" s="4"/>
      <c r="C54" s="108"/>
      <c r="D54" s="112"/>
      <c r="E54" s="28" t="s">
        <v>202</v>
      </c>
      <c r="F54" s="28" t="s">
        <v>156</v>
      </c>
      <c r="G54" s="59">
        <v>0</v>
      </c>
      <c r="H54" s="59">
        <v>0</v>
      </c>
      <c r="I54" s="59">
        <v>0</v>
      </c>
      <c r="J54" s="59">
        <v>0</v>
      </c>
      <c r="K54" s="59">
        <v>-0.54299999999999993</v>
      </c>
      <c r="L54" s="59">
        <v>-1</v>
      </c>
      <c r="M54" s="59">
        <v>-2.9919999999999995</v>
      </c>
      <c r="N54" s="59">
        <v>-4.32</v>
      </c>
      <c r="O54" s="59">
        <v>-7.0380000000000003</v>
      </c>
      <c r="P54" s="59">
        <v>-8.8499999999999979</v>
      </c>
      <c r="Q54" s="59">
        <v>-10.14</v>
      </c>
      <c r="R54" s="59">
        <v>-11</v>
      </c>
      <c r="S54" s="59">
        <v>-13.124000000000001</v>
      </c>
      <c r="T54" s="59">
        <v>-14.540000000000001</v>
      </c>
      <c r="U54" s="59">
        <v>-15.149999999999999</v>
      </c>
      <c r="V54" s="27"/>
      <c r="W54" s="59">
        <v>-0.54299999999999993</v>
      </c>
      <c r="X54" s="59">
        <v>-1</v>
      </c>
      <c r="Y54" s="59">
        <v>-2.9919999999999995</v>
      </c>
      <c r="Z54" s="59">
        <v>-4.32</v>
      </c>
      <c r="AA54" s="59">
        <v>-7.0380000000000003</v>
      </c>
      <c r="AB54" s="59">
        <v>-8.8499999999999979</v>
      </c>
      <c r="AC54" s="59">
        <v>-10.14</v>
      </c>
      <c r="AD54" s="59">
        <v>-11</v>
      </c>
      <c r="AE54" s="59">
        <v>-13.124000000000001</v>
      </c>
      <c r="AF54" s="59">
        <v>-14.540000000000001</v>
      </c>
      <c r="AG54" s="59">
        <v>-15.149999999999999</v>
      </c>
      <c r="AH54" s="4"/>
    </row>
    <row r="55" spans="1:34">
      <c r="A55" s="4" t="str">
        <f t="shared" ca="1" si="1"/>
        <v>frakyoto</v>
      </c>
      <c r="B55" s="4"/>
      <c r="C55" s="108"/>
      <c r="D55" s="113" t="s">
        <v>203</v>
      </c>
      <c r="E55" s="113">
        <v>0</v>
      </c>
      <c r="F55" s="85" t="s">
        <v>204</v>
      </c>
      <c r="G55" s="59">
        <v>-12.288177325162451</v>
      </c>
      <c r="H55" s="59">
        <v>-14.604033895604756</v>
      </c>
      <c r="I55" s="59">
        <v>-12.288159303901027</v>
      </c>
      <c r="J55" s="59">
        <v>-14.005484117910383</v>
      </c>
      <c r="K55" s="59">
        <v>-18.233345946352031</v>
      </c>
      <c r="L55" s="59">
        <v>-20.771759523470386</v>
      </c>
      <c r="M55" s="59">
        <v>-27.996541776874743</v>
      </c>
      <c r="N55" s="59">
        <v>-32.837026305556286</v>
      </c>
      <c r="O55" s="59">
        <v>-37.585934769232146</v>
      </c>
      <c r="P55" s="59">
        <v>-40.764758452184381</v>
      </c>
      <c r="Q55" s="59">
        <v>-44.113345288721405</v>
      </c>
      <c r="R55" s="59">
        <v>-46.344699026004349</v>
      </c>
      <c r="S55" s="59">
        <v>-50.555145305589548</v>
      </c>
      <c r="T55" s="59">
        <v>-53.321045090006493</v>
      </c>
      <c r="U55" s="59">
        <v>-57.155587431871453</v>
      </c>
      <c r="V55" s="27"/>
      <c r="W55" s="59">
        <v>-18.233345946352031</v>
      </c>
      <c r="X55" s="59">
        <v>-20.771759523470386</v>
      </c>
      <c r="Y55" s="59">
        <v>-27.996541776874743</v>
      </c>
      <c r="Z55" s="59">
        <v>-32.837026305556286</v>
      </c>
      <c r="AA55" s="59">
        <v>-37.585934769232146</v>
      </c>
      <c r="AB55" s="59">
        <v>-40.764758452184381</v>
      </c>
      <c r="AC55" s="59">
        <v>-44.113345288721405</v>
      </c>
      <c r="AD55" s="59">
        <v>-46.344699026004349</v>
      </c>
      <c r="AE55" s="59">
        <v>-50.555145305589548</v>
      </c>
      <c r="AF55" s="59">
        <v>-53.321045090006493</v>
      </c>
      <c r="AG55" s="59">
        <v>-57.155587431871453</v>
      </c>
      <c r="AH55" s="4"/>
    </row>
    <row r="56" spans="1:34">
      <c r="A56" s="4"/>
      <c r="B56" s="4"/>
      <c r="C56" s="4"/>
      <c r="D56" s="4"/>
      <c r="E56" s="4"/>
      <c r="F56" s="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27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4"/>
    </row>
    <row r="57" spans="1:34">
      <c r="A57" s="4" t="str">
        <f ca="1">A55</f>
        <v>frakyoto</v>
      </c>
      <c r="B57" s="4"/>
      <c r="C57" s="106" t="s">
        <v>205</v>
      </c>
      <c r="D57" s="86" t="s">
        <v>206</v>
      </c>
      <c r="E57" s="86"/>
      <c r="F57" s="86" t="s">
        <v>207</v>
      </c>
      <c r="G57" s="87">
        <v>408.34619362397888</v>
      </c>
      <c r="H57" s="87">
        <v>365.25950364404196</v>
      </c>
      <c r="I57" s="87">
        <v>422.25161421539934</v>
      </c>
      <c r="J57" s="87">
        <v>378.95708405758666</v>
      </c>
      <c r="K57" s="87">
        <v>344.39052292893194</v>
      </c>
      <c r="L57" s="87">
        <v>316.8217250246924</v>
      </c>
      <c r="M57" s="87">
        <v>262.45123151384257</v>
      </c>
      <c r="N57" s="87">
        <v>227.13709595343695</v>
      </c>
      <c r="O57" s="87">
        <v>182.6433595142756</v>
      </c>
      <c r="P57" s="87">
        <v>153.72121575522789</v>
      </c>
      <c r="Q57" s="87">
        <v>113.88505132019839</v>
      </c>
      <c r="R57" s="87">
        <v>88.070087387004094</v>
      </c>
      <c r="S57" s="87">
        <v>60.697975994873474</v>
      </c>
      <c r="T57" s="87">
        <v>43.185215180869776</v>
      </c>
      <c r="U57" s="87">
        <v>17.941728738167058</v>
      </c>
      <c r="V57" s="27"/>
      <c r="W57" s="87">
        <v>332.78662802366074</v>
      </c>
      <c r="X57" s="87">
        <v>306.15354523580675</v>
      </c>
      <c r="Y57" s="87">
        <v>253.67523570609981</v>
      </c>
      <c r="Z57" s="87">
        <v>219.55464132134392</v>
      </c>
      <c r="AA57" s="87">
        <v>176.35853250707925</v>
      </c>
      <c r="AB57" s="87">
        <v>148.25608794367355</v>
      </c>
      <c r="AC57" s="87">
        <v>109.67343064755869</v>
      </c>
      <c r="AD57" s="87">
        <v>84.646169238801747</v>
      </c>
      <c r="AE57" s="87">
        <v>57.930689541819802</v>
      </c>
      <c r="AF57" s="87">
        <v>40.823409650180537</v>
      </c>
      <c r="AG57" s="87">
        <v>16.342459012432158</v>
      </c>
      <c r="AH57" s="4"/>
    </row>
    <row r="58" spans="1:34">
      <c r="A58" s="4" t="str">
        <f ca="1">A57</f>
        <v>frakyoto</v>
      </c>
      <c r="B58" s="4"/>
      <c r="C58" s="106"/>
      <c r="D58" s="86" t="s">
        <v>208</v>
      </c>
      <c r="E58" s="86"/>
      <c r="F58" s="86" t="s">
        <v>209</v>
      </c>
      <c r="G58" s="87">
        <v>432.3526041543941</v>
      </c>
      <c r="H58" s="87">
        <v>378.63367152357375</v>
      </c>
      <c r="I58" s="87">
        <v>447.05016307675743</v>
      </c>
      <c r="J58" s="87">
        <v>390.22921344574064</v>
      </c>
      <c r="K58" s="87">
        <v>363.96603847611465</v>
      </c>
      <c r="L58" s="87">
        <v>339.93658934128734</v>
      </c>
      <c r="M58" s="87">
        <v>285.10805882828879</v>
      </c>
      <c r="N58" s="87">
        <v>249.21221557012595</v>
      </c>
      <c r="O58" s="87">
        <v>202.82414861559536</v>
      </c>
      <c r="P58" s="87">
        <v>172.06488951548403</v>
      </c>
      <c r="Q58" s="87">
        <v>130.40552928506187</v>
      </c>
      <c r="R58" s="87">
        <v>102.54363195066634</v>
      </c>
      <c r="S58" s="87">
        <v>73.977371939616319</v>
      </c>
      <c r="T58" s="87">
        <v>54.828167844571212</v>
      </c>
      <c r="U58" s="87">
        <v>23.41665095817217</v>
      </c>
      <c r="V58" s="27"/>
      <c r="W58" s="87">
        <v>351.73684423177389</v>
      </c>
      <c r="X58" s="87">
        <v>328.53005304041039</v>
      </c>
      <c r="Y58" s="87">
        <v>275.6083375528317</v>
      </c>
      <c r="Z58" s="87">
        <v>240.92461691907076</v>
      </c>
      <c r="AA58" s="87">
        <v>195.89468805805694</v>
      </c>
      <c r="AB58" s="87">
        <v>166.0138110018525</v>
      </c>
      <c r="AC58" s="87">
        <v>125.66619612752527</v>
      </c>
      <c r="AD58" s="87">
        <v>98.657386369613647</v>
      </c>
      <c r="AE58" s="87">
        <v>70.785902660446212</v>
      </c>
      <c r="AF58" s="87">
        <v>52.094452282297738</v>
      </c>
      <c r="AG58" s="87">
        <v>21.642496170668423</v>
      </c>
      <c r="AH58" s="4"/>
    </row>
    <row r="59" spans="1:3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27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27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27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</sheetData>
  <mergeCells count="9">
    <mergeCell ref="C57:C58"/>
    <mergeCell ref="C7:C38"/>
    <mergeCell ref="D7:D17"/>
    <mergeCell ref="D18:D26"/>
    <mergeCell ref="D27:D38"/>
    <mergeCell ref="C40:C55"/>
    <mergeCell ref="D40:D48"/>
    <mergeCell ref="D49:D54"/>
    <mergeCell ref="D55:E5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B1:AK63"/>
  <sheetViews>
    <sheetView workbookViewId="0"/>
  </sheetViews>
  <sheetFormatPr baseColWidth="10" defaultColWidth="11.19921875" defaultRowHeight="14.25"/>
  <cols>
    <col min="5" max="5" width="33.296875" bestFit="1" customWidth="1"/>
  </cols>
  <sheetData>
    <row r="1" spans="2:37" s="7" customFormat="1" ht="18">
      <c r="B1" s="6"/>
      <c r="C1" s="6"/>
      <c r="D1" s="6"/>
      <c r="E1" s="8" t="s">
        <v>253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2:37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2:37" ht="18">
      <c r="B3" s="12"/>
      <c r="C3" s="12"/>
      <c r="D3" s="12"/>
      <c r="E3" s="13" t="s">
        <v>40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5" spans="2:37">
      <c r="E5" s="28" t="s">
        <v>9</v>
      </c>
      <c r="F5" s="89">
        <v>2019</v>
      </c>
      <c r="G5" s="89">
        <v>2020</v>
      </c>
      <c r="H5" s="89">
        <v>2023</v>
      </c>
      <c r="I5" s="89">
        <v>2025</v>
      </c>
      <c r="J5" s="89">
        <v>2028</v>
      </c>
      <c r="K5" s="89">
        <v>2030</v>
      </c>
      <c r="L5" s="89">
        <v>2033</v>
      </c>
      <c r="M5" s="89">
        <v>2035</v>
      </c>
      <c r="N5" s="89">
        <v>2038</v>
      </c>
      <c r="O5" s="89">
        <v>2040</v>
      </c>
      <c r="P5" s="89">
        <v>2043</v>
      </c>
      <c r="Q5" s="89">
        <v>2045</v>
      </c>
      <c r="R5" s="89">
        <v>2050</v>
      </c>
    </row>
    <row r="6" spans="2:37">
      <c r="E6" s="29" t="s">
        <v>65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2:37">
      <c r="E7" s="29" t="s">
        <v>67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2:37">
      <c r="E8" s="29" t="s">
        <v>75</v>
      </c>
      <c r="F8" s="51"/>
      <c r="G8" s="51"/>
      <c r="H8" s="52"/>
      <c r="I8" s="51"/>
      <c r="J8" s="52"/>
      <c r="K8" s="51"/>
      <c r="L8" s="52"/>
      <c r="M8" s="52"/>
      <c r="N8" s="52"/>
      <c r="O8" s="52"/>
      <c r="P8" s="52"/>
      <c r="Q8" s="52"/>
      <c r="R8" s="51"/>
    </row>
    <row r="9" spans="2:37">
      <c r="E9" s="32" t="s">
        <v>74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2:37">
      <c r="E10" s="32" t="s">
        <v>82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</row>
    <row r="11" spans="2:37">
      <c r="E11" s="32" t="s">
        <v>97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</row>
    <row r="12" spans="2:37">
      <c r="E12" s="29" t="s">
        <v>76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2:37">
      <c r="E13" s="29" t="s">
        <v>77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2:37">
      <c r="E14" s="32" t="s">
        <v>98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</row>
    <row r="15" spans="2:37">
      <c r="E15" s="32" t="s">
        <v>99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</row>
    <row r="16" spans="2:37">
      <c r="E16" s="32" t="s">
        <v>100</v>
      </c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</row>
    <row r="17" spans="2:37">
      <c r="E17" s="32" t="s">
        <v>101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</row>
    <row r="18" spans="2:37">
      <c r="E18" s="29" t="s">
        <v>78</v>
      </c>
      <c r="F18" s="51"/>
      <c r="G18" s="51"/>
      <c r="H18" s="52"/>
      <c r="I18" s="51"/>
      <c r="J18" s="52"/>
      <c r="K18" s="51"/>
      <c r="L18" s="52"/>
      <c r="M18" s="52"/>
      <c r="N18" s="52"/>
      <c r="O18" s="52"/>
      <c r="P18" s="52"/>
      <c r="Q18" s="52"/>
      <c r="R18" s="51"/>
    </row>
    <row r="19" spans="2:37">
      <c r="E19" s="29" t="s">
        <v>79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 spans="2:37">
      <c r="E20" s="29" t="s">
        <v>92</v>
      </c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9" spans="2:37" ht="18">
      <c r="B29" s="12"/>
      <c r="C29" s="12"/>
      <c r="D29" s="12"/>
      <c r="E29" s="13" t="s">
        <v>215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2" spans="2:37">
      <c r="E32" s="28" t="s">
        <v>9</v>
      </c>
      <c r="F32" s="89">
        <v>2019</v>
      </c>
      <c r="G32" s="89">
        <v>2020</v>
      </c>
      <c r="H32" s="33" t="s">
        <v>254</v>
      </c>
    </row>
    <row r="33" spans="4:11">
      <c r="E33" s="29" t="s">
        <v>65</v>
      </c>
      <c r="F33" s="51">
        <f>H48</f>
        <v>0.86790923824959476</v>
      </c>
      <c r="G33" s="51">
        <f>K48</f>
        <v>0.89277108433734942</v>
      </c>
      <c r="H33" s="60">
        <v>0.88</v>
      </c>
    </row>
    <row r="34" spans="4:11">
      <c r="E34" s="29" t="s">
        <v>67</v>
      </c>
      <c r="F34" s="51">
        <f>H49</f>
        <v>0.88888888888888884</v>
      </c>
      <c r="G34" s="51">
        <f>K49</f>
        <v>0.88461538461538458</v>
      </c>
      <c r="H34" s="60">
        <v>0.89</v>
      </c>
    </row>
    <row r="35" spans="4:11">
      <c r="E35" s="54" t="s">
        <v>75</v>
      </c>
      <c r="F35" s="51">
        <f>H53</f>
        <v>0.92649673977474811</v>
      </c>
      <c r="G35" s="51">
        <f>K53</f>
        <v>0.91932700603968942</v>
      </c>
      <c r="H35" s="60">
        <v>0.9</v>
      </c>
    </row>
    <row r="36" spans="4:11">
      <c r="E36" s="32" t="s">
        <v>74</v>
      </c>
      <c r="F36" s="53"/>
      <c r="G36" s="53"/>
      <c r="H36" s="60">
        <v>0.9</v>
      </c>
    </row>
    <row r="37" spans="4:11">
      <c r="E37" s="32" t="s">
        <v>82</v>
      </c>
      <c r="F37" s="53"/>
      <c r="G37" s="53"/>
      <c r="H37" s="60">
        <v>0.9</v>
      </c>
    </row>
    <row r="38" spans="4:11">
      <c r="E38" s="56" t="s">
        <v>212</v>
      </c>
      <c r="F38" s="55">
        <f>H55</f>
        <v>0.8936170212765957</v>
      </c>
      <c r="G38" s="55">
        <f>K55</f>
        <v>0.90556900726392253</v>
      </c>
      <c r="H38" s="60">
        <v>0.9</v>
      </c>
    </row>
    <row r="39" spans="4:11">
      <c r="E39" s="29" t="s">
        <v>78</v>
      </c>
      <c r="F39" s="51">
        <f>H56</f>
        <v>0.85673137132122734</v>
      </c>
      <c r="G39" s="51">
        <f>K56</f>
        <v>0.85955804046858364</v>
      </c>
      <c r="H39" s="60">
        <v>0.86</v>
      </c>
    </row>
    <row r="40" spans="4:11">
      <c r="E40" s="29" t="s">
        <v>79</v>
      </c>
      <c r="F40" s="51">
        <f>H57</f>
        <v>0.9613532386226824</v>
      </c>
      <c r="G40" s="51">
        <f>K57</f>
        <v>0.95600488834573938</v>
      </c>
      <c r="H40" s="60"/>
    </row>
    <row r="41" spans="4:11">
      <c r="E41" s="29" t="s">
        <v>85</v>
      </c>
      <c r="F41" s="51">
        <f>H58</f>
        <v>1</v>
      </c>
      <c r="G41" s="51">
        <f>K58</f>
        <v>1</v>
      </c>
      <c r="H41" s="60">
        <v>1</v>
      </c>
    </row>
    <row r="42" spans="4:11">
      <c r="E42" s="29" t="s">
        <v>91</v>
      </c>
      <c r="F42" s="51">
        <f>H59</f>
        <v>1</v>
      </c>
      <c r="G42" s="51">
        <f>K59</f>
        <v>1</v>
      </c>
      <c r="H42" s="60">
        <v>1</v>
      </c>
    </row>
    <row r="43" spans="4:11">
      <c r="E43" s="29" t="s">
        <v>255</v>
      </c>
      <c r="F43" s="51"/>
      <c r="G43" s="51"/>
      <c r="H43" s="60"/>
    </row>
    <row r="46" spans="4:11">
      <c r="E46" s="61"/>
      <c r="F46" s="98">
        <v>2019</v>
      </c>
      <c r="G46" s="98"/>
      <c r="H46" s="98"/>
      <c r="I46" s="98">
        <v>2020</v>
      </c>
      <c r="J46" s="98"/>
      <c r="K46" s="98"/>
    </row>
    <row r="47" spans="4:11" s="5" customFormat="1" ht="28.5">
      <c r="D47" s="62"/>
      <c r="E47" s="62"/>
      <c r="F47" s="62" t="s">
        <v>256</v>
      </c>
      <c r="G47" s="62" t="s">
        <v>42</v>
      </c>
      <c r="H47" s="62" t="s">
        <v>257</v>
      </c>
      <c r="I47" s="62" t="s">
        <v>256</v>
      </c>
      <c r="J47" s="62" t="s">
        <v>42</v>
      </c>
      <c r="K47" s="62" t="s">
        <v>257</v>
      </c>
    </row>
    <row r="48" spans="4:11">
      <c r="D48" s="114" t="s">
        <v>258</v>
      </c>
      <c r="E48" s="33" t="s">
        <v>65</v>
      </c>
      <c r="F48" s="63">
        <v>1234</v>
      </c>
      <c r="G48" s="63">
        <v>1071</v>
      </c>
      <c r="H48" s="64">
        <f>G48/F48</f>
        <v>0.86790923824959476</v>
      </c>
      <c r="I48" s="63">
        <v>830</v>
      </c>
      <c r="J48" s="63">
        <v>741</v>
      </c>
      <c r="K48" s="64">
        <f>J48/I48</f>
        <v>0.89277108433734942</v>
      </c>
    </row>
    <row r="49" spans="4:15">
      <c r="D49" s="114"/>
      <c r="E49" s="33" t="s">
        <v>67</v>
      </c>
      <c r="F49" s="63">
        <f>SUM(F50:F52)</f>
        <v>198</v>
      </c>
      <c r="G49" s="63">
        <f>SUM(G50:G52)</f>
        <v>176</v>
      </c>
      <c r="H49" s="64">
        <f t="shared" ref="H49:H62" si="0">G49/F49</f>
        <v>0.88888888888888884</v>
      </c>
      <c r="I49" s="63">
        <f>SUM(I50:I52)</f>
        <v>104</v>
      </c>
      <c r="J49" s="63">
        <f>SUM(J50:J52)</f>
        <v>92</v>
      </c>
      <c r="K49" s="64">
        <f t="shared" ref="K49:K63" si="1">J49/I49</f>
        <v>0.88461538461538458</v>
      </c>
    </row>
    <row r="50" spans="4:15" s="15" customFormat="1">
      <c r="D50" s="114"/>
      <c r="E50" s="31" t="s">
        <v>259</v>
      </c>
      <c r="F50" s="65">
        <v>47</v>
      </c>
      <c r="G50" s="65">
        <v>42</v>
      </c>
      <c r="H50" s="66">
        <f t="shared" si="0"/>
        <v>0.8936170212765957</v>
      </c>
      <c r="I50" s="65">
        <v>23</v>
      </c>
      <c r="J50" s="65">
        <v>20</v>
      </c>
      <c r="K50" s="66">
        <f t="shared" si="1"/>
        <v>0.86956521739130432</v>
      </c>
    </row>
    <row r="51" spans="4:15" s="15" customFormat="1">
      <c r="D51" s="114"/>
      <c r="E51" s="31" t="s">
        <v>260</v>
      </c>
      <c r="F51" s="65">
        <v>111</v>
      </c>
      <c r="G51" s="65">
        <v>97</v>
      </c>
      <c r="H51" s="66">
        <f t="shared" si="0"/>
        <v>0.87387387387387383</v>
      </c>
      <c r="I51" s="65">
        <v>67</v>
      </c>
      <c r="J51" s="65">
        <v>58</v>
      </c>
      <c r="K51" s="66">
        <f t="shared" si="1"/>
        <v>0.86567164179104472</v>
      </c>
    </row>
    <row r="52" spans="4:15" s="15" customFormat="1">
      <c r="D52" s="114"/>
      <c r="E52" s="31" t="s">
        <v>261</v>
      </c>
      <c r="F52" s="65">
        <v>40</v>
      </c>
      <c r="G52" s="65">
        <v>37</v>
      </c>
      <c r="H52" s="66">
        <f t="shared" si="0"/>
        <v>0.92500000000000004</v>
      </c>
      <c r="I52" s="65">
        <v>14</v>
      </c>
      <c r="J52" s="65">
        <v>14</v>
      </c>
      <c r="K52" s="66">
        <f t="shared" si="1"/>
        <v>1</v>
      </c>
    </row>
    <row r="53" spans="4:15">
      <c r="D53" s="114"/>
      <c r="E53" s="33" t="s">
        <v>74</v>
      </c>
      <c r="F53" s="63">
        <v>11809</v>
      </c>
      <c r="G53" s="63">
        <v>10941</v>
      </c>
      <c r="H53" s="64">
        <f t="shared" si="0"/>
        <v>0.92649673977474811</v>
      </c>
      <c r="I53" s="63">
        <v>11590</v>
      </c>
      <c r="J53" s="63">
        <v>10655</v>
      </c>
      <c r="K53" s="64">
        <f t="shared" si="1"/>
        <v>0.91932700603968942</v>
      </c>
    </row>
    <row r="54" spans="4:15">
      <c r="D54" s="114"/>
      <c r="E54" s="67" t="s">
        <v>262</v>
      </c>
      <c r="F54" s="68">
        <v>266</v>
      </c>
      <c r="G54" s="68">
        <v>266</v>
      </c>
      <c r="H54" s="69">
        <f t="shared" si="0"/>
        <v>1</v>
      </c>
      <c r="I54" s="68">
        <v>408</v>
      </c>
      <c r="J54" s="68">
        <v>408</v>
      </c>
      <c r="K54" s="69">
        <f t="shared" si="1"/>
        <v>1</v>
      </c>
    </row>
    <row r="55" spans="4:15">
      <c r="D55" s="114" t="s">
        <v>263</v>
      </c>
      <c r="E55" s="33" t="s">
        <v>264</v>
      </c>
      <c r="F55" s="63">
        <f>112+123</f>
        <v>235</v>
      </c>
      <c r="G55" s="63">
        <f>100+110</f>
        <v>210</v>
      </c>
      <c r="H55" s="64">
        <f t="shared" si="0"/>
        <v>0.8936170212765957</v>
      </c>
      <c r="I55" s="63">
        <f>9+404</f>
        <v>413</v>
      </c>
      <c r="J55" s="63">
        <f>9+365</f>
        <v>374</v>
      </c>
      <c r="K55" s="64">
        <f t="shared" si="1"/>
        <v>0.90556900726392253</v>
      </c>
    </row>
    <row r="56" spans="4:15">
      <c r="D56" s="114"/>
      <c r="E56" s="33" t="s">
        <v>161</v>
      </c>
      <c r="F56" s="63">
        <v>7985</v>
      </c>
      <c r="G56" s="63">
        <v>6841</v>
      </c>
      <c r="H56" s="64">
        <f t="shared" si="0"/>
        <v>0.85673137132122734</v>
      </c>
      <c r="I56" s="63">
        <v>7512</v>
      </c>
      <c r="J56" s="63">
        <v>6457</v>
      </c>
      <c r="K56" s="64">
        <f t="shared" si="1"/>
        <v>0.85955804046858364</v>
      </c>
    </row>
    <row r="57" spans="4:15">
      <c r="D57" s="114"/>
      <c r="E57" s="33" t="s">
        <v>265</v>
      </c>
      <c r="F57" s="63">
        <v>8306</v>
      </c>
      <c r="G57" s="63">
        <v>7985</v>
      </c>
      <c r="H57" s="64">
        <f t="shared" si="0"/>
        <v>0.9613532386226824</v>
      </c>
      <c r="I57" s="63">
        <v>9001</v>
      </c>
      <c r="J57" s="63">
        <v>8605</v>
      </c>
      <c r="K57" s="64">
        <f t="shared" si="1"/>
        <v>0.95600488834573938</v>
      </c>
    </row>
    <row r="58" spans="4:15">
      <c r="D58" s="114"/>
      <c r="E58" s="33" t="s">
        <v>213</v>
      </c>
      <c r="F58" s="63">
        <v>1769</v>
      </c>
      <c r="G58" s="63">
        <v>1769</v>
      </c>
      <c r="H58" s="64">
        <f t="shared" si="0"/>
        <v>1</v>
      </c>
      <c r="I58" s="63">
        <v>1859</v>
      </c>
      <c r="J58" s="63">
        <v>1859</v>
      </c>
      <c r="K58" s="64">
        <f t="shared" si="1"/>
        <v>1</v>
      </c>
    </row>
    <row r="59" spans="4:15">
      <c r="D59" s="114"/>
      <c r="E59" s="33" t="s">
        <v>266</v>
      </c>
      <c r="F59" s="63">
        <v>675</v>
      </c>
      <c r="G59" s="63">
        <v>675</v>
      </c>
      <c r="H59" s="64">
        <f t="shared" si="0"/>
        <v>1</v>
      </c>
      <c r="I59" s="63">
        <v>265</v>
      </c>
      <c r="J59" s="63">
        <v>265</v>
      </c>
      <c r="K59" s="64">
        <f t="shared" si="1"/>
        <v>1</v>
      </c>
    </row>
    <row r="60" spans="4:15">
      <c r="D60" s="114"/>
      <c r="E60" s="33" t="s">
        <v>267</v>
      </c>
      <c r="F60" s="63">
        <f>255+110</f>
        <v>365</v>
      </c>
      <c r="G60" s="63">
        <f>255+110</f>
        <v>365</v>
      </c>
      <c r="H60" s="64">
        <f t="shared" si="0"/>
        <v>1</v>
      </c>
      <c r="I60" s="63">
        <f>133+246</f>
        <v>379</v>
      </c>
      <c r="J60" s="63">
        <f>133+246</f>
        <v>379</v>
      </c>
      <c r="K60" s="64">
        <f t="shared" si="1"/>
        <v>1</v>
      </c>
    </row>
    <row r="61" spans="4:15">
      <c r="D61" s="114"/>
      <c r="E61" s="33" t="s">
        <v>268</v>
      </c>
      <c r="F61" s="63">
        <v>338</v>
      </c>
      <c r="G61" s="63">
        <v>338</v>
      </c>
      <c r="H61" s="64">
        <f t="shared" si="0"/>
        <v>1</v>
      </c>
      <c r="I61" s="63">
        <v>274</v>
      </c>
      <c r="J61" s="63">
        <v>274</v>
      </c>
      <c r="K61" s="64">
        <f t="shared" si="1"/>
        <v>1</v>
      </c>
    </row>
    <row r="62" spans="4:15">
      <c r="D62" s="114"/>
      <c r="E62" s="33" t="s">
        <v>61</v>
      </c>
      <c r="F62" s="33">
        <f>3+110+332</f>
        <v>445</v>
      </c>
      <c r="G62" s="33">
        <f>4+110+320</f>
        <v>434</v>
      </c>
      <c r="H62" s="64">
        <f t="shared" si="0"/>
        <v>0.97528089887640446</v>
      </c>
      <c r="I62" s="33">
        <f>4+2+282</f>
        <v>288</v>
      </c>
      <c r="J62" s="33">
        <f>4+2+274</f>
        <v>280</v>
      </c>
      <c r="K62" s="64">
        <f t="shared" si="1"/>
        <v>0.97222222222222221</v>
      </c>
    </row>
    <row r="63" spans="4:15">
      <c r="D63" s="115" t="s">
        <v>269</v>
      </c>
      <c r="E63" s="115"/>
      <c r="F63" s="70">
        <v>33516</v>
      </c>
      <c r="G63" s="70">
        <v>30960</v>
      </c>
      <c r="H63" s="71">
        <f t="shared" ref="H63" si="2">G63/F63</f>
        <v>0.92373791621911927</v>
      </c>
      <c r="I63" s="70">
        <v>32920</v>
      </c>
      <c r="J63" s="70">
        <v>30385</v>
      </c>
      <c r="K63" s="71">
        <f t="shared" si="1"/>
        <v>0.92299513973268532</v>
      </c>
      <c r="M63" t="s">
        <v>270</v>
      </c>
      <c r="O63" t="s">
        <v>214</v>
      </c>
    </row>
  </sheetData>
  <mergeCells count="5">
    <mergeCell ref="I46:K46"/>
    <mergeCell ref="D48:D54"/>
    <mergeCell ref="D55:D62"/>
    <mergeCell ref="D63:E63"/>
    <mergeCell ref="F46:H4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3c5334-5dad-4194-9e00-48b8d9851b34" xsi:nil="true"/>
    <lcf76f155ced4ddcb4097134ff3c332f xmlns="1daa9b06-e6e8-4a5f-a5d5-3619779892a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AC37BD05F7145AA350F90A845546C" ma:contentTypeVersion="11" ma:contentTypeDescription="Crée un document." ma:contentTypeScope="" ma:versionID="3e83b7218e19c03203cacedb8ee62db8">
  <xsd:schema xmlns:xsd="http://www.w3.org/2001/XMLSchema" xmlns:xs="http://www.w3.org/2001/XMLSchema" xmlns:p="http://schemas.microsoft.com/office/2006/metadata/properties" xmlns:ns2="1daa9b06-e6e8-4a5f-a5d5-3619779892a5" xmlns:ns3="123c5334-5dad-4194-9e00-48b8d9851b34" targetNamespace="http://schemas.microsoft.com/office/2006/metadata/properties" ma:root="true" ma:fieldsID="2454b1acacc5d5630cb8d35344f20aa6" ns2:_="" ns3:_="">
    <xsd:import namespace="1daa9b06-e6e8-4a5f-a5d5-3619779892a5"/>
    <xsd:import namespace="123c5334-5dad-4194-9e00-48b8d9851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a9b06-e6e8-4a5f-a5d5-361977989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217d2e-895e-4b73-b90f-e0c73e5e9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c5334-5dad-4194-9e00-48b8d9851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60bf3e5-5c79-4e71-8885-e5cbcb3687cd}" ma:internalName="TaxCatchAll" ma:showField="CatchAllData" ma:web="123c5334-5dad-4194-9e00-48b8d9851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3A0E2-4A7F-4DB7-BCB3-99BD74CC0C05}">
  <ds:schemaRefs>
    <ds:schemaRef ds:uri="http://schemas.microsoft.com/office/2006/metadata/properties"/>
    <ds:schemaRef ds:uri="http://schemas.microsoft.com/office/infopath/2007/PartnerControls"/>
    <ds:schemaRef ds:uri="123c5334-5dad-4194-9e00-48b8d9851b34"/>
    <ds:schemaRef ds:uri="1daa9b06-e6e8-4a5f-a5d5-3619779892a5"/>
  </ds:schemaRefs>
</ds:datastoreItem>
</file>

<file path=customXml/itemProps2.xml><?xml version="1.0" encoding="utf-8"?>
<ds:datastoreItem xmlns:ds="http://schemas.openxmlformats.org/officeDocument/2006/customXml" ds:itemID="{4E16753B-558E-41B0-AED1-F8EF6BA61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a9b06-e6e8-4a5f-a5d5-3619779892a5"/>
    <ds:schemaRef ds:uri="123c5334-5dad-4194-9e00-48b8d9851b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F4A4C1-F7AD-4014-B62B-FF840FA05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BDD_entree_(non utilisé)</vt:lpstr>
      <vt:lpstr>Bilans_E_AMS_Kyoto</vt:lpstr>
      <vt:lpstr>Bilans_GES_AMS_Kyoto</vt:lpstr>
      <vt:lpstr>Rendements_2019</vt:lpstr>
      <vt:lpstr>Annees</vt:lpstr>
      <vt:lpstr>Base_de_donnees</vt:lpstr>
      <vt:lpstr>Code_série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Frédéric PINTO DA ROCHA</dc:creator>
  <cp:keywords/>
  <dc:description/>
  <cp:lastModifiedBy>CABANNE Isabelle</cp:lastModifiedBy>
  <cp:revision/>
  <dcterms:created xsi:type="dcterms:W3CDTF">2022-02-25T09:10:36Z</dcterms:created>
  <dcterms:modified xsi:type="dcterms:W3CDTF">2023-03-24T11:30:52Z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0x010100DAAAC37BD05F7145AA350F90A845546C</vt:lpwstr>
  </property>
  <property fmtid="{D5CDD505-2E9C-101B-9397-08002B2CF9AE}" pid="3" name="MediaServiceImageTags">
    <vt:lpwstr/>
  </property>
</Properties>
</file>