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v1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2" l="1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B24" i="2"/>
  <c r="B25" i="2"/>
  <c r="B26" i="2"/>
  <c r="B27" i="2"/>
  <c r="B28" i="2"/>
  <c r="B23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B19" i="2"/>
  <c r="X18" i="2"/>
  <c r="Y18" i="2"/>
  <c r="Z18" i="2"/>
  <c r="AA18" i="2"/>
  <c r="AB18" i="2"/>
  <c r="AC18" i="2"/>
  <c r="AD18" i="2"/>
  <c r="AE18" i="2"/>
  <c r="W18" i="2"/>
  <c r="N18" i="2"/>
  <c r="O18" i="2"/>
  <c r="P18" i="2"/>
  <c r="Q18" i="2"/>
  <c r="R18" i="2"/>
  <c r="S18" i="2"/>
  <c r="T18" i="2"/>
  <c r="U18" i="2"/>
  <c r="M18" i="2"/>
  <c r="D18" i="2"/>
  <c r="E18" i="2"/>
  <c r="F18" i="2"/>
  <c r="G18" i="2"/>
  <c r="H18" i="2"/>
  <c r="I18" i="2"/>
  <c r="J18" i="2"/>
  <c r="K18" i="2"/>
  <c r="C18" i="2"/>
  <c r="AF18" i="2"/>
  <c r="V18" i="2"/>
  <c r="L18" i="2"/>
  <c r="D15" i="2"/>
  <c r="E15" i="2"/>
  <c r="C15" i="2"/>
</calcChain>
</file>

<file path=xl/sharedStrings.xml><?xml version="1.0" encoding="utf-8"?>
<sst xmlns="http://schemas.openxmlformats.org/spreadsheetml/2006/main" count="20" uniqueCount="13">
  <si>
    <t>Autres</t>
  </si>
  <si>
    <t>Electricité</t>
  </si>
  <si>
    <t>Fioul</t>
  </si>
  <si>
    <t>Gaz</t>
  </si>
  <si>
    <t>Urbain</t>
  </si>
  <si>
    <t>Total général</t>
  </si>
  <si>
    <t>Run 1</t>
  </si>
  <si>
    <t>parc run 1</t>
  </si>
  <si>
    <t>initial</t>
  </si>
  <si>
    <t>parc run 2</t>
  </si>
  <si>
    <t>RUN 2</t>
  </si>
  <si>
    <t>Chauffage TWh</t>
  </si>
  <si>
    <t>Facteur correctif pour la taille du parc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</si>
</sst>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6" formatCode="#,##0.00&quot;    &quot;;#,##0.00&quot;    &quot;;&quot;-&quot;#&quot;    &quot;;@&quot; &quot;"/>
    <numFmt numFmtId="172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6" fontId="4" fillId="0" borderId="0"/>
  </cellStyleXfs>
  <cellXfs count="9">
    <xf numFmtId="0" fontId="0" fillId="0" borderId="0" xfId="0"/>
    <xf numFmtId="0" fontId="2" fillId="2" borderId="1" xfId="3" applyFont="1" applyFill="1" applyBorder="1" applyAlignment="1">
      <alignment horizontal="center" vertical="center"/>
    </xf>
    <xf numFmtId="9" fontId="0" fillId="0" borderId="0" xfId="2" applyFont="1"/>
    <xf numFmtId="172" fontId="0" fillId="0" borderId="0" xfId="1" applyNumberFormat="1" applyFont="1"/>
    <xf numFmtId="9" fontId="0" fillId="0" borderId="0" xfId="0" applyNumberFormat="1"/>
    <xf numFmtId="9" fontId="0" fillId="3" borderId="0" xfId="0" applyNumberFormat="1" applyFill="1"/>
    <xf numFmtId="9" fontId="0" fillId="3" borderId="0" xfId="2" applyFont="1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</cellXfs>
  <cellStyles count="5">
    <cellStyle name="Excel_BuiltIn_Comma" xfId="4"/>
    <cellStyle name="Milliers" xfId="1" builtinId="3"/>
    <cellStyle name="Normal" xfId="0" builtinId="0"/>
    <cellStyle name="Normal 2" xfId="3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lorian.tirana\Desktop\Consommations%20de%20chauffage%20du%20secteur%20tertiaire%20par%20&#233;nergie_comparaison_sc&#233;nario_AME_RUN_2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_energie_usage_AME2018"/>
      <sheetName val="Conso_energie_usage_AME2020"/>
      <sheetName val="Conso_chauf_AME2023_run_1"/>
      <sheetName val="Conso_chauf_AME2023_run_2"/>
      <sheetName val="COMP_3_Scénario"/>
    </sheetNames>
    <sheetDataSet>
      <sheetData sheetId="0"/>
      <sheetData sheetId="1"/>
      <sheetData sheetId="2"/>
      <sheetData sheetId="3">
        <row r="2">
          <cell r="B2">
            <v>2020</v>
          </cell>
          <cell r="C2">
            <v>2030</v>
          </cell>
          <cell r="D2">
            <v>2040</v>
          </cell>
          <cell r="E2">
            <v>2050</v>
          </cell>
        </row>
        <row r="3">
          <cell r="A3" t="str">
            <v>Autres</v>
          </cell>
          <cell r="B3">
            <v>5.3476888069018962</v>
          </cell>
          <cell r="C3">
            <v>6.4768659349505864</v>
          </cell>
          <cell r="D3">
            <v>7.3825793686101884</v>
          </cell>
          <cell r="E3">
            <v>7.0108785785489989</v>
          </cell>
        </row>
        <row r="4">
          <cell r="A4" t="str">
            <v>Electricité</v>
          </cell>
          <cell r="B4">
            <v>19.991936350434099</v>
          </cell>
          <cell r="C4">
            <v>20.965807687403103</v>
          </cell>
          <cell r="D4">
            <v>23.609180396112667</v>
          </cell>
          <cell r="E4">
            <v>23.519618256908764</v>
          </cell>
        </row>
        <row r="5">
          <cell r="A5" t="str">
            <v>Fioul</v>
          </cell>
          <cell r="B5">
            <v>16.547886498922381</v>
          </cell>
          <cell r="C5">
            <v>8.6677105565849857</v>
          </cell>
          <cell r="D5">
            <v>2.5843617932741991</v>
          </cell>
          <cell r="E5">
            <v>0</v>
          </cell>
        </row>
        <row r="6">
          <cell r="A6" t="str">
            <v>Gaz</v>
          </cell>
          <cell r="B6">
            <v>48.002624684443468</v>
          </cell>
          <cell r="C6">
            <v>28.417577994047097</v>
          </cell>
          <cell r="D6">
            <v>10.773854303733382</v>
          </cell>
          <cell r="E6">
            <v>2.0841205812144978</v>
          </cell>
        </row>
        <row r="7">
          <cell r="A7" t="str">
            <v>Urbain</v>
          </cell>
          <cell r="B7">
            <v>4.9723147372788965</v>
          </cell>
          <cell r="C7">
            <v>3.5802961580420978</v>
          </cell>
          <cell r="D7">
            <v>3.614589937025193</v>
          </cell>
          <cell r="E7">
            <v>4.1451608857802995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abSelected="1" zoomScale="40" zoomScaleNormal="40" workbookViewId="0">
      <selection activeCell="H11" sqref="H11"/>
    </sheetView>
  </sheetViews>
  <sheetFormatPr baseColWidth="10" defaultRowHeight="14.5" x14ac:dyDescent="0.35"/>
  <cols>
    <col min="1" max="1" width="16.08984375" bestFit="1" customWidth="1"/>
    <col min="2" max="5" width="15.7265625" bestFit="1" customWidth="1"/>
  </cols>
  <sheetData>
    <row r="1" spans="1:32" x14ac:dyDescent="0.35">
      <c r="A1" s="7" t="s">
        <v>6</v>
      </c>
      <c r="B1" s="7"/>
    </row>
    <row r="3" spans="1:32" x14ac:dyDescent="0.35">
      <c r="A3" t="s">
        <v>11</v>
      </c>
      <c r="B3" s="1">
        <v>2020</v>
      </c>
      <c r="C3" s="1">
        <v>2021</v>
      </c>
      <c r="D3" s="1">
        <v>2022</v>
      </c>
      <c r="E3" s="1">
        <v>2023</v>
      </c>
      <c r="F3" s="1">
        <v>2024</v>
      </c>
      <c r="G3" s="1">
        <v>2025</v>
      </c>
      <c r="H3" s="1">
        <v>2026</v>
      </c>
      <c r="I3" s="1">
        <v>2027</v>
      </c>
      <c r="J3" s="1">
        <v>2028</v>
      </c>
      <c r="K3" s="1">
        <v>2029</v>
      </c>
      <c r="L3" s="1">
        <v>2030</v>
      </c>
      <c r="M3" s="1">
        <v>2031</v>
      </c>
      <c r="N3" s="1">
        <v>2032</v>
      </c>
      <c r="O3" s="1">
        <v>2033</v>
      </c>
      <c r="P3" s="1">
        <v>2034</v>
      </c>
      <c r="Q3" s="1">
        <v>2035</v>
      </c>
      <c r="R3" s="1">
        <v>2036</v>
      </c>
      <c r="S3" s="1">
        <v>2037</v>
      </c>
      <c r="T3" s="1">
        <v>2038</v>
      </c>
      <c r="U3" s="1">
        <v>2039</v>
      </c>
      <c r="V3" s="1">
        <v>2040</v>
      </c>
      <c r="W3" s="1">
        <v>2041</v>
      </c>
      <c r="X3" s="1">
        <v>2042</v>
      </c>
      <c r="Y3" s="1">
        <v>2043</v>
      </c>
      <c r="Z3" s="1">
        <v>2044</v>
      </c>
      <c r="AA3" s="1">
        <v>2045</v>
      </c>
      <c r="AB3" s="1">
        <v>2046</v>
      </c>
      <c r="AC3" s="1">
        <v>2047</v>
      </c>
      <c r="AD3" s="1">
        <v>2048</v>
      </c>
      <c r="AE3" s="1">
        <v>2049</v>
      </c>
      <c r="AF3" s="1">
        <v>2050</v>
      </c>
    </row>
    <row r="4" spans="1:32" x14ac:dyDescent="0.35">
      <c r="A4" t="s">
        <v>1</v>
      </c>
      <c r="B4">
        <v>19.991936350434084</v>
      </c>
      <c r="C4">
        <v>19.239806851142681</v>
      </c>
      <c r="D4">
        <v>18.486495481084795</v>
      </c>
      <c r="E4">
        <v>17.745773381620197</v>
      </c>
      <c r="F4">
        <v>17.019871383046564</v>
      </c>
      <c r="G4">
        <v>16.304550761728859</v>
      </c>
      <c r="H4">
        <v>15.593963548766791</v>
      </c>
      <c r="I4">
        <v>14.899424288089788</v>
      </c>
      <c r="J4">
        <v>14.222953552279986</v>
      </c>
      <c r="K4">
        <v>13.578432746401495</v>
      </c>
      <c r="L4">
        <v>12.970115671245683</v>
      </c>
      <c r="M4">
        <v>12.61112226574739</v>
      </c>
      <c r="N4">
        <v>12.281860616373372</v>
      </c>
      <c r="O4">
        <v>11.962150453106595</v>
      </c>
      <c r="P4">
        <v>11.647639491850985</v>
      </c>
      <c r="Q4">
        <v>11.338550567581086</v>
      </c>
      <c r="R4">
        <v>11.03022928041139</v>
      </c>
      <c r="S4">
        <v>10.720289983294194</v>
      </c>
      <c r="T4">
        <v>10.398836320061289</v>
      </c>
      <c r="U4">
        <v>10.075260427285791</v>
      </c>
      <c r="V4">
        <v>9.7501753829855975</v>
      </c>
      <c r="W4">
        <v>9.4225728565276974</v>
      </c>
      <c r="X4">
        <v>9.0821381081865855</v>
      </c>
      <c r="Y4">
        <v>8.7581379921597939</v>
      </c>
      <c r="Z4">
        <v>8.4374340251128945</v>
      </c>
      <c r="AA4">
        <v>8.125040450143592</v>
      </c>
      <c r="AB4">
        <v>7.9739837783987939</v>
      </c>
      <c r="AC4">
        <v>7.831752493350896</v>
      </c>
      <c r="AD4">
        <v>7.6789114656884978</v>
      </c>
      <c r="AE4">
        <v>7.5161866439321026</v>
      </c>
      <c r="AF4">
        <v>7.3521520091658985</v>
      </c>
    </row>
    <row r="5" spans="1:32" x14ac:dyDescent="0.35">
      <c r="A5" t="s">
        <v>2</v>
      </c>
      <c r="B5">
        <v>16.547886498922388</v>
      </c>
      <c r="C5">
        <v>15.472953664939483</v>
      </c>
      <c r="D5">
        <v>14.4198216830127</v>
      </c>
      <c r="E5">
        <v>13.387523855083868</v>
      </c>
      <c r="F5">
        <v>12.374794011065898</v>
      </c>
      <c r="G5">
        <v>11.381731791576794</v>
      </c>
      <c r="H5">
        <v>10.403202339269994</v>
      </c>
      <c r="I5">
        <v>9.4456522490105002</v>
      </c>
      <c r="J5">
        <v>8.5081955794287936</v>
      </c>
      <c r="K5">
        <v>7.593936524802996</v>
      </c>
      <c r="L5">
        <v>6.7529329574226979</v>
      </c>
      <c r="M5">
        <v>6.1767217160611896</v>
      </c>
      <c r="N5">
        <v>5.6539008925026</v>
      </c>
      <c r="O5">
        <v>5.1510921934326923</v>
      </c>
      <c r="P5">
        <v>4.6648485965613036</v>
      </c>
      <c r="Q5">
        <v>4.1922887703476972</v>
      </c>
      <c r="R5">
        <v>3.7349934273470948</v>
      </c>
      <c r="S5">
        <v>3.2878678555120948</v>
      </c>
      <c r="T5">
        <v>2.8501133778793966</v>
      </c>
      <c r="U5">
        <v>2.4197236538810003</v>
      </c>
      <c r="V5">
        <v>1.9975093956838987</v>
      </c>
      <c r="W5">
        <v>1.5820595161043998</v>
      </c>
      <c r="X5">
        <v>1.1715709150551996</v>
      </c>
      <c r="Y5">
        <v>0.76707324739069993</v>
      </c>
      <c r="Z5">
        <v>0.37801918122039957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3</v>
      </c>
      <c r="B6">
        <v>48.002624684443475</v>
      </c>
      <c r="C6">
        <v>47.330512571694889</v>
      </c>
      <c r="D6">
        <v>46.608745960082373</v>
      </c>
      <c r="E6">
        <v>45.848703136976035</v>
      </c>
      <c r="F6">
        <v>45.037102510374481</v>
      </c>
      <c r="G6">
        <v>44.222086184131726</v>
      </c>
      <c r="H6">
        <v>43.364257076095292</v>
      </c>
      <c r="I6">
        <v>42.490600000330851</v>
      </c>
      <c r="J6">
        <v>41.64500438720804</v>
      </c>
      <c r="K6">
        <v>41.058688711385329</v>
      </c>
      <c r="L6">
        <v>40.56509551952248</v>
      </c>
      <c r="M6">
        <v>40.816604441827074</v>
      </c>
      <c r="N6">
        <v>41.120586108924677</v>
      </c>
      <c r="O6">
        <v>41.428064219953995</v>
      </c>
      <c r="P6">
        <v>41.732090485660265</v>
      </c>
      <c r="Q6">
        <v>42.031578017166666</v>
      </c>
      <c r="R6">
        <v>42.337492520457751</v>
      </c>
      <c r="S6">
        <v>42.638539813747251</v>
      </c>
      <c r="T6">
        <v>42.934642899189868</v>
      </c>
      <c r="U6">
        <v>43.232248421587542</v>
      </c>
      <c r="V6">
        <v>43.5330163017411</v>
      </c>
      <c r="W6">
        <v>43.826489015335618</v>
      </c>
      <c r="X6">
        <v>44.120287141098871</v>
      </c>
      <c r="Y6">
        <v>44.408717673617552</v>
      </c>
      <c r="Z6">
        <v>44.700014637543283</v>
      </c>
      <c r="AA6">
        <v>44.987445302410848</v>
      </c>
      <c r="AB6">
        <v>45.195800353972281</v>
      </c>
      <c r="AC6">
        <v>45.432620392076757</v>
      </c>
      <c r="AD6">
        <v>45.694783587062062</v>
      </c>
      <c r="AE6">
        <v>45.990300313429664</v>
      </c>
      <c r="AF6">
        <v>46.293929604367641</v>
      </c>
    </row>
    <row r="7" spans="1:32" x14ac:dyDescent="0.35">
      <c r="A7" t="s">
        <v>4</v>
      </c>
      <c r="B7">
        <v>4.9723147372789001</v>
      </c>
      <c r="C7">
        <v>4.684480350058795</v>
      </c>
      <c r="D7">
        <v>4.4169580498889989</v>
      </c>
      <c r="E7">
        <v>4.1557243321007951</v>
      </c>
      <c r="F7">
        <v>3.9023325077923952</v>
      </c>
      <c r="G7">
        <v>3.6559239329021995</v>
      </c>
      <c r="H7">
        <v>3.4145305883495953</v>
      </c>
      <c r="I7">
        <v>3.1771984268880948</v>
      </c>
      <c r="J7">
        <v>2.9392147517328997</v>
      </c>
      <c r="K7">
        <v>2.7151179209183955</v>
      </c>
      <c r="L7">
        <v>2.5041295084107977</v>
      </c>
      <c r="M7">
        <v>2.3786187629979971</v>
      </c>
      <c r="N7">
        <v>2.2761767858949962</v>
      </c>
      <c r="O7">
        <v>2.1854850865444981</v>
      </c>
      <c r="P7">
        <v>2.1074995324453978</v>
      </c>
      <c r="Q7">
        <v>2.0403416784317985</v>
      </c>
      <c r="R7">
        <v>1.9803108821931992</v>
      </c>
      <c r="S7">
        <v>1.9239350205603996</v>
      </c>
      <c r="T7">
        <v>1.8702761378300972</v>
      </c>
      <c r="U7">
        <v>1.8225031486190981</v>
      </c>
      <c r="V7">
        <v>1.7793038711902966</v>
      </c>
      <c r="W7">
        <v>1.7424741400283981</v>
      </c>
      <c r="X7">
        <v>1.7119424284681977</v>
      </c>
      <c r="Y7">
        <v>1.6822142974876968</v>
      </c>
      <c r="Z7">
        <v>1.6530118801369975</v>
      </c>
      <c r="AA7">
        <v>1.6241872743693977</v>
      </c>
      <c r="AB7">
        <v>1.6458268014313002</v>
      </c>
      <c r="AC7">
        <v>1.6555885821482974</v>
      </c>
      <c r="AD7">
        <v>1.6666797997773974</v>
      </c>
      <c r="AE7">
        <v>1.6757054451602971</v>
      </c>
      <c r="AF7">
        <v>1.6822093267877978</v>
      </c>
    </row>
    <row r="8" spans="1:32" x14ac:dyDescent="0.35">
      <c r="A8" t="s">
        <v>0</v>
      </c>
      <c r="B8">
        <v>5.3476888069018962</v>
      </c>
      <c r="C8">
        <v>5.1976601436957992</v>
      </c>
      <c r="D8">
        <v>5.0658115473251959</v>
      </c>
      <c r="E8">
        <v>4.9443152804860908</v>
      </c>
      <c r="F8">
        <v>4.8424010846471965</v>
      </c>
      <c r="G8">
        <v>4.7284392769631003</v>
      </c>
      <c r="H8">
        <v>4.6166456251672994</v>
      </c>
      <c r="I8">
        <v>4.5046783695834964</v>
      </c>
      <c r="J8">
        <v>4.3975745232583972</v>
      </c>
      <c r="K8">
        <v>4.2944927262587971</v>
      </c>
      <c r="L8">
        <v>4.1921705418979984</v>
      </c>
      <c r="M8">
        <v>4.1433440918366848</v>
      </c>
      <c r="N8">
        <v>4.0999294393808947</v>
      </c>
      <c r="O8">
        <v>4.0570945029186944</v>
      </c>
      <c r="P8">
        <v>4.0077961298630997</v>
      </c>
      <c r="Q8">
        <v>3.9546678393055883</v>
      </c>
      <c r="R8">
        <v>3.9004598111352977</v>
      </c>
      <c r="S8">
        <v>3.8567244229394868</v>
      </c>
      <c r="T8">
        <v>3.8361469699204855</v>
      </c>
      <c r="U8">
        <v>3.8168138311674955</v>
      </c>
      <c r="V8">
        <v>3.7972523522910886</v>
      </c>
      <c r="W8">
        <v>3.777853967619798</v>
      </c>
      <c r="X8">
        <v>3.7590281732513868</v>
      </c>
      <c r="Y8">
        <v>3.7432111173662967</v>
      </c>
      <c r="Z8">
        <v>3.7306693387476972</v>
      </c>
      <c r="AA8">
        <v>3.7203858286059854</v>
      </c>
      <c r="AB8">
        <v>3.710942487006498</v>
      </c>
      <c r="AC8">
        <v>3.6891304326142884</v>
      </c>
      <c r="AD8">
        <v>3.6628212398642011</v>
      </c>
      <c r="AE8">
        <v>3.6329193417345857</v>
      </c>
      <c r="AF8">
        <v>3.6085197072540973</v>
      </c>
    </row>
    <row r="9" spans="1:32" x14ac:dyDescent="0.35">
      <c r="A9" t="s">
        <v>5</v>
      </c>
      <c r="B9">
        <v>94.862451077980765</v>
      </c>
      <c r="C9">
        <v>91.925413581531657</v>
      </c>
      <c r="D9">
        <v>88.997832721394062</v>
      </c>
      <c r="E9">
        <v>86.082039986266977</v>
      </c>
      <c r="F9">
        <v>83.176501496926534</v>
      </c>
      <c r="G9">
        <v>80.292731947302684</v>
      </c>
      <c r="H9">
        <v>77.392599177648975</v>
      </c>
      <c r="I9">
        <v>74.517553333902725</v>
      </c>
      <c r="J9">
        <v>71.712942793908113</v>
      </c>
      <c r="K9">
        <v>69.240668629767015</v>
      </c>
      <c r="L9">
        <v>66.984444198499645</v>
      </c>
      <c r="M9">
        <v>66.126411278470343</v>
      </c>
      <c r="N9">
        <v>65.432453843076544</v>
      </c>
      <c r="O9">
        <v>64.783886455956477</v>
      </c>
      <c r="P9">
        <v>64.159874236381043</v>
      </c>
      <c r="Q9">
        <v>63.557426872832835</v>
      </c>
      <c r="R9">
        <v>62.983485921544734</v>
      </c>
      <c r="S9">
        <v>62.427357096053427</v>
      </c>
      <c r="T9">
        <v>61.890015704881137</v>
      </c>
      <c r="U9">
        <v>61.366549482540925</v>
      </c>
      <c r="V9">
        <v>60.857257303891984</v>
      </c>
      <c r="W9">
        <v>60.351449495615903</v>
      </c>
      <c r="X9">
        <v>59.844966766060239</v>
      </c>
      <c r="Y9">
        <v>59.359354328022036</v>
      </c>
      <c r="Z9">
        <v>58.899149062761268</v>
      </c>
      <c r="AA9">
        <v>58.45705885552983</v>
      </c>
      <c r="AB9">
        <v>58.526553420808874</v>
      </c>
      <c r="AC9">
        <v>58.609091900190244</v>
      </c>
      <c r="AD9">
        <v>58.703196092392169</v>
      </c>
      <c r="AE9">
        <v>58.815111744256654</v>
      </c>
      <c r="AF9">
        <v>58.936810647575435</v>
      </c>
    </row>
    <row r="12" spans="1:32" x14ac:dyDescent="0.35">
      <c r="B12" t="s">
        <v>8</v>
      </c>
      <c r="C12">
        <v>2030</v>
      </c>
      <c r="D12">
        <v>2040</v>
      </c>
      <c r="E12">
        <v>2050</v>
      </c>
    </row>
    <row r="13" spans="1:32" x14ac:dyDescent="0.35">
      <c r="A13" t="s">
        <v>7</v>
      </c>
      <c r="B13" s="3">
        <v>1006419.6741999986</v>
      </c>
      <c r="C13" s="3">
        <v>1028040.3588145802</v>
      </c>
      <c r="D13" s="3">
        <v>1055892.4338002412</v>
      </c>
      <c r="E13" s="3">
        <v>1084756.9176487967</v>
      </c>
    </row>
    <row r="14" spans="1:32" x14ac:dyDescent="0.35">
      <c r="A14" t="s">
        <v>9</v>
      </c>
      <c r="B14" s="3">
        <v>1006419.6741999986</v>
      </c>
      <c r="C14" s="3">
        <v>1018021.0334125913</v>
      </c>
      <c r="D14" s="3">
        <v>1029226.464565132</v>
      </c>
      <c r="E14" s="3">
        <v>1018721.4118387379</v>
      </c>
    </row>
    <row r="15" spans="1:32" x14ac:dyDescent="0.35">
      <c r="C15" s="2">
        <f>C14/C13-1</f>
        <v>-9.7460428630857798E-3</v>
      </c>
      <c r="D15" s="2">
        <f t="shared" ref="D15:E15" si="0">D14/D13-1</f>
        <v>-2.5254437271736263E-2</v>
      </c>
      <c r="E15" s="2">
        <f t="shared" si="0"/>
        <v>-6.0875855904371945E-2</v>
      </c>
    </row>
    <row r="17" spans="1:32" x14ac:dyDescent="0.35">
      <c r="A17" s="8" t="s">
        <v>12</v>
      </c>
      <c r="B17" s="1">
        <v>2020</v>
      </c>
      <c r="C17" s="1">
        <v>2021</v>
      </c>
      <c r="D17" s="1">
        <v>2022</v>
      </c>
      <c r="E17" s="1">
        <v>2023</v>
      </c>
      <c r="F17" s="1">
        <v>2024</v>
      </c>
      <c r="G17" s="1">
        <v>2025</v>
      </c>
      <c r="H17" s="1">
        <v>2026</v>
      </c>
      <c r="I17" s="1">
        <v>2027</v>
      </c>
      <c r="J17" s="1">
        <v>2028</v>
      </c>
      <c r="K17" s="1">
        <v>2029</v>
      </c>
      <c r="L17" s="1">
        <v>2030</v>
      </c>
      <c r="M17" s="1">
        <v>2031</v>
      </c>
      <c r="N17" s="1">
        <v>2032</v>
      </c>
      <c r="O17" s="1">
        <v>2033</v>
      </c>
      <c r="P17" s="1">
        <v>2034</v>
      </c>
      <c r="Q17" s="1">
        <v>2035</v>
      </c>
      <c r="R17" s="1">
        <v>2036</v>
      </c>
      <c r="S17" s="1">
        <v>2037</v>
      </c>
      <c r="T17" s="1">
        <v>2038</v>
      </c>
      <c r="U17" s="1">
        <v>2039</v>
      </c>
      <c r="V17" s="1">
        <v>2040</v>
      </c>
      <c r="W17" s="1">
        <v>2041</v>
      </c>
      <c r="X17" s="1">
        <v>2042</v>
      </c>
      <c r="Y17" s="1">
        <v>2043</v>
      </c>
      <c r="Z17" s="1">
        <v>2044</v>
      </c>
      <c r="AA17" s="1">
        <v>2045</v>
      </c>
      <c r="AB17" s="1">
        <v>2046</v>
      </c>
      <c r="AC17" s="1">
        <v>2047</v>
      </c>
      <c r="AD17" s="1">
        <v>2048</v>
      </c>
      <c r="AE17" s="1">
        <v>2049</v>
      </c>
      <c r="AF17" s="1">
        <v>2050</v>
      </c>
    </row>
    <row r="18" spans="1:32" x14ac:dyDescent="0.35">
      <c r="A18" s="8"/>
      <c r="B18" s="5">
        <v>0</v>
      </c>
      <c r="C18" s="2">
        <f>$B18+($L18-$B18)/10*(C17-$B17)</f>
        <v>-9.7460428630857798E-4</v>
      </c>
      <c r="D18" s="2">
        <f t="shared" ref="D18:K18" si="1">$B18+($L18-$B18)/10*(D17-$B17)</f>
        <v>-1.949208572617156E-3</v>
      </c>
      <c r="E18" s="2">
        <f t="shared" si="1"/>
        <v>-2.9238128589257339E-3</v>
      </c>
      <c r="F18" s="2">
        <f t="shared" si="1"/>
        <v>-3.8984171452343119E-3</v>
      </c>
      <c r="G18" s="2">
        <f t="shared" si="1"/>
        <v>-4.8730214315428899E-3</v>
      </c>
      <c r="H18" s="2">
        <f t="shared" si="1"/>
        <v>-5.8476257178514679E-3</v>
      </c>
      <c r="I18" s="2">
        <f t="shared" si="1"/>
        <v>-6.8222300041600459E-3</v>
      </c>
      <c r="J18" s="2">
        <f t="shared" si="1"/>
        <v>-7.7968342904686239E-3</v>
      </c>
      <c r="K18" s="2">
        <f t="shared" si="1"/>
        <v>-8.7714385767772018E-3</v>
      </c>
      <c r="L18" s="6">
        <f>C15</f>
        <v>-9.7460428630857798E-3</v>
      </c>
      <c r="M18" s="4">
        <f>$L18+($V18-$L18)/10*(M17-$L17)</f>
        <v>-1.1296882303950827E-2</v>
      </c>
      <c r="N18" s="4">
        <f t="shared" ref="N18:U18" si="2">$L18+($V18-$L18)/10*(N17-$L17)</f>
        <v>-1.2847721744815877E-2</v>
      </c>
      <c r="O18" s="4">
        <f t="shared" si="2"/>
        <v>-1.4398561185680924E-2</v>
      </c>
      <c r="P18" s="4">
        <f t="shared" si="2"/>
        <v>-1.5949400626545974E-2</v>
      </c>
      <c r="Q18" s="4">
        <f t="shared" si="2"/>
        <v>-1.7500240067411021E-2</v>
      </c>
      <c r="R18" s="4">
        <f t="shared" si="2"/>
        <v>-1.9051079508276069E-2</v>
      </c>
      <c r="S18" s="4">
        <f t="shared" si="2"/>
        <v>-2.0601918949141117E-2</v>
      </c>
      <c r="T18" s="4">
        <f t="shared" si="2"/>
        <v>-2.2152758390006168E-2</v>
      </c>
      <c r="U18" s="4">
        <f t="shared" si="2"/>
        <v>-2.3703597830871212E-2</v>
      </c>
      <c r="V18" s="5">
        <f>D15</f>
        <v>-2.5254437271736263E-2</v>
      </c>
      <c r="W18" s="4">
        <f>$V18+($AF18-$V18)/10*(W17-$V17)</f>
        <v>-2.8816579134999833E-2</v>
      </c>
      <c r="X18" s="4">
        <f t="shared" ref="X18:AE18" si="3">$V18+($AF18-$V18)/10*(X17-$V17)</f>
        <v>-3.2378720998263402E-2</v>
      </c>
      <c r="Y18" s="4">
        <f t="shared" si="3"/>
        <v>-3.5940862861526965E-2</v>
      </c>
      <c r="Z18" s="4">
        <f t="shared" si="3"/>
        <v>-3.9503004724790534E-2</v>
      </c>
      <c r="AA18" s="4">
        <f t="shared" si="3"/>
        <v>-4.3065146588054104E-2</v>
      </c>
      <c r="AB18" s="4">
        <f t="shared" si="3"/>
        <v>-4.6627288451317674E-2</v>
      </c>
      <c r="AC18" s="4">
        <f t="shared" si="3"/>
        <v>-5.0189430314581243E-2</v>
      </c>
      <c r="AD18" s="4">
        <f t="shared" si="3"/>
        <v>-5.3751572177844806E-2</v>
      </c>
      <c r="AE18" s="4">
        <f t="shared" si="3"/>
        <v>-5.7313714041108375E-2</v>
      </c>
      <c r="AF18" s="5">
        <f>E15</f>
        <v>-6.0875855904371945E-2</v>
      </c>
    </row>
    <row r="19" spans="1:32" x14ac:dyDescent="0.35">
      <c r="A19" s="8"/>
      <c r="B19" s="4">
        <f>1+B18</f>
        <v>1</v>
      </c>
      <c r="C19" s="4">
        <f t="shared" ref="C19:AF19" si="4">1+C18</f>
        <v>0.99902539571369142</v>
      </c>
      <c r="D19" s="4">
        <f t="shared" si="4"/>
        <v>0.99805079142738284</v>
      </c>
      <c r="E19" s="4">
        <f t="shared" si="4"/>
        <v>0.99707618714107427</v>
      </c>
      <c r="F19" s="4">
        <f t="shared" si="4"/>
        <v>0.99610158285476569</v>
      </c>
      <c r="G19" s="4">
        <f t="shared" si="4"/>
        <v>0.99512697856845711</v>
      </c>
      <c r="H19" s="4">
        <f t="shared" si="4"/>
        <v>0.99415237428214853</v>
      </c>
      <c r="I19" s="4">
        <f t="shared" si="4"/>
        <v>0.99317776999583995</v>
      </c>
      <c r="J19" s="4">
        <f t="shared" si="4"/>
        <v>0.99220316570953138</v>
      </c>
      <c r="K19" s="4">
        <f t="shared" si="4"/>
        <v>0.9912285614232228</v>
      </c>
      <c r="L19" s="4">
        <f t="shared" si="4"/>
        <v>0.99025395713691422</v>
      </c>
      <c r="M19" s="4">
        <f t="shared" si="4"/>
        <v>0.98870311769604913</v>
      </c>
      <c r="N19" s="4">
        <f t="shared" si="4"/>
        <v>0.98715227825518415</v>
      </c>
      <c r="O19" s="4">
        <f t="shared" si="4"/>
        <v>0.98560143881431905</v>
      </c>
      <c r="P19" s="4">
        <f t="shared" si="4"/>
        <v>0.98405059937345407</v>
      </c>
      <c r="Q19" s="4">
        <f t="shared" si="4"/>
        <v>0.98249975993258898</v>
      </c>
      <c r="R19" s="4">
        <f t="shared" si="4"/>
        <v>0.98094892049172389</v>
      </c>
      <c r="S19" s="4">
        <f t="shared" si="4"/>
        <v>0.9793980810508589</v>
      </c>
      <c r="T19" s="4">
        <f t="shared" si="4"/>
        <v>0.97784724160999381</v>
      </c>
      <c r="U19" s="4">
        <f t="shared" si="4"/>
        <v>0.97629640216912883</v>
      </c>
      <c r="V19" s="4">
        <f t="shared" si="4"/>
        <v>0.97474556272826374</v>
      </c>
      <c r="W19" s="4">
        <f t="shared" si="4"/>
        <v>0.9711834208650002</v>
      </c>
      <c r="X19" s="4">
        <f t="shared" si="4"/>
        <v>0.96762127900173656</v>
      </c>
      <c r="Y19" s="4">
        <f t="shared" si="4"/>
        <v>0.96405913713847302</v>
      </c>
      <c r="Z19" s="4">
        <f t="shared" si="4"/>
        <v>0.96049699527520949</v>
      </c>
      <c r="AA19" s="4">
        <f t="shared" si="4"/>
        <v>0.95693485341194595</v>
      </c>
      <c r="AB19" s="4">
        <f t="shared" si="4"/>
        <v>0.95337271154868231</v>
      </c>
      <c r="AC19" s="4">
        <f t="shared" si="4"/>
        <v>0.94981056968541877</v>
      </c>
      <c r="AD19" s="4">
        <f t="shared" si="4"/>
        <v>0.94624842782215524</v>
      </c>
      <c r="AE19" s="4">
        <f t="shared" si="4"/>
        <v>0.94268628595889159</v>
      </c>
      <c r="AF19" s="4">
        <f t="shared" si="4"/>
        <v>0.93912414409562806</v>
      </c>
    </row>
    <row r="20" spans="1:32" x14ac:dyDescent="0.3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35">
      <c r="A21" s="7" t="s">
        <v>10</v>
      </c>
      <c r="B21" s="7"/>
    </row>
    <row r="22" spans="1:32" x14ac:dyDescent="0.35">
      <c r="A22" t="s">
        <v>11</v>
      </c>
      <c r="B22" s="1">
        <v>2020</v>
      </c>
      <c r="C22" s="1">
        <v>2021</v>
      </c>
      <c r="D22" s="1">
        <v>2022</v>
      </c>
      <c r="E22" s="1">
        <v>2023</v>
      </c>
      <c r="F22" s="1">
        <v>2024</v>
      </c>
      <c r="G22" s="1">
        <v>2025</v>
      </c>
      <c r="H22" s="1">
        <v>2026</v>
      </c>
      <c r="I22" s="1">
        <v>2027</v>
      </c>
      <c r="J22" s="1">
        <v>2028</v>
      </c>
      <c r="K22" s="1">
        <v>2029</v>
      </c>
      <c r="L22" s="1">
        <v>2030</v>
      </c>
      <c r="M22" s="1">
        <v>2031</v>
      </c>
      <c r="N22" s="1">
        <v>2032</v>
      </c>
      <c r="O22" s="1">
        <v>2033</v>
      </c>
      <c r="P22" s="1">
        <v>2034</v>
      </c>
      <c r="Q22" s="1">
        <v>2035</v>
      </c>
      <c r="R22" s="1">
        <v>2036</v>
      </c>
      <c r="S22" s="1">
        <v>2037</v>
      </c>
      <c r="T22" s="1">
        <v>2038</v>
      </c>
      <c r="U22" s="1">
        <v>2039</v>
      </c>
      <c r="V22" s="1">
        <v>2040</v>
      </c>
      <c r="W22" s="1">
        <v>2041</v>
      </c>
      <c r="X22" s="1">
        <v>2042</v>
      </c>
      <c r="Y22" s="1">
        <v>2043</v>
      </c>
      <c r="Z22" s="1">
        <v>2044</v>
      </c>
      <c r="AA22" s="1">
        <v>2045</v>
      </c>
      <c r="AB22" s="1">
        <v>2046</v>
      </c>
      <c r="AC22" s="1">
        <v>2047</v>
      </c>
      <c r="AD22" s="1">
        <v>2048</v>
      </c>
      <c r="AE22" s="1">
        <v>2049</v>
      </c>
      <c r="AF22" s="1">
        <v>2050</v>
      </c>
    </row>
    <row r="23" spans="1:32" x14ac:dyDescent="0.35">
      <c r="A23" t="s">
        <v>1</v>
      </c>
      <c r="B23">
        <f>B4*B$19</f>
        <v>19.991936350434084</v>
      </c>
      <c r="C23">
        <f t="shared" ref="C23:AF28" si="5">C4*C$19</f>
        <v>19.221055652917808</v>
      </c>
      <c r="D23">
        <f t="shared" si="5"/>
        <v>18.450461445615417</v>
      </c>
      <c r="E23">
        <f t="shared" si="5"/>
        <v>17.693888061215432</v>
      </c>
      <c r="F23">
        <f t="shared" si="5"/>
        <v>16.953520824637213</v>
      </c>
      <c r="G23">
        <f t="shared" si="5"/>
        <v>16.225098336435273</v>
      </c>
      <c r="H23">
        <f t="shared" si="5"/>
        <v>15.502775886475783</v>
      </c>
      <c r="I23">
        <f t="shared" si="5"/>
        <v>14.797776988666872</v>
      </c>
      <c r="J23">
        <f t="shared" si="5"/>
        <v>14.112059540311826</v>
      </c>
      <c r="K23">
        <f t="shared" si="5"/>
        <v>13.459330357597533</v>
      </c>
      <c r="L23">
        <f t="shared" si="5"/>
        <v>12.843708367974543</v>
      </c>
      <c r="M23">
        <f t="shared" si="5"/>
        <v>12.468655901790507</v>
      </c>
      <c r="N23">
        <f t="shared" si="5"/>
        <v>12.124066688665595</v>
      </c>
      <c r="O23">
        <f t="shared" si="5"/>
        <v>11.789912697895218</v>
      </c>
      <c r="P23">
        <f t="shared" si="5"/>
        <v>11.461866623241875</v>
      </c>
      <c r="Q23">
        <f t="shared" si="5"/>
        <v>11.140123210631938</v>
      </c>
      <c r="R23">
        <f t="shared" si="5"/>
        <v>10.820091505395757</v>
      </c>
      <c r="S23">
        <f t="shared" si="5"/>
        <v>10.499431437947077</v>
      </c>
      <c r="T23">
        <f t="shared" si="5"/>
        <v>10.168473411525749</v>
      </c>
      <c r="U23">
        <f t="shared" si="5"/>
        <v>9.8364405060761175</v>
      </c>
      <c r="V23">
        <f t="shared" si="5"/>
        <v>9.50394019038756</v>
      </c>
      <c r="W23">
        <f t="shared" si="5"/>
        <v>9.1510465401522652</v>
      </c>
      <c r="X23">
        <f t="shared" si="5"/>
        <v>8.7880700923139159</v>
      </c>
      <c r="Y23">
        <f t="shared" si="5"/>
        <v>8.4433629556612502</v>
      </c>
      <c r="Z23">
        <f t="shared" si="5"/>
        <v>8.104130028953751</v>
      </c>
      <c r="AA23">
        <f t="shared" si="5"/>
        <v>7.7751343921242899</v>
      </c>
      <c r="AB23">
        <f t="shared" si="5"/>
        <v>7.6021785366572656</v>
      </c>
      <c r="AC23">
        <f t="shared" si="5"/>
        <v>7.4386812973448135</v>
      </c>
      <c r="AD23">
        <f t="shared" si="5"/>
        <v>7.2661579017932629</v>
      </c>
      <c r="AE23">
        <f t="shared" si="5"/>
        <v>7.0854060719421801</v>
      </c>
      <c r="AF23">
        <f t="shared" si="5"/>
        <v>6.9045834628688763</v>
      </c>
    </row>
    <row r="24" spans="1:32" x14ac:dyDescent="0.35">
      <c r="A24" t="s">
        <v>2</v>
      </c>
      <c r="B24">
        <f t="shared" ref="B24:Q28" si="6">B5*B$19</f>
        <v>16.547886498922388</v>
      </c>
      <c r="C24">
        <f t="shared" si="6"/>
        <v>15.45787365797578</v>
      </c>
      <c r="D24">
        <f t="shared" si="6"/>
        <v>14.39171444297256</v>
      </c>
      <c r="E24">
        <f t="shared" si="6"/>
        <v>13.3483812406872</v>
      </c>
      <c r="F24">
        <f t="shared" si="6"/>
        <v>12.326551901924416</v>
      </c>
      <c r="G24">
        <f t="shared" si="6"/>
        <v>11.326268368628368</v>
      </c>
      <c r="H24">
        <f t="shared" si="6"/>
        <v>10.342368305722866</v>
      </c>
      <c r="I24">
        <f t="shared" si="6"/>
        <v>9.3812118368284381</v>
      </c>
      <c r="J24">
        <f t="shared" si="6"/>
        <v>8.4418585883850898</v>
      </c>
      <c r="K24">
        <f t="shared" si="6"/>
        <v>7.5273267770197414</v>
      </c>
      <c r="L24">
        <f t="shared" si="6"/>
        <v>6.6871185833681119</v>
      </c>
      <c r="M24">
        <f t="shared" si="6"/>
        <v>6.1069440178105889</v>
      </c>
      <c r="N24">
        <f t="shared" si="6"/>
        <v>5.5812611470629605</v>
      </c>
      <c r="O24">
        <f t="shared" si="6"/>
        <v>5.0769238773124679</v>
      </c>
      <c r="P24">
        <f t="shared" si="6"/>
        <v>4.5904470574325664</v>
      </c>
      <c r="Q24">
        <f t="shared" si="6"/>
        <v>4.1189227104347008</v>
      </c>
      <c r="R24">
        <f t="shared" si="5"/>
        <v>3.6638377705998164</v>
      </c>
      <c r="S24">
        <f t="shared" si="5"/>
        <v>3.2201314684373483</v>
      </c>
      <c r="T24">
        <f t="shared" si="5"/>
        <v>2.7869755048351097</v>
      </c>
      <c r="U24">
        <f t="shared" si="5"/>
        <v>2.362367497527559</v>
      </c>
      <c r="V24">
        <f t="shared" si="5"/>
        <v>1.9470634199508958</v>
      </c>
      <c r="W24">
        <f t="shared" si="5"/>
        <v>1.5364699728622979</v>
      </c>
      <c r="X24">
        <f t="shared" si="5"/>
        <v>1.1336369472669472</v>
      </c>
      <c r="Y24">
        <f t="shared" si="5"/>
        <v>0.73950397300148463</v>
      </c>
      <c r="Z24">
        <f t="shared" si="5"/>
        <v>0.3630862877185887</v>
      </c>
      <c r="AA24">
        <f t="shared" si="5"/>
        <v>0</v>
      </c>
      <c r="AB24">
        <f t="shared" si="5"/>
        <v>0</v>
      </c>
      <c r="AC24">
        <f t="shared" si="5"/>
        <v>0</v>
      </c>
      <c r="AD24">
        <f t="shared" si="5"/>
        <v>0</v>
      </c>
      <c r="AE24">
        <f t="shared" si="5"/>
        <v>0</v>
      </c>
      <c r="AF24">
        <f t="shared" si="5"/>
        <v>0</v>
      </c>
    </row>
    <row r="25" spans="1:32" x14ac:dyDescent="0.35">
      <c r="A25" t="s">
        <v>3</v>
      </c>
      <c r="B25">
        <f t="shared" si="6"/>
        <v>48.002624684443475</v>
      </c>
      <c r="C25">
        <f t="shared" si="5"/>
        <v>47.284384051269335</v>
      </c>
      <c r="D25">
        <f t="shared" si="5"/>
        <v>46.517895792898045</v>
      </c>
      <c r="E25">
        <f t="shared" si="5"/>
        <v>45.714650109179075</v>
      </c>
      <c r="F25">
        <f t="shared" si="5"/>
        <v>44.861529097776362</v>
      </c>
      <c r="G25">
        <f t="shared" si="5"/>
        <v>44.006591010408918</v>
      </c>
      <c r="H25">
        <f t="shared" si="5"/>
        <v>43.110679131181598</v>
      </c>
      <c r="I25">
        <f t="shared" si="5"/>
        <v>42.200719354113829</v>
      </c>
      <c r="J25">
        <f t="shared" si="5"/>
        <v>41.320305188975141</v>
      </c>
      <c r="K25">
        <f t="shared" si="5"/>
        <v>40.698544945310395</v>
      </c>
      <c r="L25">
        <f t="shared" si="5"/>
        <v>40.169746359844048</v>
      </c>
      <c r="M25">
        <f t="shared" si="5"/>
        <v>40.355504065400837</v>
      </c>
      <c r="N25">
        <f t="shared" si="5"/>
        <v>40.592280260613471</v>
      </c>
      <c r="O25">
        <f t="shared" si="5"/>
        <v>40.831559702478671</v>
      </c>
      <c r="P25">
        <f t="shared" si="5"/>
        <v>41.066488655521205</v>
      </c>
      <c r="Q25">
        <f t="shared" si="5"/>
        <v>41.296015311454134</v>
      </c>
      <c r="R25">
        <f t="shared" si="5"/>
        <v>41.530917584269467</v>
      </c>
      <c r="S25">
        <f t="shared" si="5"/>
        <v>41.760104072394704</v>
      </c>
      <c r="T25">
        <f t="shared" si="5"/>
        <v>41.983522128482917</v>
      </c>
      <c r="U25">
        <f t="shared" si="5"/>
        <v>42.207488591677915</v>
      </c>
      <c r="V25">
        <f t="shared" si="5"/>
        <v>42.433614472299304</v>
      </c>
      <c r="W25">
        <f t="shared" si="5"/>
        <v>42.563559526416</v>
      </c>
      <c r="X25">
        <f t="shared" si="5"/>
        <v>42.69172867339396</v>
      </c>
      <c r="Y25">
        <f t="shared" si="5"/>
        <v>42.812630041853794</v>
      </c>
      <c r="Z25">
        <f t="shared" si="5"/>
        <v>42.934229748118206</v>
      </c>
      <c r="AA25">
        <f t="shared" si="5"/>
        <v>43.05005437584046</v>
      </c>
      <c r="AB25">
        <f t="shared" si="5"/>
        <v>43.08844273407945</v>
      </c>
      <c r="AC25">
        <f t="shared" si="5"/>
        <v>43.152383056899801</v>
      </c>
      <c r="AD25">
        <f t="shared" si="5"/>
        <v>43.238617128931097</v>
      </c>
      <c r="AE25">
        <f t="shared" si="5"/>
        <v>43.354425392601058</v>
      </c>
      <c r="AF25">
        <f t="shared" si="5"/>
        <v>43.47574701652502</v>
      </c>
    </row>
    <row r="26" spans="1:32" x14ac:dyDescent="0.35">
      <c r="A26" t="s">
        <v>4</v>
      </c>
      <c r="B26">
        <f t="shared" si="6"/>
        <v>4.9723147372789001</v>
      </c>
      <c r="C26">
        <f t="shared" si="5"/>
        <v>4.6799148354304991</v>
      </c>
      <c r="D26">
        <f t="shared" si="5"/>
        <v>4.4083484773932646</v>
      </c>
      <c r="E26">
        <f t="shared" si="5"/>
        <v>4.1435737718604484</v>
      </c>
      <c r="F26">
        <f t="shared" si="5"/>
        <v>3.8871195878376121</v>
      </c>
      <c r="G26">
        <f t="shared" si="5"/>
        <v>3.6381085372250763</v>
      </c>
      <c r="H26">
        <f t="shared" si="5"/>
        <v>3.3945636914667716</v>
      </c>
      <c r="I26">
        <f t="shared" si="5"/>
        <v>3.1555228484510089</v>
      </c>
      <c r="J26">
        <f t="shared" si="5"/>
        <v>2.9162981813695374</v>
      </c>
      <c r="K26">
        <f t="shared" si="5"/>
        <v>2.6913024308463527</v>
      </c>
      <c r="L26">
        <f t="shared" si="5"/>
        <v>2.4797241548871081</v>
      </c>
      <c r="M26">
        <f t="shared" si="5"/>
        <v>2.3517477867864396</v>
      </c>
      <c r="N26">
        <f t="shared" si="5"/>
        <v>2.2469330999078081</v>
      </c>
      <c r="O26">
        <f t="shared" si="5"/>
        <v>2.1540172458054938</v>
      </c>
      <c r="P26">
        <f t="shared" si="5"/>
        <v>2.073886178082168</v>
      </c>
      <c r="Q26">
        <f t="shared" si="5"/>
        <v>2.0046352092396975</v>
      </c>
      <c r="R26">
        <f t="shared" si="5"/>
        <v>1.9425838221254321</v>
      </c>
      <c r="S26">
        <f t="shared" si="5"/>
        <v>1.8842982672034001</v>
      </c>
      <c r="T26">
        <f t="shared" si="5"/>
        <v>1.828844362426153</v>
      </c>
      <c r="U26">
        <f t="shared" si="5"/>
        <v>1.7793032669387345</v>
      </c>
      <c r="V26">
        <f t="shared" si="5"/>
        <v>1.7343685531879638</v>
      </c>
      <c r="W26">
        <f t="shared" si="5"/>
        <v>1.692261996081579</v>
      </c>
      <c r="X26">
        <f t="shared" si="5"/>
        <v>1.6565119222117364</v>
      </c>
      <c r="Y26">
        <f t="shared" si="5"/>
        <v>1.6217540641179915</v>
      </c>
      <c r="Z26">
        <f t="shared" si="5"/>
        <v>1.5877129440258109</v>
      </c>
      <c r="AA26">
        <f t="shared" si="5"/>
        <v>1.5542414113122276</v>
      </c>
      <c r="AB26">
        <f t="shared" si="5"/>
        <v>1.5690863604200533</v>
      </c>
      <c r="AC26">
        <f t="shared" si="5"/>
        <v>1.5724955343749492</v>
      </c>
      <c r="AD26">
        <f t="shared" si="5"/>
        <v>1.5770931402223067</v>
      </c>
      <c r="AE26">
        <f t="shared" si="5"/>
        <v>1.5796645424592515</v>
      </c>
      <c r="AF26">
        <f t="shared" si="5"/>
        <v>1.5798033942092733</v>
      </c>
    </row>
    <row r="27" spans="1:32" x14ac:dyDescent="0.35">
      <c r="A27" t="s">
        <v>0</v>
      </c>
      <c r="B27">
        <f t="shared" si="6"/>
        <v>5.3476888069018962</v>
      </c>
      <c r="C27">
        <f t="shared" si="5"/>
        <v>5.1925944818409784</v>
      </c>
      <c r="D27">
        <f t="shared" si="5"/>
        <v>5.0559372240298863</v>
      </c>
      <c r="E27">
        <f t="shared" si="5"/>
        <v>4.9298590278904229</v>
      </c>
      <c r="F27">
        <f t="shared" si="5"/>
        <v>4.823523385234707</v>
      </c>
      <c r="G27">
        <f t="shared" si="5"/>
        <v>4.7053974910287097</v>
      </c>
      <c r="H27">
        <f t="shared" si="5"/>
        <v>4.5896492094793642</v>
      </c>
      <c r="I27">
        <f t="shared" si="5"/>
        <v>4.4739464176514332</v>
      </c>
      <c r="J27">
        <f t="shared" si="5"/>
        <v>4.3632873634205644</v>
      </c>
      <c r="K27">
        <f t="shared" si="5"/>
        <v>4.2568238470920017</v>
      </c>
      <c r="L27">
        <f t="shared" si="5"/>
        <v>4.1513134681072952</v>
      </c>
      <c r="M27">
        <f t="shared" si="5"/>
        <v>4.0965372212864359</v>
      </c>
      <c r="N27">
        <f t="shared" si="5"/>
        <v>4.0472546867703505</v>
      </c>
      <c r="O27">
        <f t="shared" si="5"/>
        <v>3.9986781794823298</v>
      </c>
      <c r="P27">
        <f t="shared" si="5"/>
        <v>3.943874183758393</v>
      </c>
      <c r="Q27">
        <f t="shared" si="5"/>
        <v>3.8854602027308709</v>
      </c>
      <c r="R27">
        <f t="shared" si="5"/>
        <v>3.8261518411545237</v>
      </c>
      <c r="S27">
        <f t="shared" si="5"/>
        <v>3.7772684989689145</v>
      </c>
      <c r="T27">
        <f t="shared" si="5"/>
        <v>3.7511657329472827</v>
      </c>
      <c r="U27">
        <f t="shared" si="5"/>
        <v>3.7263416111181944</v>
      </c>
      <c r="V27">
        <f t="shared" si="5"/>
        <v>3.7013548809552002</v>
      </c>
      <c r="W27">
        <f t="shared" si="5"/>
        <v>3.6689891398014089</v>
      </c>
      <c r="X27">
        <f t="shared" si="5"/>
        <v>3.6373156488050684</v>
      </c>
      <c r="Y27">
        <f t="shared" si="5"/>
        <v>3.6086768799352913</v>
      </c>
      <c r="Z27">
        <f t="shared" si="5"/>
        <v>3.5832966902325158</v>
      </c>
      <c r="AA27">
        <f t="shared" si="5"/>
        <v>3.5601668675329496</v>
      </c>
      <c r="AB27">
        <f t="shared" si="5"/>
        <v>3.5379113012385957</v>
      </c>
      <c r="AC27">
        <f t="shared" si="5"/>
        <v>3.5039750778451926</v>
      </c>
      <c r="AD27">
        <f t="shared" si="5"/>
        <v>3.4659388396150974</v>
      </c>
      <c r="AE27">
        <f t="shared" si="5"/>
        <v>3.4247032414479981</v>
      </c>
      <c r="AF27">
        <f t="shared" si="5"/>
        <v>3.3888479815272103</v>
      </c>
    </row>
    <row r="28" spans="1:32" x14ac:dyDescent="0.35">
      <c r="A28" t="s">
        <v>5</v>
      </c>
      <c r="B28">
        <f t="shared" si="6"/>
        <v>94.862451077980765</v>
      </c>
      <c r="C28">
        <f t="shared" si="5"/>
        <v>91.835822679434415</v>
      </c>
      <c r="D28">
        <f t="shared" si="5"/>
        <v>88.82435738290917</v>
      </c>
      <c r="E28">
        <f t="shared" si="5"/>
        <v>85.830352210832572</v>
      </c>
      <c r="F28">
        <f t="shared" si="5"/>
        <v>82.852244797410307</v>
      </c>
      <c r="G28">
        <f t="shared" si="5"/>
        <v>79.901463743726353</v>
      </c>
      <c r="H28">
        <f t="shared" si="5"/>
        <v>76.940036224326391</v>
      </c>
      <c r="I28">
        <f t="shared" si="5"/>
        <v>74.009177445711572</v>
      </c>
      <c r="J28">
        <f t="shared" si="5"/>
        <v>71.153808862462157</v>
      </c>
      <c r="K28">
        <f t="shared" si="5"/>
        <v>68.633328357866034</v>
      </c>
      <c r="L28">
        <f t="shared" si="5"/>
        <v>66.331610934181086</v>
      </c>
      <c r="M28">
        <f t="shared" si="5"/>
        <v>65.379388993074812</v>
      </c>
      <c r="N28">
        <f t="shared" si="5"/>
        <v>64.591795883020197</v>
      </c>
      <c r="O28">
        <f t="shared" si="5"/>
        <v>63.85109170297418</v>
      </c>
      <c r="P28">
        <f t="shared" si="5"/>
        <v>63.136562698036201</v>
      </c>
      <c r="Q28">
        <f t="shared" si="5"/>
        <v>62.445156644491341</v>
      </c>
      <c r="R28">
        <f t="shared" si="5"/>
        <v>61.783582523544993</v>
      </c>
      <c r="S28">
        <f t="shared" si="5"/>
        <v>61.14123374495145</v>
      </c>
      <c r="T28">
        <f t="shared" si="5"/>
        <v>60.518981140217214</v>
      </c>
      <c r="U28">
        <f t="shared" si="5"/>
        <v>59.911941473338523</v>
      </c>
      <c r="V28">
        <f t="shared" si="5"/>
        <v>59.320341516780928</v>
      </c>
      <c r="W28">
        <f t="shared" si="5"/>
        <v>58.612327175313546</v>
      </c>
      <c r="X28">
        <f t="shared" si="5"/>
        <v>57.907263283991625</v>
      </c>
      <c r="Y28">
        <f t="shared" si="5"/>
        <v>57.225927914569809</v>
      </c>
      <c r="Z28">
        <f t="shared" si="5"/>
        <v>56.572455699048867</v>
      </c>
      <c r="AA28">
        <f t="shared" si="5"/>
        <v>55.939597046809936</v>
      </c>
      <c r="AB28">
        <f t="shared" si="5"/>
        <v>55.797618932395366</v>
      </c>
      <c r="AC28">
        <f t="shared" si="5"/>
        <v>55.667534966464757</v>
      </c>
      <c r="AD28">
        <f t="shared" si="5"/>
        <v>55.547807010561776</v>
      </c>
      <c r="AE28">
        <f t="shared" si="5"/>
        <v>55.444199248450495</v>
      </c>
      <c r="AF28">
        <f t="shared" si="5"/>
        <v>55.348981855130376</v>
      </c>
    </row>
  </sheetData>
  <mergeCells count="3">
    <mergeCell ref="A21:B21"/>
    <mergeCell ref="A1:B1"/>
    <mergeCell ref="A17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2023-01-09T15:46:56Z</dcterms:modified>
</cp:coreProperties>
</file>