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.doublet/Desktop/Contrats2020/1859_SNBC_SFEC/1859_SFEC_Livrables/RUN2/"/>
    </mc:Choice>
  </mc:AlternateContent>
  <xr:revisionPtr revIDLastSave="0" documentId="13_ncr:1_{67EC2313-46F1-714A-9521-B0ED55F86E70}" xr6:coauthVersionLast="47" xr6:coauthVersionMax="47" xr10:uidLastSave="{00000000-0000-0000-0000-000000000000}"/>
  <bookViews>
    <workbookView xWindow="-27340" yWindow="3500" windowWidth="25440" windowHeight="17500" activeTab="1" xr2:uid="{24FB04EF-70DC-8B45-ABFE-7E7CEC107D04}"/>
  </bookViews>
  <sheets>
    <sheet name="AME" sheetId="1" r:id="rId1"/>
    <sheet name="GRAPH_AME" sheetId="4" r:id="rId2"/>
    <sheet name="ENERDATA_AME" sheetId="2" r:id="rId3"/>
  </sheets>
  <externalReferences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1" i="1" l="1"/>
  <c r="K235" i="1"/>
  <c r="E354" i="1" l="1"/>
  <c r="E353" i="1"/>
  <c r="E352" i="1"/>
  <c r="E351" i="1"/>
  <c r="E350" i="1"/>
  <c r="E349" i="1"/>
  <c r="E348" i="1"/>
  <c r="E347" i="1"/>
  <c r="E346" i="1"/>
  <c r="E345" i="1"/>
  <c r="E344" i="1"/>
  <c r="E342" i="1"/>
  <c r="E341" i="1"/>
  <c r="E340" i="1"/>
  <c r="E339" i="1"/>
  <c r="E338" i="1"/>
  <c r="E337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5" i="1"/>
  <c r="E314" i="1"/>
  <c r="E313" i="1"/>
  <c r="E312" i="1"/>
  <c r="E311" i="1"/>
  <c r="E310" i="1"/>
  <c r="E309" i="1"/>
  <c r="E308" i="1"/>
  <c r="E307" i="1"/>
  <c r="E306" i="1"/>
  <c r="E305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A77" i="1"/>
  <c r="E76" i="1"/>
  <c r="A76" i="1"/>
  <c r="E75" i="1"/>
  <c r="A75" i="1"/>
  <c r="E74" i="1"/>
  <c r="A74" i="1"/>
  <c r="E73" i="1"/>
  <c r="E70" i="1"/>
  <c r="A70" i="1"/>
  <c r="E69" i="1"/>
  <c r="E68" i="1"/>
  <c r="E67" i="1"/>
  <c r="E66" i="1"/>
  <c r="A66" i="1"/>
  <c r="E65" i="1"/>
  <c r="E64" i="1"/>
  <c r="E63" i="1"/>
  <c r="A63" i="1"/>
  <c r="E62" i="1"/>
  <c r="A62" i="1"/>
  <c r="E61" i="1"/>
  <c r="E60" i="1"/>
  <c r="A60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1" i="1"/>
</calcChain>
</file>

<file path=xl/sharedStrings.xml><?xml version="1.0" encoding="utf-8"?>
<sst xmlns="http://schemas.openxmlformats.org/spreadsheetml/2006/main" count="1249" uniqueCount="489">
  <si>
    <t>Colonne</t>
  </si>
  <si>
    <t>Nbre de problèmes</t>
  </si>
  <si>
    <t>Fichier</t>
  </si>
  <si>
    <t>Onglet</t>
  </si>
  <si>
    <t>Ligne</t>
  </si>
  <si>
    <t>Scénario</t>
  </si>
  <si>
    <t>Année</t>
  </si>
  <si>
    <t>Index année base 1990</t>
  </si>
  <si>
    <t>Index année base 2010</t>
  </si>
  <si>
    <t>Alimentation humaine</t>
  </si>
  <si>
    <t>Population</t>
  </si>
  <si>
    <t>Milliers de personnes</t>
  </si>
  <si>
    <t>Code scénario</t>
  </si>
  <si>
    <t>Besoins en protéines (ANC)</t>
  </si>
  <si>
    <t>kt/an</t>
  </si>
  <si>
    <t>Disponibilité alimentaire en protéines</t>
  </si>
  <si>
    <t>Indice de Masse Corporelle 20-59 ans</t>
  </si>
  <si>
    <t>-</t>
  </si>
  <si>
    <t>g/personne.jour</t>
  </si>
  <si>
    <t>Disponibilité en protéines (ANC)</t>
  </si>
  <si>
    <t>Surconsommation de protéines</t>
  </si>
  <si>
    <t>%</t>
  </si>
  <si>
    <t>Proportion de protéines végétales</t>
  </si>
  <si>
    <t>Surconsommation d'énergie</t>
  </si>
  <si>
    <t>Apports en calcium du lait</t>
  </si>
  <si>
    <t>mg/jour</t>
  </si>
  <si>
    <t>Pertes et gaspillages</t>
  </si>
  <si>
    <t>Céréales</t>
  </si>
  <si>
    <t>Consom. finale (exprimée en éq. primaire), pertes et gaspillages déduits</t>
  </si>
  <si>
    <t>g éq. primaire/jour</t>
  </si>
  <si>
    <t>Pommes de terre</t>
  </si>
  <si>
    <t>Sucres</t>
  </si>
  <si>
    <t>Légumineuses</t>
  </si>
  <si>
    <t>Fruits coque</t>
  </si>
  <si>
    <t>Plantes oléifères et huiles</t>
  </si>
  <si>
    <t>Légumes</t>
  </si>
  <si>
    <t>Fruits</t>
  </si>
  <si>
    <t>Café thé cacao</t>
  </si>
  <si>
    <t>Boissons alcooliques</t>
  </si>
  <si>
    <t>Lait et beurre</t>
  </si>
  <si>
    <t>Œufs</t>
  </si>
  <si>
    <t>Poissons</t>
  </si>
  <si>
    <t>Coquillages et crustacés</t>
  </si>
  <si>
    <t>Viande et abats</t>
  </si>
  <si>
    <t xml:space="preserve"> viande bovine</t>
  </si>
  <si>
    <t xml:space="preserve"> viande d'ovin et caprin</t>
  </si>
  <si>
    <t xml:space="preserve"> viande porcine</t>
  </si>
  <si>
    <t xml:space="preserve"> viande de volaille</t>
  </si>
  <si>
    <t xml:space="preserve"> autres viandes</t>
  </si>
  <si>
    <t>abats</t>
  </si>
  <si>
    <t>[MOSUT_Approvisionnement.xlsx]</t>
  </si>
  <si>
    <t>HvB(B)</t>
  </si>
  <si>
    <t xml:space="preserve">UTILISATION DU TERRITOIRE </t>
  </si>
  <si>
    <t>S1111</t>
  </si>
  <si>
    <t>[MOSUT_Vegetaux.xlsx]</t>
  </si>
  <si>
    <t>SvV(V)</t>
  </si>
  <si>
    <t>Milliers d'hectares</t>
  </si>
  <si>
    <t>Cultures industrielles, vigne, fruits, cultures pérennes,  légumes, jardins</t>
  </si>
  <si>
    <t>SFLVJCIP</t>
  </si>
  <si>
    <t>S1112</t>
  </si>
  <si>
    <t>S112</t>
  </si>
  <si>
    <t>Total Surface Agricole Utile</t>
  </si>
  <si>
    <t>S1</t>
  </si>
  <si>
    <t>dont terres arables</t>
  </si>
  <si>
    <t>S111</t>
  </si>
  <si>
    <t>S20</t>
  </si>
  <si>
    <t>Landes, friches</t>
  </si>
  <si>
    <t>S30</t>
  </si>
  <si>
    <t>Surfaces artificialisées</t>
  </si>
  <si>
    <t>S40</t>
  </si>
  <si>
    <t>Autres (roches, eaux, autres espaces naturels)</t>
  </si>
  <si>
    <t>S50</t>
  </si>
  <si>
    <t>S0</t>
  </si>
  <si>
    <t>Ensemble surfaces peu anthropisées (forêts, prairies peu productives, landes, autres, IAE)</t>
  </si>
  <si>
    <t>SAU_DETAILS</t>
  </si>
  <si>
    <t>S11111</t>
  </si>
  <si>
    <t>S111111000</t>
  </si>
  <si>
    <t>S111112000</t>
  </si>
  <si>
    <t>S111113000</t>
  </si>
  <si>
    <t>S111114000</t>
  </si>
  <si>
    <t>triticale</t>
  </si>
  <si>
    <t>S111116000</t>
  </si>
  <si>
    <t>Oléagineux</t>
  </si>
  <si>
    <t>S11112</t>
  </si>
  <si>
    <t>colza</t>
  </si>
  <si>
    <t>S111121000</t>
  </si>
  <si>
    <t>tournesol</t>
  </si>
  <si>
    <t>S111122000</t>
  </si>
  <si>
    <t>soja</t>
  </si>
  <si>
    <t>S111123000</t>
  </si>
  <si>
    <t>Protéagineux</t>
  </si>
  <si>
    <t>S11113</t>
  </si>
  <si>
    <t>Féveroles et fèves</t>
  </si>
  <si>
    <t>S111130100</t>
  </si>
  <si>
    <t>Pois protéagineux</t>
  </si>
  <si>
    <t>S111130300</t>
  </si>
  <si>
    <t>Cultures fourragères</t>
  </si>
  <si>
    <t>Maïs fourrage</t>
  </si>
  <si>
    <t>S111211000</t>
  </si>
  <si>
    <t>Prairies artificielles</t>
  </si>
  <si>
    <t>S111221000</t>
  </si>
  <si>
    <t>Prairies temporaires</t>
  </si>
  <si>
    <t>S111222000</t>
  </si>
  <si>
    <t>Cultures industrielles</t>
  </si>
  <si>
    <t>S1113</t>
  </si>
  <si>
    <t>Pomme de terre</t>
  </si>
  <si>
    <t>S111311000</t>
  </si>
  <si>
    <t>Betteraves industrielles</t>
  </si>
  <si>
    <t>S111322000</t>
  </si>
  <si>
    <t>Cultures maraichères</t>
  </si>
  <si>
    <t>S1114</t>
  </si>
  <si>
    <t>Légumes frais</t>
  </si>
  <si>
    <t>S111401</t>
  </si>
  <si>
    <t>Légumes secs</t>
  </si>
  <si>
    <t>S111402</t>
  </si>
  <si>
    <t>cultures maraîchères sous serre chauffée</t>
  </si>
  <si>
    <t>SERRES</t>
  </si>
  <si>
    <t>Hectares</t>
  </si>
  <si>
    <t>Surfaces toujours en herbe (STH)</t>
  </si>
  <si>
    <t>Prairie naturelle productive</t>
  </si>
  <si>
    <t>S112001000</t>
  </si>
  <si>
    <t>Prairie peu productive, parcours et alpages</t>
  </si>
  <si>
    <t>S112002000</t>
  </si>
  <si>
    <t>Cultures permanentes</t>
  </si>
  <si>
    <t>S113</t>
  </si>
  <si>
    <t>Vignes</t>
  </si>
  <si>
    <t>S1131</t>
  </si>
  <si>
    <t>Arboriculture</t>
  </si>
  <si>
    <t>S1132</t>
  </si>
  <si>
    <t>TCR ou plantes énergétiques pérennes</t>
  </si>
  <si>
    <t>S1133004</t>
  </si>
  <si>
    <t>Jachères</t>
  </si>
  <si>
    <t>S1116</t>
  </si>
  <si>
    <t>CHEPTELS</t>
  </si>
  <si>
    <t>Nombre de places de porcs charcutiers</t>
  </si>
  <si>
    <t>NBPORCTOTAL</t>
  </si>
  <si>
    <t>[MOSUT_Animaux.xlsx]</t>
  </si>
  <si>
    <t>ProdAnimales</t>
  </si>
  <si>
    <t>Milliers effectifs</t>
  </si>
  <si>
    <t>dont conventionnel</t>
  </si>
  <si>
    <t>NBPORCCONve</t>
  </si>
  <si>
    <t>dont label</t>
  </si>
  <si>
    <t>NBPORCLABel</t>
  </si>
  <si>
    <t>dont bio</t>
  </si>
  <si>
    <t>NBPORCBIOLO</t>
  </si>
  <si>
    <t>Nombre de places de poulets de chair</t>
  </si>
  <si>
    <t>NBPOULCHTOT</t>
  </si>
  <si>
    <t>dont poulet standard</t>
  </si>
  <si>
    <t>NBPOOULCHST</t>
  </si>
  <si>
    <t>dont poulets label</t>
  </si>
  <si>
    <t>NBPOULCHLA</t>
  </si>
  <si>
    <t>dont poulets bio</t>
  </si>
  <si>
    <t>NBPOULCHBI</t>
  </si>
  <si>
    <t>Nombre de places de poules pondeuses</t>
  </si>
  <si>
    <t>NBPONDEUSES</t>
  </si>
  <si>
    <t>Nombre de chèvres</t>
  </si>
  <si>
    <t>NBCHEVRESTT</t>
  </si>
  <si>
    <t>Nombre de brebis lait</t>
  </si>
  <si>
    <t>NBBREBISLAI</t>
  </si>
  <si>
    <t>Nombre de brebis viande</t>
  </si>
  <si>
    <t>NBBREBISVIA</t>
  </si>
  <si>
    <t>Nombre de vaches</t>
  </si>
  <si>
    <t>NBVACHESTOT</t>
  </si>
  <si>
    <t>dont bovins lait</t>
  </si>
  <si>
    <t>NBVACHESLAI</t>
  </si>
  <si>
    <t>dont bovins viande</t>
  </si>
  <si>
    <t>NBVAHCESVIA</t>
  </si>
  <si>
    <t>Production de lait</t>
  </si>
  <si>
    <t>PRODLAITTOT</t>
  </si>
  <si>
    <t>Millions de litres</t>
  </si>
  <si>
    <t>dont système conventionnel</t>
  </si>
  <si>
    <t>PRODLAITCON</t>
  </si>
  <si>
    <t>dont sustème intermédiaire</t>
  </si>
  <si>
    <t>PRODLAITINT</t>
  </si>
  <si>
    <t>dont suystème extensif</t>
  </si>
  <si>
    <t>PRODLAITEXT</t>
  </si>
  <si>
    <t>Production de lait par vache laitière</t>
  </si>
  <si>
    <t>PRODLAITUVL</t>
  </si>
  <si>
    <t>Milliers de litres/an par VL</t>
  </si>
  <si>
    <t>Indice de consommation poulet de chair</t>
  </si>
  <si>
    <t>ICPOULETCHA</t>
  </si>
  <si>
    <t>kg grain / kg carcasse</t>
  </si>
  <si>
    <t>Production de poulet de chair par places</t>
  </si>
  <si>
    <t>PRODPCHPLAC</t>
  </si>
  <si>
    <t>kg carcasse par an et par place</t>
  </si>
  <si>
    <t>Surfaces aquaculture, entomoculture et autres protéines alternatives</t>
  </si>
  <si>
    <t>SURFENTOMAQ</t>
  </si>
  <si>
    <t>milliers d'hectares</t>
  </si>
  <si>
    <t>CLIMAGRI</t>
  </si>
  <si>
    <t xml:space="preserve">Emissions directes de GES </t>
  </si>
  <si>
    <t>Mt eq. CO2</t>
  </si>
  <si>
    <t xml:space="preserve">consommation d'énergie </t>
  </si>
  <si>
    <t xml:space="preserve">émissions directes des sols </t>
  </si>
  <si>
    <t>émissions lessivage + NH3</t>
  </si>
  <si>
    <t>émissions CO2 des sols (chaux, dolomie)</t>
  </si>
  <si>
    <t xml:space="preserve">fermentation entérique </t>
  </si>
  <si>
    <t xml:space="preserve">stockage des effluents </t>
  </si>
  <si>
    <t xml:space="preserve">Emissions indirectes de GES </t>
  </si>
  <si>
    <t xml:space="preserve">fabrication de l'azote </t>
  </si>
  <si>
    <t>fabrication des autres fertilisants</t>
  </si>
  <si>
    <t xml:space="preserve">mise à disposition de l'énergie </t>
  </si>
  <si>
    <t xml:space="preserve">Produits phytosanitaires </t>
  </si>
  <si>
    <t xml:space="preserve">fabrication du matériel </t>
  </si>
  <si>
    <t xml:space="preserve">Bilan brute des émissions </t>
  </si>
  <si>
    <t>GES / ha SAU</t>
  </si>
  <si>
    <t>t éq. CO2 / ha</t>
  </si>
  <si>
    <t>GES / tMS</t>
  </si>
  <si>
    <t>t éq. CO2 / t MS</t>
  </si>
  <si>
    <t xml:space="preserve">GES_Prod.vég./tMS </t>
  </si>
  <si>
    <t>GES format CCNUCC / CITEPA</t>
  </si>
  <si>
    <t>CH4</t>
  </si>
  <si>
    <t>N2O</t>
  </si>
  <si>
    <t>GES</t>
  </si>
  <si>
    <t xml:space="preserve">fabrication des engrais azotés </t>
  </si>
  <si>
    <t xml:space="preserve">effluents d'élevage </t>
  </si>
  <si>
    <t>CO2</t>
  </si>
  <si>
    <t xml:space="preserve">consommation d'énergie  </t>
  </si>
  <si>
    <t xml:space="preserve">engrais azoté </t>
  </si>
  <si>
    <t>autres postes (autres engrais, aliments du bétail, …)</t>
  </si>
  <si>
    <t>Emissions territoriales</t>
  </si>
  <si>
    <t>Coefficient d'ajustement des facteurs GES</t>
  </si>
  <si>
    <t>sans</t>
  </si>
  <si>
    <t>Emissions calculées sur base coefficients par productions finales</t>
  </si>
  <si>
    <t>Export</t>
  </si>
  <si>
    <t>Import</t>
  </si>
  <si>
    <t>Solde import - export GES (corrigé)</t>
  </si>
  <si>
    <t>Empreinte GES (estimation)</t>
  </si>
  <si>
    <t>Empreinte GES par habitant</t>
  </si>
  <si>
    <t>t eq CO2 / habitant</t>
  </si>
  <si>
    <t>UTCATF</t>
  </si>
  <si>
    <t>Effet changement de pratiques</t>
  </si>
  <si>
    <t>Mt eq. CO2/an</t>
  </si>
  <si>
    <t>Changement d'affectation des terres</t>
  </si>
  <si>
    <t>Total UTCAT+F (hors forêts existantes)</t>
  </si>
  <si>
    <t>Total UTCAT+Forêts nouvelles en cumul sur la période 2020-2050</t>
  </si>
  <si>
    <t xml:space="preserve">Bioénergies </t>
  </si>
  <si>
    <t>Bois - ressources primaires et produits connexes de scierie</t>
  </si>
  <si>
    <t>TWh</t>
  </si>
  <si>
    <t>Bois énergie issu de la forêt</t>
  </si>
  <si>
    <t>Produits connexes de scierie énergie</t>
  </si>
  <si>
    <t>Bois énergie issu de l'agroforesterie et des arbres hors forêt</t>
  </si>
  <si>
    <t>Autres biomasses solides - bois de rebut, déchets et produits dérivés du bois, résidus de culture</t>
  </si>
  <si>
    <t>Déchets de bois (2nde transformation, bois de rebut, emballages, déconstruction)</t>
  </si>
  <si>
    <t>Autres produits dérivés du bois boues de papeterie, liqueurs noires…)</t>
  </si>
  <si>
    <t>Résidus de culture usage combustion</t>
  </si>
  <si>
    <t>Résidus de culture biocarburants 2G</t>
  </si>
  <si>
    <t>Biogaz</t>
  </si>
  <si>
    <t>Déchets alimentaires</t>
  </si>
  <si>
    <t>Déjections d'élevage méthanisées</t>
  </si>
  <si>
    <t>Résidus de culture méthanisés</t>
  </si>
  <si>
    <t>Cultures intermédiaires méthanisées</t>
  </si>
  <si>
    <t>Herbe et cultures fourragères méthanisées</t>
  </si>
  <si>
    <t>Autres biogaz</t>
  </si>
  <si>
    <t>Biogaz d'algues</t>
  </si>
  <si>
    <t>Biomasse liquide</t>
  </si>
  <si>
    <t>Ethanol</t>
  </si>
  <si>
    <t>Biodiesel</t>
  </si>
  <si>
    <t>Biocarburants 2nde generation</t>
  </si>
  <si>
    <t>Ethanol d'algues</t>
  </si>
  <si>
    <t>Biogazole d'algues</t>
  </si>
  <si>
    <t>TOTAL</t>
  </si>
  <si>
    <t>Total hors forêt et produits dérivés du bois</t>
  </si>
  <si>
    <t>INDICATEURS AGRO-ENVIRONNEMENTAUX</t>
  </si>
  <si>
    <t>Agriculture biologique en grandes cultures</t>
  </si>
  <si>
    <t>Production intégrée en grandes cultures</t>
  </si>
  <si>
    <t>Rendement global grain en culture principale ou associée,  fourrages, herbe, cultures secondaires, fruits, légumes, exprimé en matière sèche sur SAU totale</t>
  </si>
  <si>
    <t>t MS / ha SAU</t>
  </si>
  <si>
    <t>Rendement blé tendre</t>
  </si>
  <si>
    <t>t/ha</t>
  </si>
  <si>
    <t>Surface irriguée</t>
  </si>
  <si>
    <t>Mha</t>
  </si>
  <si>
    <t>céréales hors maïs</t>
  </si>
  <si>
    <t>mais</t>
  </si>
  <si>
    <t>légumes, fruits</t>
  </si>
  <si>
    <t>Consommation d'eau pour l'irrigation</t>
  </si>
  <si>
    <t>Mds m3</t>
  </si>
  <si>
    <t xml:space="preserve">maïs </t>
  </si>
  <si>
    <t xml:space="preserve">dont maïs </t>
  </si>
  <si>
    <t>NODU avec TS</t>
  </si>
  <si>
    <t>M doses</t>
  </si>
  <si>
    <t>Surfaces de terres arables avec couverts</t>
  </si>
  <si>
    <t>kha</t>
  </si>
  <si>
    <t>Surfaces de terres arables en semis direct</t>
  </si>
  <si>
    <t>Surfaces de terres arables avec IAE (type haies - 60 ml/ha de SAU)</t>
  </si>
  <si>
    <t>Surfaces de terres arables avec IAE (type haies - 200 ml/ha de SAU)</t>
  </si>
  <si>
    <t>Surfaces de terres arables avec agroforesterie (75 arbres / ha)</t>
  </si>
  <si>
    <t>Surfaces de prairies avec IAE (type haies - 60 ml/ha de SAU)</t>
  </si>
  <si>
    <t>Surfaces de prairies en région de bocage (type haies - 150 ml/ha de SAU)</t>
  </si>
  <si>
    <t>Surfaces de prairies avec agroforesterie</t>
  </si>
  <si>
    <t>Surfaces de vignes et vergers avec enherbement</t>
  </si>
  <si>
    <t>Surfaces de nouvelles forêts</t>
  </si>
  <si>
    <t>Surfaces de nouvelles cultures pérennes</t>
  </si>
  <si>
    <t>Linéaire de haies</t>
  </si>
  <si>
    <t>milliers de km</t>
  </si>
  <si>
    <t>Surfaces artificialisées revégétalisées</t>
  </si>
  <si>
    <t>Production de cultures intermédiaires</t>
  </si>
  <si>
    <t>Milliers de tMS</t>
  </si>
  <si>
    <t>Consommation N minéral</t>
  </si>
  <si>
    <t>ktN</t>
  </si>
  <si>
    <t>Quantités d'azote obtenu par fixation symbiotique</t>
  </si>
  <si>
    <t>Quantité d'azote recyclée par les digestats et composts</t>
  </si>
  <si>
    <t>Azote exporté par les cultures, fourrages et herbe</t>
  </si>
  <si>
    <t xml:space="preserve">Emission d'ammoniac </t>
  </si>
  <si>
    <t>Solde azote au sol</t>
  </si>
  <si>
    <t>kg/ha</t>
  </si>
  <si>
    <t>Consommation d'énergie finale de l'agriculture</t>
  </si>
  <si>
    <t>Principales productions</t>
  </si>
  <si>
    <t>Cèrèales - Excl Bière</t>
  </si>
  <si>
    <t>Productions</t>
  </si>
  <si>
    <t>kt</t>
  </si>
  <si>
    <t>Blé</t>
  </si>
  <si>
    <t>Orge</t>
  </si>
  <si>
    <t>Maïs</t>
  </si>
  <si>
    <t>Betteraves à Sucre</t>
  </si>
  <si>
    <t>Plant Oleiferes + (Total)</t>
  </si>
  <si>
    <t>Soja</t>
  </si>
  <si>
    <t>Graines de Tournesol</t>
  </si>
  <si>
    <t>Graines Colza/Moutarde</t>
  </si>
  <si>
    <t>Huiles</t>
  </si>
  <si>
    <t>Tourteaux et son</t>
  </si>
  <si>
    <t>Boissons Alcooliques</t>
  </si>
  <si>
    <t>Viande</t>
  </si>
  <si>
    <t>Viande de Bovins</t>
  </si>
  <si>
    <t>Viande d'Ovins/Caprins</t>
  </si>
  <si>
    <t>Viande de Suides</t>
  </si>
  <si>
    <t>Viande de Volailles</t>
  </si>
  <si>
    <t>Oeufs</t>
  </si>
  <si>
    <t>Lait - Excl Beurre</t>
  </si>
  <si>
    <t>Poisson &amp; Fruits de Mer</t>
  </si>
  <si>
    <t>Aquaculture</t>
  </si>
  <si>
    <t>Insectes</t>
  </si>
  <si>
    <t>Viande de synthèse</t>
  </si>
  <si>
    <t>Autres protéines alternatives</t>
  </si>
  <si>
    <t>Soldes des principaux produits</t>
  </si>
  <si>
    <t>Solde</t>
  </si>
  <si>
    <t>Sucre</t>
  </si>
  <si>
    <t>Viande, Autre (dont protéines alternatives)</t>
  </si>
  <si>
    <t>BILAN ALIMENTATION DU BETAIL</t>
  </si>
  <si>
    <t>Ressources</t>
  </si>
  <si>
    <t>BAB_CEREALE</t>
  </si>
  <si>
    <t>AvB(A)</t>
  </si>
  <si>
    <t>Tourteau de soja et graine</t>
  </si>
  <si>
    <t>BAB_TOURSOJ</t>
  </si>
  <si>
    <t>Autres tourteaux et graines oléoprotéagineux</t>
  </si>
  <si>
    <t>BAB_AUTTOUR</t>
  </si>
  <si>
    <t>Autres concentrés</t>
  </si>
  <si>
    <t>BAB_AUTCONC</t>
  </si>
  <si>
    <t>Cultures associées</t>
  </si>
  <si>
    <t>BAB_CULTASS</t>
  </si>
  <si>
    <t>Biodéchets (matière sèche)  pour insectes et protéines alternatives</t>
  </si>
  <si>
    <t>BAB_BIODECH</t>
  </si>
  <si>
    <t>kt MS</t>
  </si>
  <si>
    <t>Fourniture de protéines alternatives (insectes pour aquaculture, etc.)</t>
  </si>
  <si>
    <t>BAB_PROTALT</t>
  </si>
  <si>
    <t>Production herbe sur prairies naturelles</t>
  </si>
  <si>
    <t>BAB_HERBPNA</t>
  </si>
  <si>
    <t>Production herbe sur prairies temporaires</t>
  </si>
  <si>
    <t>BAB_HERBPTE</t>
  </si>
  <si>
    <t>Production herbe sur prairies légumineuses</t>
  </si>
  <si>
    <t>BAB_LEGUMIN</t>
  </si>
  <si>
    <t>Production fourragère (maïs et cultures fourragères)</t>
  </si>
  <si>
    <t>BAB_FOURRAG</t>
  </si>
  <si>
    <t>BAB_CULTINT</t>
  </si>
  <si>
    <t>Déficit hebe</t>
  </si>
  <si>
    <t>BAB_DEFHERB</t>
  </si>
  <si>
    <t>Emplois</t>
  </si>
  <si>
    <t>Ruminants - herbe et fourrages</t>
  </si>
  <si>
    <t>BAB_RUMHFOU</t>
  </si>
  <si>
    <t>Ruminants - herbe pâturée</t>
  </si>
  <si>
    <t>BAB_RUMHPAT</t>
  </si>
  <si>
    <t>Herbe et fourrages méthanisés</t>
  </si>
  <si>
    <t>BAB_METAHNE</t>
  </si>
  <si>
    <t>Surplus herbe</t>
  </si>
  <si>
    <t>BAB_SURPLHE</t>
  </si>
  <si>
    <t>Concentrés pour ruminants</t>
  </si>
  <si>
    <t>BAB_CONCRUM</t>
  </si>
  <si>
    <t>Concentrés porcs</t>
  </si>
  <si>
    <t>BAB_CONCPOR</t>
  </si>
  <si>
    <t>Concentrés volailles</t>
  </si>
  <si>
    <t>BAB_CONCVOL</t>
  </si>
  <si>
    <t>Concentrés poissons</t>
  </si>
  <si>
    <t>BAB_CONCPOI</t>
  </si>
  <si>
    <t>Substrats pour insectes, viande de synthèse et autres protéines alternatives</t>
  </si>
  <si>
    <t>BAB_SUBINSE</t>
  </si>
  <si>
    <t>(Pertes process de conversion matières brutes / concentrés)</t>
  </si>
  <si>
    <t>BAB_PERTPRO</t>
  </si>
  <si>
    <t>(Autoconsommation protéines alternatives)</t>
  </si>
  <si>
    <t>BAB_AUTOPRO</t>
  </si>
  <si>
    <t>Usages non alimentaire de la biomasse</t>
  </si>
  <si>
    <t>Méthanisation</t>
  </si>
  <si>
    <t>Fumier méthanisé</t>
  </si>
  <si>
    <t>FUMETH_MS</t>
  </si>
  <si>
    <t>[MOSUT_Terutil.xlsx]</t>
  </si>
  <si>
    <t>Prelevements</t>
  </si>
  <si>
    <t>ktMS</t>
  </si>
  <si>
    <t>Lisier méthanisé</t>
  </si>
  <si>
    <t>LIMETH_MS</t>
  </si>
  <si>
    <t>RCMETH_MS</t>
  </si>
  <si>
    <t>CIVE méthanisée</t>
  </si>
  <si>
    <t>CIVEMETH_MS</t>
  </si>
  <si>
    <t>Herbe méthanisée</t>
  </si>
  <si>
    <t>HERBMETH_MS</t>
  </si>
  <si>
    <t>Fourrages méthanisés</t>
  </si>
  <si>
    <t>FRGMETH_MS</t>
  </si>
  <si>
    <t>Proportion de déjections méthanisées</t>
  </si>
  <si>
    <t>PROPDEJMETHA</t>
  </si>
  <si>
    <t>Proportion de résidus de culture méthanisés</t>
  </si>
  <si>
    <t>PROPRCMETHA</t>
  </si>
  <si>
    <t>Proportion de CIVE méthanisées</t>
  </si>
  <si>
    <t>PROPCIVEMETHA</t>
  </si>
  <si>
    <t>Proportion d'herbe méthanisée</t>
  </si>
  <si>
    <t>PROPHERBMETHA</t>
  </si>
  <si>
    <t>Proportion de fourrages méthanisés</t>
  </si>
  <si>
    <t>PROPFRGMETHA</t>
  </si>
  <si>
    <t>Production de biogaz - déjections</t>
  </si>
  <si>
    <t>DEJECBIOGAZ</t>
  </si>
  <si>
    <t>TWh PCs</t>
  </si>
  <si>
    <t>Production de biogaz - CIVE</t>
  </si>
  <si>
    <t>CIVEBIOGAZ</t>
  </si>
  <si>
    <t>Production de biogaz - résidus de culture</t>
  </si>
  <si>
    <t>RCBIOGAZ</t>
  </si>
  <si>
    <t>Production de biogaz - herbe</t>
  </si>
  <si>
    <t>HERBBIOGAZ</t>
  </si>
  <si>
    <t>Production de biogaz - fourrages</t>
  </si>
  <si>
    <t>FRGBIOGAZ</t>
  </si>
  <si>
    <t>Autres usages</t>
  </si>
  <si>
    <t>Résidus de culture utilisés en combustion</t>
  </si>
  <si>
    <t>RCOMB_MS</t>
  </si>
  <si>
    <t>Résidus de culture utilisés en carburant 2G</t>
  </si>
  <si>
    <t>RCCA2G_MS</t>
  </si>
  <si>
    <t>Résidus de culture utilisés comme matériau</t>
  </si>
  <si>
    <t>RCMATE_MS</t>
  </si>
  <si>
    <t>Résidus de culture utilisés en litière</t>
  </si>
  <si>
    <t>RCLITIERE_MS</t>
  </si>
  <si>
    <t>Résidus de culture laissés au champ</t>
  </si>
  <si>
    <t>RCAUCHAMP_MS</t>
  </si>
  <si>
    <t>Cultures intermédiaires laissées au champ</t>
  </si>
  <si>
    <t>CIVEAUCHAMP_MS</t>
  </si>
  <si>
    <t>Biocarburants</t>
  </si>
  <si>
    <t>Blé utilisé en production d'éthanol</t>
  </si>
  <si>
    <t>BLEETHANOL</t>
  </si>
  <si>
    <t>AutresUtilisations</t>
  </si>
  <si>
    <t>Maïs utilisé en production d'éthanol</t>
  </si>
  <si>
    <t>MAISETHANOL</t>
  </si>
  <si>
    <t>Pomme de terre utilisée en production d'éthanol</t>
  </si>
  <si>
    <t>PDTETHANOL</t>
  </si>
  <si>
    <t>Huile de soja utilisée en production de biocarburant</t>
  </si>
  <si>
    <t>SOJACARB</t>
  </si>
  <si>
    <t>Huile de tourneseol utilisée en production de biocarburant</t>
  </si>
  <si>
    <t>TOURNCARB</t>
  </si>
  <si>
    <t>Huile de colza utilisée en production de biocarburant</t>
  </si>
  <si>
    <t>COLZCARB</t>
  </si>
  <si>
    <t>Huile de palmiste utilisée en production de biocarburant</t>
  </si>
  <si>
    <t>PALSTCARB</t>
  </si>
  <si>
    <t>Huile de palme utilisée en production de biocarburant</t>
  </si>
  <si>
    <t>PALMECARB</t>
  </si>
  <si>
    <t>Autres huiles utilisées en production de biocarburant</t>
  </si>
  <si>
    <t>AUHUICARB</t>
  </si>
  <si>
    <t>Sucre utilisé en production d'éthanol</t>
  </si>
  <si>
    <t>SCRETHANOL</t>
  </si>
  <si>
    <t>Betterave utilisée en production d'éthanol</t>
  </si>
  <si>
    <t>BETTERVETHANOL</t>
  </si>
  <si>
    <t>SFEC_SNBC</t>
  </si>
  <si>
    <t>AME_2023</t>
  </si>
  <si>
    <t>SFEC AME</t>
  </si>
  <si>
    <t>Consommation_energie_finale_agriculture_(total)_TWh</t>
  </si>
  <si>
    <t>Consommation finale énergie agriculture : carburants pétroliers  [TWh]</t>
  </si>
  <si>
    <t>Consommation_finale_energie_agriculture_electricite [TWh]</t>
  </si>
  <si>
    <t>Consommation_finale_energie_agriculture_combustible_gaz [TWh]</t>
  </si>
  <si>
    <t>Consommation_finale_energie_agriculture_combustible_biomasse [TWh]</t>
  </si>
  <si>
    <t>Emissions_GES_agriculture_(total)_MtCO2eq</t>
  </si>
  <si>
    <t>Emissions_directes_CH4 [MtCO2eq]</t>
  </si>
  <si>
    <t>Emissions_directes_N20 [MtCO2eq]</t>
  </si>
  <si>
    <t>Emissions_directes_CO2_non_energie [MtCO2eq]</t>
  </si>
  <si>
    <t>Production_bioenergies_agriculture_(total)_TWh</t>
  </si>
  <si>
    <t>Production_biogaz_agricole [TWh]</t>
  </si>
  <si>
    <t>Production_biocarburants_liquides_agricoles [TWh]</t>
  </si>
  <si>
    <t>Production_biocombustibles_agricoles [TWh]</t>
  </si>
  <si>
    <t>Emissions_nettes_UTCAT_(total)_MtCO2eq</t>
  </si>
  <si>
    <t>4A - Total forest land</t>
  </si>
  <si>
    <t>4B - Total cropland</t>
  </si>
  <si>
    <t>4C - Total grassland</t>
  </si>
  <si>
    <t>4E - Settlements</t>
  </si>
  <si>
    <t>4F - Other land</t>
  </si>
  <si>
    <t>Consommation finale énergie agriculture : gaz carburant [TWh]</t>
  </si>
  <si>
    <t>Consommation finale énergie agriculture : biocarburants [TWh]</t>
  </si>
  <si>
    <t>Consommation finale énergie agriculture :hydrogène arburants [TWh]</t>
  </si>
  <si>
    <t>Consommation finale énergie agriculture : électricité engins [TWh]</t>
  </si>
  <si>
    <t>SFEC_SNBC - AME_2023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</si>
</sst>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)_ ;_ * \(#,##0.00\)_ ;_ * &quot;-&quot;??_)_ ;_ @_ "/>
    <numFmt numFmtId="164" formatCode="0.0"/>
    <numFmt numFmtId="165" formatCode="#,##0.0"/>
    <numFmt numFmtId="166" formatCode="#,##0.0_ ;\-#,##0.0\ "/>
    <numFmt numFmtId="167" formatCode="#,##0.00_ ;\-#,##0.00\ "/>
    <numFmt numFmtId="168" formatCode="#,##0_ ;\-#,##0\ "/>
    <numFmt numFmtId="169" formatCode="#,##0;[Red]#,##0"/>
    <numFmt numFmtId="170" formatCode="#,##0.0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Verdana"/>
      <family val="2"/>
    </font>
    <font>
      <b/>
      <sz val="14"/>
      <name val="Calibri"/>
      <family val="2"/>
      <scheme val="minor"/>
    </font>
    <font>
      <sz val="11"/>
      <color theme="1" tint="0.14999847407452621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name val="Arial"/>
      <family val="2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2"/>
    </font>
    <font>
      <sz val="11"/>
      <name val="Calibri"/>
      <family val="2"/>
    </font>
    <font>
      <sz val="11"/>
      <color rgb="FF262626"/>
      <name val="Calibri"/>
      <family val="2"/>
    </font>
    <font>
      <b/>
      <sz val="11"/>
      <color rgb="FF262626"/>
      <name val="Calibri"/>
      <family val="2"/>
    </font>
    <font>
      <sz val="11"/>
      <color rgb="FF60497A"/>
      <name val="Calibri"/>
      <family val="2"/>
    </font>
    <font>
      <sz val="16"/>
      <color rgb="FFF2F2F2"/>
      <name val="Calibri Light"/>
      <family val="1"/>
      <scheme val="major"/>
    </font>
    <font>
      <sz val="14"/>
      <color rgb="FFF2F2F2"/>
      <name val="Calibri"/>
      <family val="2"/>
    </font>
    <font>
      <sz val="8"/>
      <name val="Calibri"/>
      <family val="2"/>
      <scheme val="minor"/>
    </font>
    <font>
      <sz val="11"/>
      <color rgb="FF595959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9FBA6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DE9D9"/>
        <bgColor rgb="FFFFFFFF"/>
      </patternFill>
    </fill>
    <fill>
      <patternFill patternType="solid">
        <fgColor rgb="FFBFBFBF"/>
        <bgColor rgb="FF000000"/>
      </patternFill>
    </fill>
    <fill>
      <patternFill patternType="solid">
        <fgColor rgb="FFDDD9C4"/>
        <bgColor rgb="FFFFFFFF"/>
      </patternFill>
    </fill>
    <fill>
      <patternFill patternType="solid">
        <fgColor rgb="FF60497A"/>
        <bgColor rgb="FF60497A"/>
      </patternFill>
    </fill>
    <fill>
      <patternFill patternType="solid">
        <fgColor rgb="FFEBF1DE"/>
        <bgColor rgb="FFFFFFFF"/>
      </patternFill>
    </fill>
    <fill>
      <patternFill patternType="solid">
        <fgColor rgb="FFA8DEF3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CE6F1"/>
        <bgColor rgb="FF000000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5" fillId="3" borderId="0">
      <alignment horizontal="left" vertical="center"/>
      <protection locked="0"/>
    </xf>
    <xf numFmtId="3" fontId="5" fillId="7" borderId="0">
      <alignment horizontal="center" vertical="center"/>
      <protection locked="0"/>
    </xf>
    <xf numFmtId="3" fontId="5" fillId="2" borderId="0">
      <alignment horizontal="left" vertical="center"/>
      <protection locked="0"/>
    </xf>
    <xf numFmtId="3" fontId="5" fillId="9" borderId="0">
      <alignment horizontal="center" vertical="center"/>
      <protection locked="0"/>
    </xf>
    <xf numFmtId="0" fontId="3" fillId="0" borderId="0"/>
    <xf numFmtId="0" fontId="10" fillId="0" borderId="0"/>
    <xf numFmtId="3" fontId="15" fillId="17" borderId="0">
      <alignment horizontal="center" vertical="center"/>
      <protection locked="0"/>
    </xf>
    <xf numFmtId="165" fontId="15" fillId="17" borderId="0">
      <alignment horizontal="center" vertical="center"/>
      <protection locked="0"/>
    </xf>
    <xf numFmtId="3" fontId="15" fillId="19" borderId="0">
      <alignment horizontal="left" vertical="center"/>
      <protection locked="0"/>
    </xf>
    <xf numFmtId="3" fontId="18" fillId="20" borderId="0">
      <alignment vertical="center"/>
    </xf>
    <xf numFmtId="3" fontId="15" fillId="22" borderId="0">
      <alignment horizontal="center" vertical="center"/>
      <protection locked="0"/>
    </xf>
    <xf numFmtId="3" fontId="15" fillId="23" borderId="0">
      <alignment horizontal="left" vertical="center"/>
      <protection locked="0"/>
    </xf>
  </cellStyleXfs>
  <cellXfs count="91">
    <xf numFmtId="0" fontId="0" fillId="0" borderId="0" xfId="0"/>
    <xf numFmtId="0" fontId="2" fillId="0" borderId="0" xfId="0" applyFont="1" applyAlignment="1">
      <alignment vertical="center"/>
    </xf>
    <xf numFmtId="3" fontId="2" fillId="4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9" fontId="2" fillId="0" borderId="0" xfId="2" applyFont="1" applyBorder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4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3" fontId="5" fillId="6" borderId="0" xfId="3" applyFill="1">
      <alignment horizontal="left" vertical="center"/>
      <protection locked="0"/>
    </xf>
    <xf numFmtId="3" fontId="5" fillId="6" borderId="0" xfId="3" applyFill="1" applyAlignment="1">
      <alignment horizontal="right" vertical="center"/>
      <protection locked="0"/>
    </xf>
    <xf numFmtId="0" fontId="2" fillId="6" borderId="0" xfId="0" applyFont="1" applyFill="1" applyAlignment="1">
      <alignment vertical="center"/>
    </xf>
    <xf numFmtId="3" fontId="5" fillId="7" borderId="0" xfId="4">
      <alignment horizontal="center" vertical="center"/>
      <protection locked="0"/>
    </xf>
    <xf numFmtId="3" fontId="5" fillId="2" borderId="0" xfId="5">
      <alignment horizontal="left" vertical="center"/>
      <protection locked="0"/>
    </xf>
    <xf numFmtId="3" fontId="5" fillId="2" borderId="0" xfId="5" quotePrefix="1">
      <alignment horizontal="left" vertical="center"/>
      <protection locked="0"/>
    </xf>
    <xf numFmtId="0" fontId="2" fillId="6" borderId="0" xfId="0" applyFont="1" applyFill="1" applyAlignment="1">
      <alignment horizontal="left" vertical="center"/>
    </xf>
    <xf numFmtId="3" fontId="6" fillId="6" borderId="0" xfId="3" applyFont="1" applyFill="1">
      <alignment horizontal="left" vertical="center"/>
      <protection locked="0"/>
    </xf>
    <xf numFmtId="3" fontId="5" fillId="2" borderId="0" xfId="5" applyAlignment="1">
      <alignment horizontal="right" vertical="center"/>
      <protection locked="0"/>
    </xf>
    <xf numFmtId="0" fontId="2" fillId="8" borderId="0" xfId="0" applyFont="1" applyFill="1" applyAlignment="1">
      <alignment vertical="center"/>
    </xf>
    <xf numFmtId="3" fontId="5" fillId="9" borderId="0" xfId="6">
      <alignment horizontal="center" vertical="center"/>
      <protection locked="0"/>
    </xf>
    <xf numFmtId="0" fontId="2" fillId="8" borderId="0" xfId="0" applyFont="1" applyFill="1" applyAlignment="1">
      <alignment horizontal="right" vertical="center"/>
    </xf>
    <xf numFmtId="0" fontId="7" fillId="8" borderId="0" xfId="0" applyFont="1" applyFill="1" applyAlignment="1">
      <alignment vertical="center"/>
    </xf>
    <xf numFmtId="0" fontId="2" fillId="8" borderId="0" xfId="0" applyFont="1" applyFill="1" applyAlignment="1">
      <alignment horizontal="left" vertical="center"/>
    </xf>
    <xf numFmtId="2" fontId="2" fillId="6" borderId="0" xfId="0" applyNumberFormat="1" applyFont="1" applyFill="1" applyAlignment="1">
      <alignment horizontal="left" vertical="center"/>
    </xf>
    <xf numFmtId="0" fontId="2" fillId="5" borderId="0" xfId="0" applyFont="1" applyFill="1" applyAlignment="1">
      <alignment vertical="center"/>
    </xf>
    <xf numFmtId="0" fontId="8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7" fillId="8" borderId="0" xfId="7" applyFont="1" applyFill="1"/>
    <xf numFmtId="1" fontId="2" fillId="8" borderId="0" xfId="0" applyNumberFormat="1" applyFont="1" applyFill="1" applyAlignment="1">
      <alignment vertical="center"/>
    </xf>
    <xf numFmtId="1" fontId="2" fillId="8" borderId="0" xfId="0" applyNumberFormat="1" applyFont="1" applyFill="1" applyAlignment="1">
      <alignment horizontal="left" vertical="center"/>
    </xf>
    <xf numFmtId="0" fontId="2" fillId="6" borderId="0" xfId="7" applyFont="1" applyFill="1"/>
    <xf numFmtId="1" fontId="2" fillId="6" borderId="0" xfId="0" applyNumberFormat="1" applyFont="1" applyFill="1" applyAlignment="1">
      <alignment vertical="center"/>
    </xf>
    <xf numFmtId="1" fontId="2" fillId="6" borderId="0" xfId="0" applyNumberFormat="1" applyFont="1" applyFill="1" applyAlignment="1">
      <alignment horizontal="left" vertical="center"/>
    </xf>
    <xf numFmtId="0" fontId="2" fillId="6" borderId="0" xfId="7" applyFont="1" applyFill="1" applyAlignment="1">
      <alignment horizontal="right"/>
    </xf>
    <xf numFmtId="0" fontId="11" fillId="6" borderId="0" xfId="8" applyFont="1" applyFill="1" applyAlignment="1">
      <alignment horizontal="center"/>
    </xf>
    <xf numFmtId="0" fontId="11" fillId="6" borderId="0" xfId="8" applyFont="1" applyFill="1" applyAlignment="1">
      <alignment horizontal="center" wrapText="1"/>
    </xf>
    <xf numFmtId="0" fontId="2" fillId="5" borderId="0" xfId="0" applyFont="1" applyFill="1" applyAlignment="1">
      <alignment horizontal="center" vertical="center"/>
    </xf>
    <xf numFmtId="0" fontId="12" fillId="10" borderId="0" xfId="0" applyFont="1" applyFill="1" applyAlignment="1">
      <alignment vertical="center"/>
    </xf>
    <xf numFmtId="0" fontId="12" fillId="10" borderId="0" xfId="0" applyFont="1" applyFill="1" applyAlignment="1">
      <alignment horizontal="center" vertical="center"/>
    </xf>
    <xf numFmtId="0" fontId="12" fillId="10" borderId="0" xfId="0" applyFont="1" applyFill="1" applyAlignment="1">
      <alignment horizontal="left" vertical="center"/>
    </xf>
    <xf numFmtId="3" fontId="5" fillId="9" borderId="0" xfId="6" applyAlignment="1">
      <alignment horizontal="left" vertical="center"/>
      <protection locked="0"/>
    </xf>
    <xf numFmtId="0" fontId="13" fillId="11" borderId="0" xfId="0" applyFont="1" applyFill="1" applyAlignment="1">
      <alignment vertical="center"/>
    </xf>
    <xf numFmtId="14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3" fontId="14" fillId="12" borderId="0" xfId="0" applyNumberFormat="1" applyFont="1" applyFill="1" applyAlignment="1">
      <alignment horizontal="center" vertical="center"/>
    </xf>
    <xf numFmtId="3" fontId="6" fillId="12" borderId="0" xfId="0" applyNumberFormat="1" applyFont="1" applyFill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3" fontId="14" fillId="12" borderId="0" xfId="0" applyNumberFormat="1" applyFont="1" applyFill="1" applyAlignment="1">
      <alignment horizontal="center" vertical="center" wrapText="1"/>
    </xf>
    <xf numFmtId="164" fontId="14" fillId="13" borderId="0" xfId="0" applyNumberFormat="1" applyFont="1" applyFill="1" applyAlignment="1">
      <alignment horizontal="center" vertical="center"/>
    </xf>
    <xf numFmtId="3" fontId="15" fillId="14" borderId="0" xfId="4" applyFont="1" applyFill="1">
      <alignment horizontal="center" vertical="center"/>
      <protection locked="0"/>
    </xf>
    <xf numFmtId="9" fontId="15" fillId="14" borderId="0" xfId="2" applyFont="1" applyFill="1" applyBorder="1" applyAlignment="1" applyProtection="1">
      <alignment horizontal="center" vertical="center"/>
      <protection locked="0"/>
    </xf>
    <xf numFmtId="3" fontId="14" fillId="15" borderId="0" xfId="0" applyNumberFormat="1" applyFont="1" applyFill="1" applyAlignment="1">
      <alignment horizontal="center" vertical="center"/>
    </xf>
    <xf numFmtId="3" fontId="14" fillId="16" borderId="0" xfId="0" applyNumberFormat="1" applyFont="1" applyFill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165" fontId="14" fillId="15" borderId="0" xfId="0" applyNumberFormat="1" applyFont="1" applyFill="1" applyAlignment="1">
      <alignment horizontal="center" vertical="center"/>
    </xf>
    <xf numFmtId="165" fontId="16" fillId="14" borderId="0" xfId="4" applyNumberFormat="1" applyFont="1" applyFill="1">
      <alignment horizontal="center" vertical="center"/>
      <protection locked="0"/>
    </xf>
    <xf numFmtId="165" fontId="15" fillId="14" borderId="0" xfId="4" applyNumberFormat="1" applyFont="1" applyFill="1">
      <alignment horizontal="center" vertical="center"/>
      <protection locked="0"/>
    </xf>
    <xf numFmtId="165" fontId="14" fillId="13" borderId="0" xfId="0" applyNumberFormat="1" applyFont="1" applyFill="1" applyAlignment="1">
      <alignment horizontal="center" vertical="center"/>
    </xf>
    <xf numFmtId="165" fontId="15" fillId="17" borderId="0" xfId="9" applyNumberFormat="1">
      <alignment horizontal="center" vertical="center"/>
      <protection locked="0"/>
    </xf>
    <xf numFmtId="3" fontId="15" fillId="17" borderId="0" xfId="10" applyNumberFormat="1">
      <alignment horizontal="center" vertical="center"/>
      <protection locked="0"/>
    </xf>
    <xf numFmtId="0" fontId="14" fillId="13" borderId="0" xfId="0" applyFont="1" applyFill="1" applyAlignment="1">
      <alignment vertical="center"/>
    </xf>
    <xf numFmtId="1" fontId="14" fillId="15" borderId="0" xfId="0" applyNumberFormat="1" applyFont="1" applyFill="1" applyAlignment="1">
      <alignment horizontal="center" vertical="center"/>
    </xf>
    <xf numFmtId="1" fontId="14" fillId="16" borderId="0" xfId="0" applyNumberFormat="1" applyFont="1" applyFill="1" applyAlignment="1">
      <alignment horizontal="center" vertical="center"/>
    </xf>
    <xf numFmtId="166" fontId="14" fillId="13" borderId="0" xfId="1" applyNumberFormat="1" applyFont="1" applyFill="1" applyBorder="1" applyAlignment="1">
      <alignment horizontal="center" vertical="center"/>
    </xf>
    <xf numFmtId="9" fontId="14" fillId="15" borderId="0" xfId="2" applyFont="1" applyFill="1" applyBorder="1" applyAlignment="1">
      <alignment horizontal="center" vertical="center"/>
    </xf>
    <xf numFmtId="167" fontId="14" fillId="15" borderId="0" xfId="1" applyNumberFormat="1" applyFont="1" applyFill="1" applyBorder="1" applyAlignment="1">
      <alignment horizontal="center" vertical="center"/>
    </xf>
    <xf numFmtId="2" fontId="17" fillId="15" borderId="0" xfId="0" applyNumberFormat="1" applyFont="1" applyFill="1" applyAlignment="1">
      <alignment horizontal="center" vertical="center"/>
    </xf>
    <xf numFmtId="2" fontId="14" fillId="15" borderId="0" xfId="0" applyNumberFormat="1" applyFont="1" applyFill="1" applyAlignment="1">
      <alignment horizontal="center" vertical="center"/>
    </xf>
    <xf numFmtId="168" fontId="14" fillId="15" borderId="0" xfId="1" applyNumberFormat="1" applyFont="1" applyFill="1" applyBorder="1" applyAlignment="1">
      <alignment horizontal="center" vertical="center"/>
    </xf>
    <xf numFmtId="1" fontId="17" fillId="15" borderId="0" xfId="0" applyNumberFormat="1" applyFont="1" applyFill="1" applyAlignment="1">
      <alignment horizontal="center" vertical="center"/>
    </xf>
    <xf numFmtId="3" fontId="6" fillId="15" borderId="0" xfId="0" applyNumberFormat="1" applyFont="1" applyFill="1" applyAlignment="1">
      <alignment horizontal="center" vertical="center"/>
    </xf>
    <xf numFmtId="3" fontId="15" fillId="17" borderId="0" xfId="9">
      <alignment horizontal="center" vertical="center"/>
      <protection locked="0"/>
    </xf>
    <xf numFmtId="0" fontId="6" fillId="18" borderId="0" xfId="0" applyFont="1" applyFill="1" applyAlignment="1">
      <alignment horizontal="left" vertical="center"/>
    </xf>
    <xf numFmtId="0" fontId="14" fillId="13" borderId="0" xfId="0" applyFont="1" applyFill="1" applyAlignment="1">
      <alignment horizontal="left" vertical="center"/>
    </xf>
    <xf numFmtId="3" fontId="15" fillId="19" borderId="0" xfId="11" applyAlignment="1">
      <alignment horizontal="center" vertical="center"/>
      <protection locked="0"/>
    </xf>
    <xf numFmtId="3" fontId="19" fillId="20" borderId="0" xfId="12" applyFont="1">
      <alignment vertical="center"/>
    </xf>
    <xf numFmtId="3" fontId="19" fillId="20" borderId="0" xfId="12" applyFont="1" applyAlignment="1">
      <alignment horizontal="center" vertical="center"/>
    </xf>
    <xf numFmtId="3" fontId="15" fillId="21" borderId="0" xfId="5" applyFont="1" applyFill="1">
      <alignment horizontal="left" vertical="center"/>
      <protection locked="0"/>
    </xf>
    <xf numFmtId="3" fontId="15" fillId="21" borderId="0" xfId="5" applyFont="1" applyFill="1" applyAlignment="1">
      <alignment horizontal="center" vertical="center"/>
      <protection locked="0"/>
    </xf>
    <xf numFmtId="3" fontId="15" fillId="22" borderId="0" xfId="13">
      <alignment horizontal="center" vertical="center"/>
      <protection locked="0"/>
    </xf>
    <xf numFmtId="165" fontId="19" fillId="20" borderId="0" xfId="12" applyNumberFormat="1" applyFont="1" applyAlignment="1">
      <alignment horizontal="center" vertical="center"/>
    </xf>
    <xf numFmtId="3" fontId="15" fillId="23" borderId="0" xfId="14">
      <alignment horizontal="left" vertical="center"/>
      <protection locked="0"/>
    </xf>
    <xf numFmtId="165" fontId="3" fillId="24" borderId="0" xfId="0" applyNumberFormat="1" applyFont="1" applyFill="1" applyAlignment="1">
      <alignment horizontal="center"/>
    </xf>
    <xf numFmtId="3" fontId="14" fillId="25" borderId="0" xfId="0" applyNumberFormat="1" applyFont="1" applyFill="1" applyAlignment="1">
      <alignment horizontal="center" vertical="center"/>
    </xf>
    <xf numFmtId="164" fontId="14" fillId="15" borderId="0" xfId="0" applyNumberFormat="1" applyFont="1" applyFill="1" applyAlignment="1">
      <alignment horizontal="center" vertical="center"/>
    </xf>
    <xf numFmtId="169" fontId="15" fillId="17" borderId="0" xfId="9" applyNumberFormat="1">
      <alignment horizontal="center" vertical="center"/>
      <protection locked="0"/>
    </xf>
    <xf numFmtId="169" fontId="21" fillId="15" borderId="0" xfId="0" applyNumberFormat="1" applyFont="1" applyFill="1" applyAlignment="1">
      <alignment horizontal="center" vertical="center"/>
    </xf>
    <xf numFmtId="165" fontId="15" fillId="22" borderId="0" xfId="13" applyNumberFormat="1">
      <alignment horizontal="center" vertical="center"/>
      <protection locked="0"/>
    </xf>
    <xf numFmtId="9" fontId="0" fillId="0" borderId="0" xfId="2" applyFont="1"/>
    <xf numFmtId="170" fontId="15" fillId="14" borderId="0" xfId="4" applyNumberFormat="1" applyFont="1" applyFill="1">
      <alignment horizontal="center" vertical="center"/>
      <protection locked="0"/>
    </xf>
    <xf numFmtId="3" fontId="15" fillId="14" borderId="0" xfId="4" applyNumberFormat="1" applyFont="1" applyFill="1">
      <alignment horizontal="center" vertical="center"/>
      <protection locked="0"/>
    </xf>
  </cellXfs>
  <cellStyles count="15">
    <cellStyle name="CalcDeciCtr" xfId="10" xr:uid="{52FFC44E-8F6C-1C45-A366-D79CEF7DFBD7}"/>
    <cellStyle name="CalcNbCtr" xfId="9" xr:uid="{617A7039-4B04-2044-80BE-E1A4AE862625}"/>
    <cellStyle name="DonModNbCtre" xfId="6" xr:uid="{95670BB2-D6E7-2749-8EB0-05C5D7861C00}"/>
    <cellStyle name="ImportNbCtr" xfId="13" xr:uid="{500405D9-71C1-2C4B-A7C3-EFDB91E79C8C}"/>
    <cellStyle name="IndexNbCtr" xfId="4" xr:uid="{3EEBADDC-1CC5-6D49-A3C6-3F70A03F70BA}"/>
    <cellStyle name="LigneTitre" xfId="12" xr:uid="{DC3C85D4-EEAB-3D47-899A-C12B5C789268}"/>
    <cellStyle name="ListeH" xfId="11" xr:uid="{84FA3FFF-F857-5347-A3D5-B4CC96418F27}"/>
    <cellStyle name="ListeV" xfId="5" xr:uid="{D5DC090C-0938-F749-BF68-74C21A63CB02}"/>
    <cellStyle name="Milliers" xfId="1" builtinId="3"/>
    <cellStyle name="Normal" xfId="0" builtinId="0"/>
    <cellStyle name="Normal 2" xfId="8" xr:uid="{771B7F8D-C7C2-5B45-83EF-091D7FEA2B91}"/>
    <cellStyle name="Normal 2 2" xfId="7" xr:uid="{D9A4E406-F3FF-B246-8005-63848DC25C91}"/>
    <cellStyle name="Pourcentage" xfId="2" builtinId="5"/>
    <cellStyle name="TitreV" xfId="3" xr:uid="{5A42831F-D8F5-A54D-9657-52AA42405BAB}"/>
    <cellStyle name="Vide" xfId="14" xr:uid="{63B52E70-4FAF-554F-A2B2-F0A3CD1A48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606136</xdr:colOff>
      <xdr:row>0</xdr:row>
      <xdr:rowOff>0</xdr:rowOff>
    </xdr:from>
    <xdr:to>
      <xdr:col>21</xdr:col>
      <xdr:colOff>111990</xdr:colOff>
      <xdr:row>20</xdr:row>
      <xdr:rowOff>173431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6ED2D31-B8B2-8F10-5201-2BD75B5CE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3636" y="0"/>
          <a:ext cx="7876309" cy="4214340"/>
        </a:xfrm>
        <a:prstGeom prst="rect">
          <a:avLst/>
        </a:prstGeom>
      </xdr:spPr>
    </xdr:pic>
    <xdr:clientData/>
  </xdr:twoCellAnchor>
  <xdr:twoCellAnchor editAs="oneCell">
    <xdr:from>
      <xdr:col>11</xdr:col>
      <xdr:colOff>577272</xdr:colOff>
      <xdr:row>20</xdr:row>
      <xdr:rowOff>173183</xdr:rowOff>
    </xdr:from>
    <xdr:to>
      <xdr:col>21</xdr:col>
      <xdr:colOff>115454</xdr:colOff>
      <xdr:row>44</xdr:row>
      <xdr:rowOff>105865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7C6053BA-2D1A-8001-F57F-FF68CB7DA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84772" y="4214092"/>
          <a:ext cx="7908637" cy="4781773"/>
        </a:xfrm>
        <a:prstGeom prst="rect">
          <a:avLst/>
        </a:prstGeom>
      </xdr:spPr>
    </xdr:pic>
    <xdr:clientData/>
  </xdr:twoCellAnchor>
  <xdr:twoCellAnchor editAs="oneCell">
    <xdr:from>
      <xdr:col>11</xdr:col>
      <xdr:colOff>663864</xdr:colOff>
      <xdr:row>44</xdr:row>
      <xdr:rowOff>86591</xdr:rowOff>
    </xdr:from>
    <xdr:to>
      <xdr:col>21</xdr:col>
      <xdr:colOff>115454</xdr:colOff>
      <xdr:row>69</xdr:row>
      <xdr:rowOff>54150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449C0479-286F-9B5C-6E4E-2212A9F36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71364" y="8976591"/>
          <a:ext cx="7822045" cy="5018695"/>
        </a:xfrm>
        <a:prstGeom prst="rect">
          <a:avLst/>
        </a:prstGeom>
      </xdr:spPr>
    </xdr:pic>
    <xdr:clientData/>
  </xdr:twoCellAnchor>
  <xdr:twoCellAnchor editAs="oneCell">
    <xdr:from>
      <xdr:col>11</xdr:col>
      <xdr:colOff>663863</xdr:colOff>
      <xdr:row>69</xdr:row>
      <xdr:rowOff>28865</xdr:rowOff>
    </xdr:from>
    <xdr:to>
      <xdr:col>21</xdr:col>
      <xdr:colOff>220356</xdr:colOff>
      <xdr:row>91</xdr:row>
      <xdr:rowOff>147208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5B38C62B-6ED8-8B82-42B2-59E5C5381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71363" y="13970001"/>
          <a:ext cx="7926948" cy="4563343"/>
        </a:xfrm>
        <a:prstGeom prst="rect">
          <a:avLst/>
        </a:prstGeom>
      </xdr:spPr>
    </xdr:pic>
    <xdr:clientData/>
  </xdr:twoCellAnchor>
  <xdr:twoCellAnchor editAs="oneCell">
    <xdr:from>
      <xdr:col>21</xdr:col>
      <xdr:colOff>57726</xdr:colOff>
      <xdr:row>0</xdr:row>
      <xdr:rowOff>0</xdr:rowOff>
    </xdr:from>
    <xdr:to>
      <xdr:col>30</xdr:col>
      <xdr:colOff>296717</xdr:colOff>
      <xdr:row>31</xdr:row>
      <xdr:rowOff>135895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71C94202-B093-A47B-6181-775B520C4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635681" y="0"/>
          <a:ext cx="7772400" cy="6399304"/>
        </a:xfrm>
        <a:prstGeom prst="rect">
          <a:avLst/>
        </a:prstGeom>
      </xdr:spPr>
    </xdr:pic>
    <xdr:clientData/>
  </xdr:twoCellAnchor>
  <xdr:twoCellAnchor editAs="oneCell">
    <xdr:from>
      <xdr:col>21</xdr:col>
      <xdr:colOff>86590</xdr:colOff>
      <xdr:row>31</xdr:row>
      <xdr:rowOff>86591</xdr:rowOff>
    </xdr:from>
    <xdr:to>
      <xdr:col>37</xdr:col>
      <xdr:colOff>286014</xdr:colOff>
      <xdr:row>56</xdr:row>
      <xdr:rowOff>86591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564F4E0E-C2CB-7B19-96F0-67DB97BE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664545" y="6350000"/>
          <a:ext cx="13592151" cy="5051136"/>
        </a:xfrm>
        <a:prstGeom prst="rect">
          <a:avLst/>
        </a:prstGeom>
      </xdr:spPr>
    </xdr:pic>
    <xdr:clientData/>
  </xdr:twoCellAnchor>
  <xdr:twoCellAnchor editAs="oneCell">
    <xdr:from>
      <xdr:col>21</xdr:col>
      <xdr:colOff>115454</xdr:colOff>
      <xdr:row>91</xdr:row>
      <xdr:rowOff>144319</xdr:rowOff>
    </xdr:from>
    <xdr:to>
      <xdr:col>35</xdr:col>
      <xdr:colOff>259773</xdr:colOff>
      <xdr:row>127</xdr:row>
      <xdr:rowOff>193187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A8255ED1-C49F-D8F8-2FA9-6A5F33261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693409" y="18530455"/>
          <a:ext cx="11862955" cy="7322505"/>
        </a:xfrm>
        <a:prstGeom prst="rect">
          <a:avLst/>
        </a:prstGeom>
      </xdr:spPr>
    </xdr:pic>
    <xdr:clientData/>
  </xdr:twoCellAnchor>
  <xdr:twoCellAnchor editAs="oneCell">
    <xdr:from>
      <xdr:col>11</xdr:col>
      <xdr:colOff>634999</xdr:colOff>
      <xdr:row>91</xdr:row>
      <xdr:rowOff>144318</xdr:rowOff>
    </xdr:from>
    <xdr:to>
      <xdr:col>21</xdr:col>
      <xdr:colOff>144317</xdr:colOff>
      <xdr:row>118</xdr:row>
      <xdr:rowOff>18393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CD6E192A-D05A-2D18-A4CD-056B31B4F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842499" y="18530454"/>
          <a:ext cx="7879773" cy="5329303"/>
        </a:xfrm>
        <a:prstGeom prst="rect">
          <a:avLst/>
        </a:prstGeom>
      </xdr:spPr>
    </xdr:pic>
    <xdr:clientData/>
  </xdr:twoCellAnchor>
  <xdr:twoCellAnchor editAs="oneCell">
    <xdr:from>
      <xdr:col>11</xdr:col>
      <xdr:colOff>634999</xdr:colOff>
      <xdr:row>118</xdr:row>
      <xdr:rowOff>28862</xdr:rowOff>
    </xdr:from>
    <xdr:to>
      <xdr:col>21</xdr:col>
      <xdr:colOff>105393</xdr:colOff>
      <xdr:row>143</xdr:row>
      <xdr:rowOff>173181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64822BD7-0F8A-26D8-B9FE-53969C813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842499" y="23870226"/>
          <a:ext cx="7840849" cy="51954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203199</xdr:rowOff>
    </xdr:from>
    <xdr:to>
      <xdr:col>11</xdr:col>
      <xdr:colOff>694265</xdr:colOff>
      <xdr:row>47</xdr:row>
      <xdr:rowOff>123150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4E8420AD-B818-1FD1-594B-51C426723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673599"/>
          <a:ext cx="9821332" cy="49999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203199</xdr:rowOff>
    </xdr:from>
    <xdr:to>
      <xdr:col>11</xdr:col>
      <xdr:colOff>728133</xdr:colOff>
      <xdr:row>82</xdr:row>
      <xdr:rowOff>161234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4B9AB0BE-040A-1AC3-4B6B-3901B2CEA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9753599"/>
          <a:ext cx="9855200" cy="70700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728133</xdr:colOff>
      <xdr:row>23</xdr:row>
      <xdr:rowOff>10578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658BDE4B-BC45-4A4C-9476-21A68B9BB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9855200" cy="4684178"/>
        </a:xfrm>
        <a:prstGeom prst="rect">
          <a:avLst/>
        </a:prstGeom>
      </xdr:spPr>
    </xdr:pic>
    <xdr:clientData/>
  </xdr:twoCellAnchor>
  <xdr:twoCellAnchor editAs="oneCell">
    <xdr:from>
      <xdr:col>20</xdr:col>
      <xdr:colOff>829732</xdr:colOff>
      <xdr:row>57</xdr:row>
      <xdr:rowOff>0</xdr:rowOff>
    </xdr:from>
    <xdr:to>
      <xdr:col>35</xdr:col>
      <xdr:colOff>253999</xdr:colOff>
      <xdr:row>91</xdr:row>
      <xdr:rowOff>108981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4081088-40C5-4509-7B97-B09E53B94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7424399" y="11582400"/>
          <a:ext cx="11870267" cy="70177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.doublet/SeaDrive/Partag&#233;%20avec%20des%20groupes/MISSIONS_BIORESSOURCES/1859_SD_SFEC/1859_MOSUT/MoSUT_EnCours/MOSUT_Approvisionnem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.doublet/SeaDrive/Partag&#233;%20avec%20des%20groupes/MISSIONS_BIORESSOURCES/1859_SD_SFEC/1859_MOSUT/MoSUT_EnCours/MOSUT_TerUti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.doublet/SeaDrive/Partag&#233;%20avec%20des%20groupes/MISSIONS_BIORESSOURCES/1859_SD_SFEC/1859_MOSUT/MoSUT_EnCours/MOSUT_Vegetaux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.doublet/SeaDrive/Partag&#233;%20avec%20des%20groupes/MISSIONS_BIORESSOURCES/1859_SD_SFEC/1859_MOSUT/MoSUT_EnCours/MOSUT_CLIMAGR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.doublet/SeaDrive/Partag&#233;%20avec%20des%20groupes/MISSIONS_BIORESSOURCES/1859_SD_SFEC/1859_MOSUT/MoSUT_EnCours/MOSUT_Animau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lAppro_National_Actuel"/>
      <sheetName val="TranspvB(B)"/>
      <sheetName val="SvB(B)"/>
      <sheetName val="CoefficientsGES"/>
      <sheetName val="HvB(B)"/>
      <sheetName val="VvB(B)"/>
      <sheetName val="AvB(B)"/>
      <sheetName val="Productions"/>
      <sheetName val="ProductionsFinales"/>
      <sheetName val="Semences"/>
      <sheetName val="Pertes"/>
      <sheetName val="Traitement"/>
      <sheetName val="AutresUtilisations"/>
      <sheetName val="DemandeInterieure"/>
      <sheetName val="Solde"/>
      <sheetName val="Export"/>
      <sheetName val="Import"/>
      <sheetName val="Ressources"/>
      <sheetName val="Emplois"/>
      <sheetName val="TauxCouverture"/>
      <sheetName val="CTRL"/>
      <sheetName val="CalageBilan"/>
      <sheetName val="CodeCECAM"/>
      <sheetName val="BilanApprovisionnement"/>
      <sheetName val="BilanApproCodeCecam"/>
      <sheetName val="ExportImportSolde"/>
      <sheetName val="Solde EI en kha"/>
      <sheetName val="Emprise ha p t"/>
      <sheetName val="SecondeTransfo"/>
      <sheetName val="Bilan appro par code"/>
      <sheetName val="BilansCombines"/>
      <sheetName val="Bilan Energie"/>
      <sheetName val="Bilan GES"/>
      <sheetName val="CTRL2"/>
      <sheetName val="BvT(B)"/>
      <sheetName val="BvR(B)"/>
      <sheetName val="Autonomi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7">
          <cell r="AD7">
            <v>7506.6468824575786</v>
          </cell>
        </row>
      </sheetData>
      <sheetData sheetId="7">
        <row r="6">
          <cell r="B6" t="str">
            <v>produit (codes)</v>
          </cell>
        </row>
        <row r="7">
          <cell r="B7">
            <v>2511</v>
          </cell>
        </row>
        <row r="8">
          <cell r="B8">
            <v>2513</v>
          </cell>
        </row>
        <row r="9">
          <cell r="B9">
            <v>2514</v>
          </cell>
        </row>
        <row r="10">
          <cell r="B10">
            <v>2515</v>
          </cell>
        </row>
        <row r="11">
          <cell r="B11">
            <v>2516</v>
          </cell>
        </row>
        <row r="12">
          <cell r="B12">
            <v>2517</v>
          </cell>
        </row>
        <row r="13">
          <cell r="B13">
            <v>2518</v>
          </cell>
        </row>
        <row r="14">
          <cell r="B14">
            <v>2520</v>
          </cell>
        </row>
        <row r="15">
          <cell r="B15">
            <v>2531</v>
          </cell>
        </row>
        <row r="16">
          <cell r="B16">
            <v>2532</v>
          </cell>
        </row>
        <row r="17">
          <cell r="B17">
            <v>2533</v>
          </cell>
        </row>
        <row r="18">
          <cell r="B18">
            <v>2534</v>
          </cell>
        </row>
        <row r="19">
          <cell r="B19">
            <v>2535</v>
          </cell>
        </row>
        <row r="20">
          <cell r="B20">
            <v>2536</v>
          </cell>
        </row>
        <row r="21">
          <cell r="B21">
            <v>2537</v>
          </cell>
        </row>
        <row r="22">
          <cell r="B22">
            <v>2541</v>
          </cell>
        </row>
        <row r="23">
          <cell r="B23">
            <v>2542</v>
          </cell>
        </row>
        <row r="24">
          <cell r="B24">
            <v>2543</v>
          </cell>
        </row>
        <row r="25">
          <cell r="B25">
            <v>2544</v>
          </cell>
        </row>
        <row r="26">
          <cell r="B26">
            <v>2546</v>
          </cell>
        </row>
        <row r="27">
          <cell r="B27">
            <v>2547</v>
          </cell>
        </row>
        <row r="28">
          <cell r="B28">
            <v>2549</v>
          </cell>
        </row>
        <row r="29">
          <cell r="B29">
            <v>2551</v>
          </cell>
        </row>
        <row r="30">
          <cell r="B30">
            <v>2555</v>
          </cell>
        </row>
        <row r="31">
          <cell r="B31">
            <v>2556</v>
          </cell>
        </row>
        <row r="32">
          <cell r="B32">
            <v>2557</v>
          </cell>
        </row>
        <row r="33">
          <cell r="B33">
            <v>2558</v>
          </cell>
        </row>
        <row r="34">
          <cell r="B34">
            <v>2559</v>
          </cell>
        </row>
        <row r="35">
          <cell r="B35">
            <v>2560</v>
          </cell>
        </row>
        <row r="36">
          <cell r="B36">
            <v>2561</v>
          </cell>
        </row>
        <row r="37">
          <cell r="B37">
            <v>2562</v>
          </cell>
        </row>
        <row r="38">
          <cell r="B38">
            <v>2563</v>
          </cell>
        </row>
        <row r="39">
          <cell r="B39">
            <v>2570</v>
          </cell>
        </row>
        <row r="40">
          <cell r="B40">
            <v>2571</v>
          </cell>
        </row>
        <row r="41">
          <cell r="B41">
            <v>2572</v>
          </cell>
        </row>
        <row r="42">
          <cell r="B42">
            <v>2573</v>
          </cell>
        </row>
        <row r="43">
          <cell r="B43">
            <v>2574</v>
          </cell>
        </row>
        <row r="44">
          <cell r="B44">
            <v>2575</v>
          </cell>
        </row>
        <row r="45">
          <cell r="B45">
            <v>2576</v>
          </cell>
        </row>
        <row r="46">
          <cell r="B46">
            <v>2577</v>
          </cell>
        </row>
        <row r="47">
          <cell r="B47">
            <v>2578</v>
          </cell>
        </row>
        <row r="48">
          <cell r="B48">
            <v>2579</v>
          </cell>
        </row>
        <row r="49">
          <cell r="B49">
            <v>2580</v>
          </cell>
        </row>
        <row r="50">
          <cell r="B50">
            <v>2581</v>
          </cell>
        </row>
        <row r="51">
          <cell r="B51">
            <v>2582</v>
          </cell>
        </row>
        <row r="52">
          <cell r="B52">
            <v>2586</v>
          </cell>
        </row>
        <row r="53">
          <cell r="B53">
            <v>2590</v>
          </cell>
        </row>
        <row r="54">
          <cell r="B54">
            <v>2591</v>
          </cell>
        </row>
        <row r="55">
          <cell r="B55">
            <v>2592</v>
          </cell>
        </row>
        <row r="56">
          <cell r="B56">
            <v>2593</v>
          </cell>
        </row>
        <row r="57">
          <cell r="B57">
            <v>2594</v>
          </cell>
        </row>
        <row r="58">
          <cell r="B58">
            <v>2595</v>
          </cell>
        </row>
        <row r="59">
          <cell r="B59">
            <v>2596</v>
          </cell>
        </row>
        <row r="60">
          <cell r="B60">
            <v>2597</v>
          </cell>
        </row>
        <row r="61">
          <cell r="B61">
            <v>2598</v>
          </cell>
        </row>
        <row r="62">
          <cell r="B62">
            <v>2600</v>
          </cell>
        </row>
        <row r="63">
          <cell r="B63">
            <v>2601</v>
          </cell>
        </row>
        <row r="64">
          <cell r="B64">
            <v>2602</v>
          </cell>
        </row>
        <row r="65">
          <cell r="B65">
            <v>2605</v>
          </cell>
        </row>
        <row r="66">
          <cell r="B66">
            <v>2611</v>
          </cell>
        </row>
        <row r="67">
          <cell r="B67">
            <v>2612</v>
          </cell>
        </row>
        <row r="68">
          <cell r="B68">
            <v>2613</v>
          </cell>
        </row>
        <row r="69">
          <cell r="B69">
            <v>2614</v>
          </cell>
        </row>
        <row r="70">
          <cell r="B70">
            <v>2615</v>
          </cell>
        </row>
        <row r="71">
          <cell r="B71">
            <v>2616</v>
          </cell>
        </row>
        <row r="72">
          <cell r="B72">
            <v>2617</v>
          </cell>
        </row>
        <row r="73">
          <cell r="B73">
            <v>2618</v>
          </cell>
        </row>
        <row r="74">
          <cell r="B74">
            <v>2619</v>
          </cell>
        </row>
        <row r="75">
          <cell r="B75">
            <v>2620</v>
          </cell>
        </row>
        <row r="76">
          <cell r="B76">
            <v>2625</v>
          </cell>
        </row>
        <row r="77">
          <cell r="B77">
            <v>2630</v>
          </cell>
        </row>
        <row r="78">
          <cell r="B78">
            <v>2633</v>
          </cell>
        </row>
        <row r="79">
          <cell r="B79">
            <v>2635</v>
          </cell>
        </row>
        <row r="80">
          <cell r="B80">
            <v>2640</v>
          </cell>
        </row>
        <row r="81">
          <cell r="B81">
            <v>2641</v>
          </cell>
        </row>
        <row r="82">
          <cell r="B82">
            <v>2642</v>
          </cell>
        </row>
        <row r="83">
          <cell r="B83">
            <v>2645</v>
          </cell>
        </row>
        <row r="84">
          <cell r="B84">
            <v>2655</v>
          </cell>
        </row>
        <row r="85">
          <cell r="B85">
            <v>2656</v>
          </cell>
        </row>
        <row r="86">
          <cell r="B86">
            <v>2657</v>
          </cell>
        </row>
        <row r="87">
          <cell r="B87">
            <v>2658</v>
          </cell>
        </row>
        <row r="88">
          <cell r="B88">
            <v>2659</v>
          </cell>
        </row>
        <row r="89">
          <cell r="B89">
            <v>2661</v>
          </cell>
        </row>
        <row r="90">
          <cell r="B90">
            <v>3001</v>
          </cell>
        </row>
        <row r="91">
          <cell r="B91">
            <v>3002</v>
          </cell>
        </row>
        <row r="92">
          <cell r="B92">
            <v>2665</v>
          </cell>
        </row>
        <row r="93">
          <cell r="B93">
            <v>2666</v>
          </cell>
        </row>
        <row r="94">
          <cell r="B94">
            <v>2667</v>
          </cell>
        </row>
        <row r="95">
          <cell r="B95">
            <v>2671</v>
          </cell>
        </row>
        <row r="96">
          <cell r="B96">
            <v>2672</v>
          </cell>
        </row>
        <row r="97">
          <cell r="B97">
            <v>2680</v>
          </cell>
        </row>
        <row r="98">
          <cell r="B98">
            <v>2731</v>
          </cell>
        </row>
        <row r="99">
          <cell r="B99">
            <v>2732</v>
          </cell>
        </row>
        <row r="100">
          <cell r="B100">
            <v>2733</v>
          </cell>
        </row>
        <row r="101">
          <cell r="B101">
            <v>2734</v>
          </cell>
        </row>
        <row r="102">
          <cell r="B102">
            <v>2735</v>
          </cell>
        </row>
        <row r="103">
          <cell r="B103">
            <v>2736</v>
          </cell>
        </row>
        <row r="104">
          <cell r="B104">
            <v>2737</v>
          </cell>
        </row>
        <row r="105">
          <cell r="B105">
            <v>2738</v>
          </cell>
        </row>
        <row r="106">
          <cell r="B106">
            <v>2739</v>
          </cell>
        </row>
        <row r="107">
          <cell r="B107">
            <v>2740</v>
          </cell>
        </row>
        <row r="108">
          <cell r="B108">
            <v>2741</v>
          </cell>
        </row>
        <row r="109">
          <cell r="B109">
            <v>2742</v>
          </cell>
        </row>
        <row r="110">
          <cell r="B110">
            <v>2743</v>
          </cell>
        </row>
        <row r="111">
          <cell r="B111">
            <v>2744</v>
          </cell>
        </row>
        <row r="112">
          <cell r="B112">
            <v>2745</v>
          </cell>
        </row>
        <row r="113">
          <cell r="B113">
            <v>2746</v>
          </cell>
        </row>
        <row r="114">
          <cell r="B114">
            <v>2747</v>
          </cell>
        </row>
        <row r="115">
          <cell r="B115">
            <v>2748</v>
          </cell>
        </row>
        <row r="116">
          <cell r="B116">
            <v>2749</v>
          </cell>
        </row>
        <row r="117">
          <cell r="B117">
            <v>2761</v>
          </cell>
        </row>
        <row r="118">
          <cell r="B118">
            <v>2762</v>
          </cell>
        </row>
        <row r="119">
          <cell r="B119">
            <v>2763</v>
          </cell>
        </row>
        <row r="120">
          <cell r="B120">
            <v>2764</v>
          </cell>
        </row>
        <row r="121">
          <cell r="B121">
            <v>2765</v>
          </cell>
        </row>
        <row r="122">
          <cell r="B122">
            <v>2766</v>
          </cell>
        </row>
        <row r="123">
          <cell r="B123">
            <v>2767</v>
          </cell>
        </row>
        <row r="124">
          <cell r="B124">
            <v>2768</v>
          </cell>
        </row>
        <row r="125">
          <cell r="B125">
            <v>2769</v>
          </cell>
        </row>
        <row r="126">
          <cell r="B126">
            <v>2775</v>
          </cell>
        </row>
        <row r="127">
          <cell r="B127">
            <v>2781</v>
          </cell>
        </row>
        <row r="128">
          <cell r="B128">
            <v>2782</v>
          </cell>
        </row>
        <row r="129">
          <cell r="B129">
            <v>2804</v>
          </cell>
        </row>
        <row r="130">
          <cell r="B130">
            <v>2805</v>
          </cell>
        </row>
        <row r="131">
          <cell r="B131">
            <v>2815</v>
          </cell>
        </row>
        <row r="132">
          <cell r="B132">
            <v>2818</v>
          </cell>
        </row>
        <row r="133">
          <cell r="B133">
            <v>2820</v>
          </cell>
        </row>
        <row r="134">
          <cell r="B134">
            <v>2827</v>
          </cell>
        </row>
        <row r="135">
          <cell r="B135">
            <v>2848</v>
          </cell>
        </row>
        <row r="136">
          <cell r="B136">
            <v>2855</v>
          </cell>
        </row>
        <row r="137">
          <cell r="B137">
            <v>2905</v>
          </cell>
        </row>
        <row r="138">
          <cell r="B138">
            <v>2907</v>
          </cell>
        </row>
        <row r="139">
          <cell r="B139">
            <v>2908</v>
          </cell>
        </row>
        <row r="140">
          <cell r="B140">
            <v>2909</v>
          </cell>
        </row>
        <row r="141">
          <cell r="B141">
            <v>2911</v>
          </cell>
        </row>
        <row r="142">
          <cell r="B142">
            <v>2912</v>
          </cell>
        </row>
        <row r="143">
          <cell r="B143">
            <v>2913</v>
          </cell>
        </row>
        <row r="144">
          <cell r="B144">
            <v>2914</v>
          </cell>
        </row>
        <row r="145">
          <cell r="B145">
            <v>2918</v>
          </cell>
        </row>
        <row r="146">
          <cell r="B146">
            <v>2919</v>
          </cell>
        </row>
        <row r="147">
          <cell r="B147">
            <v>2922</v>
          </cell>
        </row>
        <row r="148">
          <cell r="B148">
            <v>2923</v>
          </cell>
        </row>
        <row r="149">
          <cell r="B149">
            <v>2924</v>
          </cell>
        </row>
        <row r="150">
          <cell r="B150">
            <v>2928</v>
          </cell>
        </row>
        <row r="151">
          <cell r="B151">
            <v>2943</v>
          </cell>
        </row>
        <row r="152">
          <cell r="B152">
            <v>2945</v>
          </cell>
        </row>
        <row r="153">
          <cell r="B153">
            <v>2946</v>
          </cell>
        </row>
        <row r="154">
          <cell r="B154">
            <v>2948</v>
          </cell>
        </row>
        <row r="155">
          <cell r="B155">
            <v>2949</v>
          </cell>
        </row>
        <row r="156">
          <cell r="B156">
            <v>2960</v>
          </cell>
        </row>
        <row r="157">
          <cell r="B157">
            <v>2961</v>
          </cell>
        </row>
        <row r="158">
          <cell r="B158">
            <v>3000</v>
          </cell>
        </row>
        <row r="176">
          <cell r="B176" t="str">
            <v>kt</v>
          </cell>
        </row>
        <row r="177">
          <cell r="B177" t="str">
            <v>kt</v>
          </cell>
        </row>
        <row r="178">
          <cell r="B178" t="str">
            <v>kt</v>
          </cell>
        </row>
        <row r="179">
          <cell r="B179" t="str">
            <v>kt</v>
          </cell>
        </row>
        <row r="182">
          <cell r="B182" t="str">
            <v>kt</v>
          </cell>
        </row>
        <row r="183">
          <cell r="B183" t="str">
            <v>kt</v>
          </cell>
        </row>
        <row r="184">
          <cell r="B184" t="str">
            <v>kt</v>
          </cell>
        </row>
        <row r="185">
          <cell r="B185" t="str">
            <v>kt</v>
          </cell>
        </row>
        <row r="187">
          <cell r="B187" t="str">
            <v>TJ</v>
          </cell>
        </row>
        <row r="188">
          <cell r="B188" t="str">
            <v>TJ</v>
          </cell>
        </row>
        <row r="189">
          <cell r="B189" t="str">
            <v>TJ</v>
          </cell>
        </row>
        <row r="190">
          <cell r="B190" t="str">
            <v>kt</v>
          </cell>
        </row>
        <row r="195">
          <cell r="B195" t="str">
            <v>Mt eq CO2</v>
          </cell>
        </row>
        <row r="196">
          <cell r="B196" t="str">
            <v>Mt eq CO2</v>
          </cell>
        </row>
        <row r="200">
          <cell r="B200" t="str">
            <v>kt</v>
          </cell>
        </row>
        <row r="201">
          <cell r="B201" t="str">
            <v>kt</v>
          </cell>
        </row>
        <row r="202">
          <cell r="B202" t="str">
            <v>kt</v>
          </cell>
        </row>
        <row r="203">
          <cell r="B203" t="str">
            <v>kt</v>
          </cell>
        </row>
        <row r="204">
          <cell r="B204" t="str">
            <v>kt</v>
          </cell>
        </row>
        <row r="205">
          <cell r="B205" t="str">
            <v>kt</v>
          </cell>
        </row>
        <row r="206">
          <cell r="B206" t="str">
            <v>kt</v>
          </cell>
        </row>
        <row r="207">
          <cell r="B207" t="str">
            <v>kt</v>
          </cell>
        </row>
        <row r="208">
          <cell r="B208" t="str">
            <v>kt</v>
          </cell>
        </row>
        <row r="209">
          <cell r="B209" t="str">
            <v>kt</v>
          </cell>
        </row>
        <row r="214">
          <cell r="B214" t="str">
            <v>TJ</v>
          </cell>
        </row>
        <row r="215">
          <cell r="B215" t="str">
            <v>TJ</v>
          </cell>
        </row>
        <row r="216">
          <cell r="B216" t="str">
            <v>TJ</v>
          </cell>
        </row>
        <row r="217">
          <cell r="B217" t="str">
            <v>TJ</v>
          </cell>
        </row>
        <row r="218">
          <cell r="B218" t="str">
            <v>TJ</v>
          </cell>
        </row>
        <row r="219">
          <cell r="B219" t="str">
            <v>TJ</v>
          </cell>
        </row>
        <row r="220">
          <cell r="B220" t="str">
            <v>TJ</v>
          </cell>
        </row>
        <row r="221">
          <cell r="B221" t="str">
            <v>TJ</v>
          </cell>
        </row>
        <row r="222">
          <cell r="B222" t="str">
            <v>TJ</v>
          </cell>
        </row>
        <row r="223">
          <cell r="B223" t="str">
            <v>TJ</v>
          </cell>
        </row>
        <row r="226">
          <cell r="B226" t="str">
            <v>TJ</v>
          </cell>
        </row>
        <row r="227">
          <cell r="B227" t="str">
            <v>TJ</v>
          </cell>
        </row>
        <row r="246">
          <cell r="B246" t="str">
            <v>kt</v>
          </cell>
        </row>
        <row r="247">
          <cell r="B247" t="str">
            <v>kt</v>
          </cell>
        </row>
        <row r="248">
          <cell r="B248" t="str">
            <v>kt</v>
          </cell>
        </row>
        <row r="249">
          <cell r="B249" t="str">
            <v>kt</v>
          </cell>
        </row>
        <row r="250">
          <cell r="B250" t="str">
            <v>kt</v>
          </cell>
        </row>
        <row r="251">
          <cell r="B251" t="str">
            <v>kt</v>
          </cell>
        </row>
        <row r="252">
          <cell r="B252" t="str">
            <v>kt</v>
          </cell>
        </row>
        <row r="253">
          <cell r="B253" t="str">
            <v>kt</v>
          </cell>
        </row>
        <row r="254">
          <cell r="B254" t="str">
            <v>kt</v>
          </cell>
        </row>
        <row r="255">
          <cell r="B255" t="str">
            <v>kt</v>
          </cell>
        </row>
        <row r="256">
          <cell r="B256" t="str">
            <v>kt</v>
          </cell>
        </row>
        <row r="262">
          <cell r="B262" t="str">
            <v>kt</v>
          </cell>
        </row>
        <row r="263">
          <cell r="B263" t="str">
            <v>kt</v>
          </cell>
        </row>
        <row r="264">
          <cell r="B264" t="str">
            <v>kt</v>
          </cell>
        </row>
        <row r="265">
          <cell r="B265" t="str">
            <v>kt</v>
          </cell>
        </row>
        <row r="266">
          <cell r="B266" t="str">
            <v>kt</v>
          </cell>
        </row>
        <row r="267">
          <cell r="B267" t="str">
            <v>kt</v>
          </cell>
        </row>
        <row r="268">
          <cell r="B268" t="str">
            <v>kt</v>
          </cell>
        </row>
        <row r="269">
          <cell r="B269" t="str">
            <v>kt</v>
          </cell>
        </row>
        <row r="270">
          <cell r="B270" t="str">
            <v>kt</v>
          </cell>
        </row>
        <row r="271">
          <cell r="B271" t="str">
            <v>kt</v>
          </cell>
        </row>
        <row r="272">
          <cell r="B272" t="str">
            <v>kt</v>
          </cell>
        </row>
        <row r="273">
          <cell r="B273" t="str">
            <v>kt</v>
          </cell>
        </row>
        <row r="274">
          <cell r="B274" t="str">
            <v>kt</v>
          </cell>
        </row>
        <row r="275">
          <cell r="B275" t="str">
            <v>kt</v>
          </cell>
        </row>
        <row r="276">
          <cell r="B276" t="str">
            <v>kt</v>
          </cell>
        </row>
        <row r="277">
          <cell r="B277" t="str">
            <v>kt</v>
          </cell>
        </row>
        <row r="278">
          <cell r="B278" t="str">
            <v>kt</v>
          </cell>
        </row>
        <row r="279">
          <cell r="B279" t="str">
            <v>kt</v>
          </cell>
        </row>
        <row r="280">
          <cell r="B280" t="str">
            <v>kt</v>
          </cell>
        </row>
        <row r="281">
          <cell r="B281" t="str">
            <v>kt</v>
          </cell>
        </row>
        <row r="282">
          <cell r="B282" t="str">
            <v>kt</v>
          </cell>
        </row>
        <row r="283">
          <cell r="B283" t="str">
            <v>kt</v>
          </cell>
        </row>
        <row r="284">
          <cell r="B284" t="str">
            <v>kt</v>
          </cell>
        </row>
        <row r="285">
          <cell r="B285" t="str">
            <v>kt</v>
          </cell>
        </row>
        <row r="286">
          <cell r="B286" t="str">
            <v>kt</v>
          </cell>
        </row>
      </sheetData>
      <sheetData sheetId="8">
        <row r="4">
          <cell r="BT4">
            <v>1.0430443394182891</v>
          </cell>
        </row>
      </sheetData>
      <sheetData sheetId="9" refreshError="1"/>
      <sheetData sheetId="10" refreshError="1"/>
      <sheetData sheetId="11" refreshError="1"/>
      <sheetData sheetId="12">
        <row r="6">
          <cell r="D6" t="str">
            <v>Code élément</v>
          </cell>
        </row>
        <row r="7">
          <cell r="D7" t="str">
            <v>VEG</v>
          </cell>
        </row>
        <row r="8">
          <cell r="D8" t="str">
            <v>VEG</v>
          </cell>
        </row>
        <row r="9">
          <cell r="D9" t="str">
            <v>VEG</v>
          </cell>
        </row>
        <row r="10">
          <cell r="D10" t="str">
            <v>VEG</v>
          </cell>
        </row>
        <row r="11">
          <cell r="D11" t="str">
            <v>VEG</v>
          </cell>
        </row>
        <row r="12">
          <cell r="D12" t="str">
            <v>VEG</v>
          </cell>
        </row>
        <row r="13">
          <cell r="D13" t="str">
            <v>VEG</v>
          </cell>
        </row>
        <row r="14">
          <cell r="D14" t="str">
            <v>VEG</v>
          </cell>
        </row>
        <row r="15">
          <cell r="D15" t="str">
            <v>VEG</v>
          </cell>
        </row>
        <row r="16">
          <cell r="D16" t="str">
            <v>VEG</v>
          </cell>
        </row>
        <row r="17">
          <cell r="D17" t="str">
            <v>VEG</v>
          </cell>
        </row>
        <row r="18">
          <cell r="D18" t="str">
            <v>VEG</v>
          </cell>
        </row>
        <row r="19">
          <cell r="D19" t="str">
            <v>VEG</v>
          </cell>
        </row>
        <row r="20">
          <cell r="D20" t="str">
            <v>VEG</v>
          </cell>
        </row>
        <row r="21">
          <cell r="D21" t="str">
            <v>VEG</v>
          </cell>
        </row>
        <row r="22">
          <cell r="D22" t="str">
            <v>VEG</v>
          </cell>
        </row>
        <row r="23">
          <cell r="D23" t="str">
            <v>VEG</v>
          </cell>
        </row>
        <row r="24">
          <cell r="D24" t="str">
            <v>VEG</v>
          </cell>
        </row>
        <row r="25">
          <cell r="D25" t="str">
            <v>VEG</v>
          </cell>
        </row>
        <row r="26">
          <cell r="D26" t="str">
            <v>VEG</v>
          </cell>
        </row>
        <row r="27">
          <cell r="D27" t="str">
            <v>VEG</v>
          </cell>
        </row>
        <row r="28">
          <cell r="D28" t="str">
            <v>VEG</v>
          </cell>
        </row>
        <row r="29">
          <cell r="D29" t="str">
            <v>VEG</v>
          </cell>
        </row>
        <row r="30">
          <cell r="D30" t="str">
            <v>VEG</v>
          </cell>
        </row>
        <row r="31">
          <cell r="D31" t="str">
            <v>VEG</v>
          </cell>
        </row>
        <row r="32">
          <cell r="D32" t="str">
            <v>VEG</v>
          </cell>
        </row>
        <row r="33">
          <cell r="D33" t="str">
            <v>VEG</v>
          </cell>
        </row>
        <row r="34">
          <cell r="D34" t="str">
            <v>VEG</v>
          </cell>
        </row>
        <row r="35">
          <cell r="D35" t="str">
            <v>VEG</v>
          </cell>
        </row>
        <row r="36">
          <cell r="D36" t="str">
            <v>VEG</v>
          </cell>
        </row>
        <row r="37">
          <cell r="D37" t="str">
            <v>VEG</v>
          </cell>
        </row>
        <row r="38">
          <cell r="D38" t="str">
            <v>VEG</v>
          </cell>
        </row>
        <row r="39">
          <cell r="D39" t="str">
            <v>VEG</v>
          </cell>
        </row>
        <row r="40">
          <cell r="D40" t="str">
            <v>VEG</v>
          </cell>
        </row>
        <row r="41">
          <cell r="D41" t="str">
            <v>VEG</v>
          </cell>
        </row>
        <row r="42">
          <cell r="D42" t="str">
            <v>VEG</v>
          </cell>
        </row>
        <row r="43">
          <cell r="D43" t="str">
            <v>VEG</v>
          </cell>
        </row>
        <row r="44">
          <cell r="D44" t="str">
            <v>VEG</v>
          </cell>
        </row>
        <row r="45">
          <cell r="D45" t="str">
            <v>VEG</v>
          </cell>
        </row>
        <row r="46">
          <cell r="D46" t="str">
            <v>VEG</v>
          </cell>
        </row>
        <row r="47">
          <cell r="D47" t="str">
            <v>VEG</v>
          </cell>
        </row>
        <row r="48">
          <cell r="D48" t="str">
            <v>VEG</v>
          </cell>
        </row>
        <row r="49">
          <cell r="D49" t="str">
            <v>VEG</v>
          </cell>
        </row>
        <row r="50">
          <cell r="D50" t="str">
            <v>VEG</v>
          </cell>
        </row>
        <row r="51">
          <cell r="D51" t="str">
            <v>VEG</v>
          </cell>
        </row>
        <row r="52">
          <cell r="D52" t="str">
            <v>VEG</v>
          </cell>
        </row>
        <row r="53">
          <cell r="D53" t="str">
            <v>VEG</v>
          </cell>
        </row>
        <row r="54">
          <cell r="D54" t="str">
            <v>VEG</v>
          </cell>
        </row>
        <row r="55">
          <cell r="D55" t="str">
            <v>VEG</v>
          </cell>
        </row>
        <row r="56">
          <cell r="D56" t="str">
            <v>VEG</v>
          </cell>
        </row>
        <row r="57">
          <cell r="D57" t="str">
            <v>VEG</v>
          </cell>
        </row>
        <row r="58">
          <cell r="D58" t="str">
            <v>VEG</v>
          </cell>
        </row>
        <row r="59">
          <cell r="D59" t="str">
            <v>VEG</v>
          </cell>
        </row>
        <row r="60">
          <cell r="D60" t="str">
            <v>VEG</v>
          </cell>
        </row>
        <row r="61">
          <cell r="D61" t="str">
            <v>VEG</v>
          </cell>
        </row>
        <row r="62">
          <cell r="D62" t="str">
            <v>VEG</v>
          </cell>
        </row>
        <row r="63">
          <cell r="D63" t="str">
            <v>VEG</v>
          </cell>
        </row>
        <row r="64">
          <cell r="D64" t="str">
            <v>VEG</v>
          </cell>
        </row>
        <row r="65">
          <cell r="D65" t="str">
            <v>VEG</v>
          </cell>
        </row>
        <row r="66">
          <cell r="D66" t="str">
            <v>VEG</v>
          </cell>
        </row>
        <row r="67">
          <cell r="D67" t="str">
            <v>VEG</v>
          </cell>
        </row>
        <row r="68">
          <cell r="D68" t="str">
            <v>VEG</v>
          </cell>
        </row>
        <row r="69">
          <cell r="D69" t="str">
            <v>VEG</v>
          </cell>
        </row>
        <row r="70">
          <cell r="D70" t="str">
            <v>VEG</v>
          </cell>
        </row>
        <row r="71">
          <cell r="D71" t="str">
            <v>VEG</v>
          </cell>
        </row>
        <row r="72">
          <cell r="D72" t="str">
            <v>VEG</v>
          </cell>
        </row>
        <row r="73">
          <cell r="D73" t="str">
            <v>VEG</v>
          </cell>
        </row>
        <row r="74">
          <cell r="D74" t="str">
            <v>VEG</v>
          </cell>
        </row>
        <row r="75">
          <cell r="D75" t="str">
            <v>VEG</v>
          </cell>
        </row>
        <row r="76">
          <cell r="D76" t="str">
            <v>VEG</v>
          </cell>
        </row>
        <row r="77">
          <cell r="D77" t="str">
            <v>VEG</v>
          </cell>
        </row>
        <row r="78">
          <cell r="D78" t="str">
            <v>VEG</v>
          </cell>
        </row>
        <row r="79">
          <cell r="D79" t="str">
            <v>VEG</v>
          </cell>
        </row>
        <row r="80">
          <cell r="D80" t="str">
            <v>VEG</v>
          </cell>
        </row>
        <row r="81">
          <cell r="D81" t="str">
            <v>VEG</v>
          </cell>
        </row>
        <row r="82">
          <cell r="D82" t="str">
            <v>VEG</v>
          </cell>
        </row>
        <row r="83">
          <cell r="D83" t="str">
            <v>VEG</v>
          </cell>
        </row>
        <row r="84">
          <cell r="D84" t="str">
            <v>VEG</v>
          </cell>
        </row>
        <row r="85">
          <cell r="D85" t="str">
            <v>VEG</v>
          </cell>
        </row>
        <row r="86">
          <cell r="D86" t="str">
            <v>VEG</v>
          </cell>
        </row>
        <row r="87">
          <cell r="D87" t="str">
            <v>VEG</v>
          </cell>
        </row>
        <row r="88">
          <cell r="D88" t="str">
            <v>VEG</v>
          </cell>
        </row>
        <row r="98">
          <cell r="D98" t="str">
            <v>ANI</v>
          </cell>
        </row>
        <row r="99">
          <cell r="D99" t="str">
            <v>ANI</v>
          </cell>
        </row>
        <row r="100">
          <cell r="D100" t="str">
            <v>ANI</v>
          </cell>
        </row>
        <row r="101">
          <cell r="D101" t="str">
            <v>ANI</v>
          </cell>
        </row>
        <row r="102">
          <cell r="D102" t="str">
            <v>ANI</v>
          </cell>
        </row>
        <row r="103">
          <cell r="D103" t="str">
            <v>ANI</v>
          </cell>
        </row>
        <row r="104">
          <cell r="D104" t="str">
            <v>ANI</v>
          </cell>
        </row>
        <row r="110">
          <cell r="D110" t="str">
            <v>ANI</v>
          </cell>
        </row>
        <row r="111">
          <cell r="D111" t="str">
            <v>ANI</v>
          </cell>
        </row>
        <row r="112">
          <cell r="D112" t="str">
            <v>VEG</v>
          </cell>
        </row>
        <row r="117">
          <cell r="D117" t="str">
            <v>ANI</v>
          </cell>
        </row>
        <row r="118">
          <cell r="D118" t="str">
            <v>ANI</v>
          </cell>
        </row>
        <row r="119">
          <cell r="D119" t="str">
            <v>ANI</v>
          </cell>
        </row>
        <row r="120">
          <cell r="D120" t="str">
            <v>ANI</v>
          </cell>
        </row>
        <row r="121">
          <cell r="D121" t="str">
            <v>ANI</v>
          </cell>
        </row>
        <row r="122">
          <cell r="D122" t="str">
            <v>ANI</v>
          </cell>
        </row>
        <row r="123">
          <cell r="D123" t="str">
            <v>ANI</v>
          </cell>
        </row>
        <row r="124">
          <cell r="D124" t="str">
            <v>ANI</v>
          </cell>
        </row>
        <row r="125">
          <cell r="D125" t="str">
            <v>ANI</v>
          </cell>
        </row>
        <row r="126">
          <cell r="D126" t="str">
            <v>VEG</v>
          </cell>
        </row>
        <row r="127">
          <cell r="D127" t="str">
            <v>ANI</v>
          </cell>
        </row>
        <row r="128">
          <cell r="D128" t="str">
            <v>ANI</v>
          </cell>
        </row>
        <row r="129">
          <cell r="D129" t="str">
            <v>VEG</v>
          </cell>
        </row>
        <row r="130">
          <cell r="D130" t="str">
            <v>VEG</v>
          </cell>
        </row>
        <row r="132">
          <cell r="D132" t="str">
            <v>VEG</v>
          </cell>
        </row>
        <row r="134">
          <cell r="D134" t="str">
            <v>(ss-totaux)</v>
          </cell>
        </row>
        <row r="135">
          <cell r="D135" t="str">
            <v>(ss-totaux)</v>
          </cell>
        </row>
        <row r="136">
          <cell r="D136" t="str">
            <v>ANI</v>
          </cell>
        </row>
        <row r="177">
          <cell r="D177" t="str">
            <v>ANI</v>
          </cell>
        </row>
        <row r="178">
          <cell r="D178" t="str">
            <v>VEG</v>
          </cell>
        </row>
        <row r="183">
          <cell r="D183" t="str">
            <v>ANI</v>
          </cell>
        </row>
        <row r="184">
          <cell r="D184" t="str">
            <v>VEG</v>
          </cell>
        </row>
        <row r="188">
          <cell r="D188" t="str">
            <v>ANI</v>
          </cell>
        </row>
        <row r="189">
          <cell r="D189" t="str">
            <v>VEG</v>
          </cell>
        </row>
        <row r="214">
          <cell r="D214" t="str">
            <v>VEG</v>
          </cell>
        </row>
        <row r="215">
          <cell r="D215" t="str">
            <v>VEG</v>
          </cell>
        </row>
        <row r="216">
          <cell r="D216" t="str">
            <v>ANI</v>
          </cell>
        </row>
        <row r="217">
          <cell r="D217" t="str">
            <v>VEG</v>
          </cell>
        </row>
        <row r="218">
          <cell r="D218" t="str">
            <v>ANI</v>
          </cell>
        </row>
        <row r="219">
          <cell r="D219" t="str">
            <v>VEG</v>
          </cell>
        </row>
        <row r="220">
          <cell r="D220" t="str">
            <v>VEG</v>
          </cell>
        </row>
        <row r="221">
          <cell r="D221" t="str">
            <v>VEG</v>
          </cell>
        </row>
        <row r="222">
          <cell r="D222" t="str">
            <v>VEG</v>
          </cell>
        </row>
        <row r="223">
          <cell r="D223" t="str">
            <v>ANI</v>
          </cell>
        </row>
        <row r="230">
          <cell r="D230" t="str">
            <v>BLEETHANOL</v>
          </cell>
        </row>
        <row r="231">
          <cell r="D231" t="str">
            <v>MAISETHANOL</v>
          </cell>
        </row>
        <row r="232">
          <cell r="D232" t="str">
            <v>PDTETHANOL</v>
          </cell>
        </row>
        <row r="233">
          <cell r="D233" t="str">
            <v>SOJACARB</v>
          </cell>
        </row>
        <row r="234">
          <cell r="D234" t="str">
            <v>TOURNCARB</v>
          </cell>
        </row>
        <row r="235">
          <cell r="D235" t="str">
            <v>COLZCARB</v>
          </cell>
        </row>
        <row r="236">
          <cell r="D236" t="str">
            <v>PALSTCARB</v>
          </cell>
        </row>
        <row r="237">
          <cell r="D237" t="str">
            <v>PALMECARB</v>
          </cell>
        </row>
        <row r="238">
          <cell r="D238" t="str">
            <v>AUHUICARB</v>
          </cell>
        </row>
        <row r="239">
          <cell r="D239" t="str">
            <v>SCRETHANOL</v>
          </cell>
        </row>
        <row r="241">
          <cell r="D241" t="str">
            <v>BETTERVETHANOL</v>
          </cell>
        </row>
        <row r="267">
          <cell r="D267" t="str">
            <v>Biodiesel</v>
          </cell>
        </row>
        <row r="275">
          <cell r="D275">
            <v>1773</v>
          </cell>
        </row>
        <row r="277">
          <cell r="D277">
            <v>6</v>
          </cell>
        </row>
        <row r="278">
          <cell r="D278">
            <v>383</v>
          </cell>
        </row>
        <row r="279">
          <cell r="D279">
            <v>23</v>
          </cell>
        </row>
        <row r="280">
          <cell r="D280">
            <v>267</v>
          </cell>
        </row>
        <row r="283">
          <cell r="D283">
            <v>2015</v>
          </cell>
        </row>
        <row r="296">
          <cell r="D296">
            <v>2864</v>
          </cell>
        </row>
        <row r="297">
          <cell r="D297">
            <v>341</v>
          </cell>
        </row>
        <row r="298">
          <cell r="D298">
            <v>100</v>
          </cell>
        </row>
        <row r="299">
          <cell r="D299">
            <v>2623</v>
          </cell>
        </row>
        <row r="302">
          <cell r="D302">
            <v>0</v>
          </cell>
        </row>
        <row r="304">
          <cell r="D304">
            <v>820</v>
          </cell>
        </row>
        <row r="306">
          <cell r="D306">
            <v>380</v>
          </cell>
        </row>
        <row r="307">
          <cell r="D307">
            <v>1200</v>
          </cell>
        </row>
        <row r="310">
          <cell r="D310">
            <v>0</v>
          </cell>
        </row>
        <row r="312">
          <cell r="D312">
            <v>240</v>
          </cell>
        </row>
        <row r="313">
          <cell r="D313">
            <v>1100</v>
          </cell>
        </row>
      </sheetData>
      <sheetData sheetId="13" refreshError="1"/>
      <sheetData sheetId="14">
        <row r="6">
          <cell r="B6" t="str">
            <v>produit (codes)</v>
          </cell>
        </row>
      </sheetData>
      <sheetData sheetId="15">
        <row r="195">
          <cell r="AD195">
            <v>21.544103069121515</v>
          </cell>
        </row>
      </sheetData>
      <sheetData sheetId="16">
        <row r="195">
          <cell r="AD195">
            <v>17.504976393653383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8">
          <cell r="AD8">
            <v>187853.82997929479</v>
          </cell>
        </row>
      </sheetData>
      <sheetData sheetId="35">
        <row r="20">
          <cell r="B20">
            <v>83.31823866527516</v>
          </cell>
        </row>
      </sheetData>
      <sheetData sheetId="3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T(T)"/>
      <sheetName val="VvT(T)"/>
      <sheetName val="HvT(T)"/>
      <sheetName val="BvT(T)"/>
      <sheetName val="AvT(T)"/>
      <sheetName val="CUvT(T)"/>
      <sheetName val="CvT(T)"/>
      <sheetName val="UtilisationTerritoire"/>
      <sheetName val="TABLE_STOCK_C"/>
      <sheetName val="UTCATF"/>
      <sheetName val="Prelevements"/>
      <sheetName val="Foret Bois"/>
      <sheetName val="ModeleStockBois"/>
      <sheetName val="CalageBiocarburants"/>
      <sheetName val="Biomasse"/>
      <sheetName val="Energie_Regions"/>
      <sheetName val="Azote"/>
      <sheetName val="Carbone"/>
      <sheetName val="Trajectoires"/>
      <sheetName val="TvC(T)"/>
      <sheetName val="TvR(T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9">
          <cell r="L29" t="str">
            <v>PROPDEJMETHA</v>
          </cell>
        </row>
        <row r="34">
          <cell r="L34" t="str">
            <v>FUMETH_MS</v>
          </cell>
        </row>
        <row r="35">
          <cell r="L35" t="str">
            <v>LIMETH_MS</v>
          </cell>
        </row>
        <row r="45">
          <cell r="L45" t="str">
            <v>DEJECBIOGAZ</v>
          </cell>
        </row>
        <row r="51">
          <cell r="L51" t="str">
            <v>RCLITIERE_MS</v>
          </cell>
        </row>
        <row r="54">
          <cell r="L54" t="str">
            <v>PROPRCMETHA</v>
          </cell>
        </row>
        <row r="62">
          <cell r="L62" t="str">
            <v>RCMETH_MS</v>
          </cell>
        </row>
        <row r="63">
          <cell r="L63" t="str">
            <v>RCOMB_MS</v>
          </cell>
        </row>
        <row r="64">
          <cell r="L64" t="str">
            <v>RCCA2G_MS</v>
          </cell>
        </row>
        <row r="65">
          <cell r="L65" t="str">
            <v>RCMATE_MS</v>
          </cell>
        </row>
        <row r="68">
          <cell r="L68" t="str">
            <v>RCAUCHAMP_MS</v>
          </cell>
        </row>
        <row r="72">
          <cell r="L72" t="str">
            <v>RCBIOGAZ</v>
          </cell>
        </row>
        <row r="78">
          <cell r="L78" t="str">
            <v>PROPCIVEMETHA</v>
          </cell>
        </row>
        <row r="80">
          <cell r="L80" t="str">
            <v>CIVEMETH_MS</v>
          </cell>
        </row>
        <row r="81">
          <cell r="L81" t="str">
            <v>CIVEAUCHAMP_MS</v>
          </cell>
        </row>
        <row r="87">
          <cell r="L87" t="str">
            <v>CIVEBIOGAZ</v>
          </cell>
        </row>
        <row r="93">
          <cell r="L93" t="str">
            <v>PROPHERBMETHA</v>
          </cell>
        </row>
        <row r="95">
          <cell r="L95" t="str">
            <v>HERBMETH_MS</v>
          </cell>
        </row>
        <row r="102">
          <cell r="L102" t="str">
            <v>HERBBIOGAZ</v>
          </cell>
        </row>
        <row r="104">
          <cell r="L104" t="str">
            <v>PROPFRGMETHA</v>
          </cell>
        </row>
        <row r="106">
          <cell r="L106" t="str">
            <v>FRGMETH_MS</v>
          </cell>
        </row>
        <row r="113">
          <cell r="L113" t="str">
            <v>FRGBIOGAZ</v>
          </cell>
        </row>
        <row r="169">
          <cell r="L169" t="str">
            <v>unité</v>
          </cell>
        </row>
        <row r="173">
          <cell r="L173" t="str">
            <v>€/tonne paille</v>
          </cell>
        </row>
        <row r="174">
          <cell r="L174" t="str">
            <v>€/tMS CI</v>
          </cell>
        </row>
        <row r="175">
          <cell r="L175" t="str">
            <v>€/tMS herbe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/>
      <sheetData sheetId="17" refreshError="1"/>
      <sheetData sheetId="18" refreshError="1"/>
      <sheetData sheetId="19">
        <row r="4">
          <cell r="A4" t="str">
            <v>Taux de récolte pailles de céréales (hors litière)</v>
          </cell>
        </row>
      </sheetData>
      <sheetData sheetId="20">
        <row r="38">
          <cell r="A38" t="str">
            <v>Céréales oléoprotéagineux</v>
          </cell>
        </row>
        <row r="43">
          <cell r="A43" t="str">
            <v>Cultures fourragères</v>
          </cell>
        </row>
        <row r="44">
          <cell r="A44" t="str">
            <v>Prairies naturelles</v>
          </cell>
        </row>
        <row r="46">
          <cell r="A46" t="str">
            <v>Forêts et peupleraies</v>
          </cell>
        </row>
        <row r="50">
          <cell r="A50" t="str">
            <v>TOTAL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V(V)"/>
      <sheetName val="AvV(V)"/>
      <sheetName val="CvV(V)"/>
      <sheetName val="Rdt CP"/>
      <sheetName val="Surfaces22Cultures"/>
      <sheetName val="Rdt CSa"/>
      <sheetName val="Rdt CSb"/>
      <sheetName val="Rdt BIBE"/>
      <sheetName val="Rdt BO"/>
      <sheetName val="Residus"/>
      <sheetName val="Besoin N"/>
      <sheetName val="Export N"/>
      <sheetName val="Symbiote N"/>
      <sheetName val="Export N CP"/>
      <sheetName val="Export N CSB"/>
      <sheetName val="N agribio"/>
      <sheetName val="Prop_AgriIntegre"/>
      <sheetName val="Prop_AgriBio"/>
      <sheetName val="Surface IAE"/>
      <sheetName val="Conso énergie"/>
      <sheetName val="Surfaces irriguees"/>
      <sheetName val="Conso eau"/>
      <sheetName val="IFT"/>
      <sheetName val="Stock C"/>
      <sheetName val="Prod vegetales kt Climagri"/>
      <sheetName val="Prodsecond_et_indic"/>
      <sheetName val="VvC(V)"/>
      <sheetName val="VvB(V)"/>
      <sheetName val="VvT(V)"/>
      <sheetName val="VvR(V)"/>
      <sheetName val="VvA(V)"/>
    </sheetNames>
    <sheetDataSet>
      <sheetData sheetId="0">
        <row r="11">
          <cell r="H11" t="str">
            <v>CodeS_1</v>
          </cell>
        </row>
        <row r="12">
          <cell r="H12" t="str">
            <v>S0</v>
          </cell>
        </row>
        <row r="13">
          <cell r="H13" t="str">
            <v>S1</v>
          </cell>
        </row>
        <row r="14">
          <cell r="H14" t="str">
            <v>S11</v>
          </cell>
        </row>
        <row r="15">
          <cell r="H15" t="str">
            <v>S111</v>
          </cell>
        </row>
        <row r="16">
          <cell r="H16" t="str">
            <v>S1111</v>
          </cell>
        </row>
        <row r="17">
          <cell r="H17" t="str">
            <v>S11111</v>
          </cell>
        </row>
        <row r="18">
          <cell r="H18" t="str">
            <v>S111111000</v>
          </cell>
        </row>
        <row r="19">
          <cell r="H19" t="str">
            <v>S111112000</v>
          </cell>
        </row>
        <row r="20">
          <cell r="H20" t="str">
            <v>S111113000</v>
          </cell>
        </row>
        <row r="21">
          <cell r="H21" t="str">
            <v>S111114000</v>
          </cell>
        </row>
        <row r="22">
          <cell r="H22" t="str">
            <v>S111115000</v>
          </cell>
        </row>
        <row r="23">
          <cell r="H23" t="str">
            <v>S111116000</v>
          </cell>
        </row>
        <row r="24">
          <cell r="H24" t="str">
            <v>S111117000</v>
          </cell>
        </row>
        <row r="25">
          <cell r="H25" t="str">
            <v>S111118000</v>
          </cell>
        </row>
        <row r="26">
          <cell r="H26" t="str">
            <v>S111119100</v>
          </cell>
        </row>
        <row r="27">
          <cell r="H27" t="str">
            <v>S111119200</v>
          </cell>
        </row>
        <row r="28">
          <cell r="H28" t="str">
            <v>S111119300</v>
          </cell>
        </row>
        <row r="29">
          <cell r="H29" t="str">
            <v>S11112</v>
          </cell>
        </row>
        <row r="30">
          <cell r="H30" t="str">
            <v>S111121000</v>
          </cell>
        </row>
        <row r="31">
          <cell r="H31" t="str">
            <v>S111122000</v>
          </cell>
        </row>
        <row r="32">
          <cell r="H32" t="str">
            <v>S111123000</v>
          </cell>
        </row>
        <row r="33">
          <cell r="H33" t="str">
            <v>S111124100</v>
          </cell>
        </row>
        <row r="34">
          <cell r="H34" t="str">
            <v>S111124200</v>
          </cell>
        </row>
        <row r="35">
          <cell r="H35" t="str">
            <v>S11113</v>
          </cell>
        </row>
        <row r="36">
          <cell r="H36" t="str">
            <v>S111130100</v>
          </cell>
        </row>
        <row r="37">
          <cell r="H37" t="str">
            <v>S111130200</v>
          </cell>
        </row>
        <row r="38">
          <cell r="H38" t="str">
            <v>S111130300</v>
          </cell>
        </row>
        <row r="39">
          <cell r="H39" t="str">
            <v>S1112</v>
          </cell>
        </row>
        <row r="40">
          <cell r="H40" t="str">
            <v>S11121</v>
          </cell>
        </row>
        <row r="41">
          <cell r="H41" t="str">
            <v>S111211000</v>
          </cell>
        </row>
        <row r="42">
          <cell r="H42" t="str">
            <v>S111212100</v>
          </cell>
        </row>
        <row r="43">
          <cell r="H43" t="str">
            <v>S11121210001</v>
          </cell>
        </row>
        <row r="44">
          <cell r="H44" t="str">
            <v>S11121210002</v>
          </cell>
        </row>
        <row r="45">
          <cell r="H45" t="str">
            <v>S111212200</v>
          </cell>
        </row>
        <row r="46">
          <cell r="H46" t="str">
            <v>S11122</v>
          </cell>
        </row>
        <row r="47">
          <cell r="H47" t="str">
            <v>S111221000</v>
          </cell>
        </row>
        <row r="48">
          <cell r="H48" t="str">
            <v>S111222000</v>
          </cell>
        </row>
        <row r="49">
          <cell r="H49" t="str">
            <v>S1113</v>
          </cell>
        </row>
        <row r="50">
          <cell r="H50" t="str">
            <v>S11131</v>
          </cell>
        </row>
        <row r="51">
          <cell r="H51" t="str">
            <v>S111311000</v>
          </cell>
        </row>
        <row r="52">
          <cell r="H52" t="str">
            <v>S111312000</v>
          </cell>
        </row>
        <row r="53">
          <cell r="H53" t="str">
            <v>S11132</v>
          </cell>
        </row>
        <row r="54">
          <cell r="H54" t="str">
            <v>S111322000</v>
          </cell>
        </row>
        <row r="55">
          <cell r="H55" t="str">
            <v>S11133</v>
          </cell>
        </row>
        <row r="56">
          <cell r="H56" t="str">
            <v>S111333</v>
          </cell>
        </row>
        <row r="57">
          <cell r="H57" t="str">
            <v>S111334</v>
          </cell>
        </row>
        <row r="58">
          <cell r="H58" t="str">
            <v>S111334001</v>
          </cell>
        </row>
        <row r="59">
          <cell r="H59" t="str">
            <v>S111334002</v>
          </cell>
        </row>
        <row r="60">
          <cell r="H60" t="str">
            <v>S111334003</v>
          </cell>
        </row>
        <row r="61">
          <cell r="H61" t="str">
            <v>S111335</v>
          </cell>
        </row>
        <row r="62">
          <cell r="H62" t="str">
            <v>S111335001</v>
          </cell>
        </row>
        <row r="63">
          <cell r="H63" t="str">
            <v>S111335002</v>
          </cell>
        </row>
        <row r="64">
          <cell r="H64" t="str">
            <v>S111335003</v>
          </cell>
        </row>
        <row r="65">
          <cell r="H65" t="str">
            <v>S111335004</v>
          </cell>
        </row>
        <row r="66">
          <cell r="H66" t="str">
            <v>S111335005</v>
          </cell>
        </row>
        <row r="67">
          <cell r="H67" t="str">
            <v>S1114</v>
          </cell>
        </row>
        <row r="68">
          <cell r="H68" t="str">
            <v>S111401</v>
          </cell>
        </row>
        <row r="69">
          <cell r="H69" t="str">
            <v>S111401101</v>
          </cell>
        </row>
        <row r="70">
          <cell r="H70" t="str">
            <v>S11140110101</v>
          </cell>
        </row>
        <row r="71">
          <cell r="H71" t="str">
            <v>S11140110102</v>
          </cell>
        </row>
        <row r="72">
          <cell r="H72" t="str">
            <v>S111401102</v>
          </cell>
        </row>
        <row r="73">
          <cell r="H73" t="str">
            <v>S111401103</v>
          </cell>
        </row>
        <row r="74">
          <cell r="H74" t="str">
            <v>S111401104</v>
          </cell>
        </row>
        <row r="75">
          <cell r="H75" t="str">
            <v>S11140110401</v>
          </cell>
        </row>
        <row r="76">
          <cell r="H76" t="str">
            <v>S11140110402</v>
          </cell>
        </row>
        <row r="77">
          <cell r="H77" t="str">
            <v>S111401105</v>
          </cell>
        </row>
        <row r="78">
          <cell r="H78" t="str">
            <v>S111401106</v>
          </cell>
        </row>
        <row r="79">
          <cell r="H79" t="str">
            <v>S111401107</v>
          </cell>
        </row>
        <row r="80">
          <cell r="H80" t="str">
            <v>S111401108</v>
          </cell>
        </row>
        <row r="81">
          <cell r="H81" t="str">
            <v>S11140110801</v>
          </cell>
        </row>
        <row r="82">
          <cell r="H82" t="str">
            <v>S11140110802</v>
          </cell>
        </row>
        <row r="83">
          <cell r="H83" t="str">
            <v>S111401201</v>
          </cell>
        </row>
        <row r="84">
          <cell r="H84" t="str">
            <v>S111401202</v>
          </cell>
        </row>
        <row r="85">
          <cell r="H85" t="str">
            <v>S111401203</v>
          </cell>
        </row>
        <row r="86">
          <cell r="H86" t="str">
            <v>S111401204</v>
          </cell>
        </row>
        <row r="87">
          <cell r="H87" t="str">
            <v>S111401205</v>
          </cell>
        </row>
        <row r="88">
          <cell r="H88" t="str">
            <v>S111401206</v>
          </cell>
        </row>
        <row r="89">
          <cell r="H89" t="str">
            <v>S111401207</v>
          </cell>
        </row>
        <row r="90">
          <cell r="H90" t="str">
            <v>S111401208</v>
          </cell>
        </row>
        <row r="91">
          <cell r="H91" t="str">
            <v>S111401209</v>
          </cell>
        </row>
        <row r="92">
          <cell r="H92" t="str">
            <v>S111401210</v>
          </cell>
        </row>
        <row r="93">
          <cell r="H93" t="str">
            <v>S111401211</v>
          </cell>
        </row>
        <row r="94">
          <cell r="H94" t="str">
            <v>S111401212</v>
          </cell>
        </row>
        <row r="95">
          <cell r="H95" t="str">
            <v>S111401213</v>
          </cell>
        </row>
        <row r="96">
          <cell r="H96" t="str">
            <v>S111401214</v>
          </cell>
        </row>
        <row r="97">
          <cell r="H97" t="str">
            <v>S111401215</v>
          </cell>
        </row>
        <row r="98">
          <cell r="H98" t="str">
            <v>S111401216</v>
          </cell>
        </row>
        <row r="99">
          <cell r="H99" t="str">
            <v>S111401217</v>
          </cell>
        </row>
        <row r="100">
          <cell r="H100" t="str">
            <v>S111401218</v>
          </cell>
        </row>
        <row r="101">
          <cell r="H101" t="str">
            <v>S111401219</v>
          </cell>
        </row>
        <row r="102">
          <cell r="H102" t="str">
            <v>S111401301</v>
          </cell>
        </row>
        <row r="103">
          <cell r="H103" t="str">
            <v>S111401302</v>
          </cell>
        </row>
        <row r="104">
          <cell r="H104" t="str">
            <v>S111401303</v>
          </cell>
        </row>
        <row r="105">
          <cell r="H105" t="str">
            <v>S111401304</v>
          </cell>
        </row>
        <row r="106">
          <cell r="H106" t="str">
            <v>S111401305</v>
          </cell>
        </row>
        <row r="107">
          <cell r="H107" t="str">
            <v>S111401306</v>
          </cell>
        </row>
        <row r="108">
          <cell r="H108" t="str">
            <v>S111401307</v>
          </cell>
        </row>
        <row r="109">
          <cell r="H109" t="str">
            <v>S111401308</v>
          </cell>
        </row>
        <row r="110">
          <cell r="H110" t="str">
            <v>S111401309</v>
          </cell>
        </row>
        <row r="111">
          <cell r="H111" t="str">
            <v>S111401401</v>
          </cell>
        </row>
        <row r="112">
          <cell r="H112" t="str">
            <v>S111401402</v>
          </cell>
        </row>
        <row r="113">
          <cell r="H113" t="str">
            <v>S111401403</v>
          </cell>
        </row>
        <row r="114">
          <cell r="H114" t="str">
            <v>S111401501</v>
          </cell>
        </row>
        <row r="115">
          <cell r="H115" t="str">
            <v>S111401701</v>
          </cell>
        </row>
        <row r="116">
          <cell r="H116" t="str">
            <v>S111401702</v>
          </cell>
        </row>
        <row r="117">
          <cell r="H117" t="str">
            <v>S11140170201</v>
          </cell>
        </row>
        <row r="118">
          <cell r="H118" t="str">
            <v>S11140170202</v>
          </cell>
        </row>
        <row r="119">
          <cell r="H119" t="str">
            <v>S111402</v>
          </cell>
        </row>
        <row r="120">
          <cell r="H120" t="str">
            <v>S111402001</v>
          </cell>
        </row>
        <row r="121">
          <cell r="H121" t="str">
            <v>S111402002</v>
          </cell>
        </row>
        <row r="122">
          <cell r="H122" t="str">
            <v>S111402003</v>
          </cell>
        </row>
        <row r="123">
          <cell r="H123" t="str">
            <v>S1115</v>
          </cell>
        </row>
        <row r="124">
          <cell r="H124" t="str">
            <v>S1116</v>
          </cell>
        </row>
        <row r="125">
          <cell r="H125" t="str">
            <v>S112</v>
          </cell>
        </row>
        <row r="126">
          <cell r="H126" t="str">
            <v>S112001000</v>
          </cell>
        </row>
        <row r="127">
          <cell r="H127" t="str">
            <v>S112002000</v>
          </cell>
        </row>
        <row r="128">
          <cell r="H128" t="str">
            <v>S113</v>
          </cell>
        </row>
        <row r="129">
          <cell r="H129" t="str">
            <v>S1131</v>
          </cell>
        </row>
        <row r="130">
          <cell r="H130" t="str">
            <v>S113100001</v>
          </cell>
        </row>
        <row r="131">
          <cell r="H131" t="str">
            <v>S113100002</v>
          </cell>
        </row>
        <row r="132">
          <cell r="H132" t="str">
            <v>S1132</v>
          </cell>
        </row>
        <row r="133">
          <cell r="H133" t="str">
            <v>S113201</v>
          </cell>
        </row>
        <row r="134">
          <cell r="H134" t="str">
            <v>S11320100001</v>
          </cell>
        </row>
        <row r="135">
          <cell r="H135" t="str">
            <v>S11320100002</v>
          </cell>
        </row>
        <row r="136">
          <cell r="H136" t="str">
            <v>S11320100003</v>
          </cell>
        </row>
        <row r="137">
          <cell r="H137" t="str">
            <v>S11320100004</v>
          </cell>
        </row>
        <row r="138">
          <cell r="H138" t="str">
            <v>S113202</v>
          </cell>
        </row>
        <row r="139">
          <cell r="H139" t="str">
            <v>S11320200001</v>
          </cell>
        </row>
        <row r="140">
          <cell r="H140" t="str">
            <v>S11320200002</v>
          </cell>
        </row>
        <row r="141">
          <cell r="H141" t="str">
            <v>S11320200003</v>
          </cell>
        </row>
        <row r="142">
          <cell r="H142" t="str">
            <v>S11320200004</v>
          </cell>
        </row>
        <row r="143">
          <cell r="H143" t="str">
            <v>S113203</v>
          </cell>
        </row>
        <row r="144">
          <cell r="H144" t="str">
            <v>S113203001</v>
          </cell>
        </row>
        <row r="145">
          <cell r="H145" t="str">
            <v>S11320300101</v>
          </cell>
        </row>
        <row r="146">
          <cell r="H146" t="str">
            <v>S11320300102</v>
          </cell>
        </row>
        <row r="147">
          <cell r="H147" t="str">
            <v>S113203002</v>
          </cell>
        </row>
        <row r="148">
          <cell r="H148" t="str">
            <v>S113203003</v>
          </cell>
        </row>
        <row r="149">
          <cell r="H149" t="str">
            <v>S113203004</v>
          </cell>
        </row>
        <row r="150">
          <cell r="H150" t="str">
            <v>S113204</v>
          </cell>
        </row>
        <row r="151">
          <cell r="H151" t="str">
            <v>S113204001</v>
          </cell>
        </row>
        <row r="152">
          <cell r="H152" t="str">
            <v>S113204002</v>
          </cell>
        </row>
        <row r="153">
          <cell r="H153" t="str">
            <v>S11320400201</v>
          </cell>
        </row>
        <row r="154">
          <cell r="H154" t="str">
            <v>S11320400202</v>
          </cell>
        </row>
        <row r="155">
          <cell r="H155" t="str">
            <v>S113204003</v>
          </cell>
        </row>
        <row r="156">
          <cell r="H156" t="str">
            <v>S113204004</v>
          </cell>
        </row>
        <row r="157">
          <cell r="H157" t="str">
            <v>S113204005</v>
          </cell>
        </row>
        <row r="158">
          <cell r="H158" t="str">
            <v>S113204006</v>
          </cell>
        </row>
        <row r="159">
          <cell r="H159" t="str">
            <v>S11320400601</v>
          </cell>
        </row>
        <row r="160">
          <cell r="H160" t="str">
            <v>S11320400602</v>
          </cell>
        </row>
        <row r="161">
          <cell r="H161" t="str">
            <v>S11320400603</v>
          </cell>
        </row>
        <row r="162">
          <cell r="H162" t="str">
            <v>S113204007</v>
          </cell>
        </row>
        <row r="163">
          <cell r="H163" t="str">
            <v>S11320400701</v>
          </cell>
        </row>
        <row r="164">
          <cell r="H164" t="str">
            <v>S11320400702</v>
          </cell>
        </row>
        <row r="165">
          <cell r="H165" t="str">
            <v>S11320400703</v>
          </cell>
        </row>
        <row r="166">
          <cell r="H166" t="str">
            <v>S11320400704</v>
          </cell>
        </row>
        <row r="167">
          <cell r="H167" t="str">
            <v>S11320400705</v>
          </cell>
        </row>
        <row r="168">
          <cell r="H168" t="str">
            <v>S113205</v>
          </cell>
        </row>
        <row r="169">
          <cell r="H169" t="str">
            <v>S113205001</v>
          </cell>
        </row>
        <row r="170">
          <cell r="H170" t="str">
            <v>S113205002</v>
          </cell>
        </row>
        <row r="171">
          <cell r="H171" t="str">
            <v>S113205003</v>
          </cell>
        </row>
        <row r="172">
          <cell r="H172" t="str">
            <v>S113207</v>
          </cell>
        </row>
        <row r="173">
          <cell r="H173" t="str">
            <v>S113207004</v>
          </cell>
        </row>
        <row r="174">
          <cell r="H174" t="str">
            <v>S1133</v>
          </cell>
        </row>
        <row r="175">
          <cell r="H175" t="str">
            <v>S1133001</v>
          </cell>
        </row>
        <row r="176">
          <cell r="H176" t="str">
            <v>S1133002</v>
          </cell>
        </row>
        <row r="177">
          <cell r="H177" t="str">
            <v>S1133003</v>
          </cell>
        </row>
        <row r="178">
          <cell r="H178" t="str">
            <v>S1133004</v>
          </cell>
        </row>
        <row r="179">
          <cell r="H179" t="str">
            <v>S13</v>
          </cell>
        </row>
        <row r="180">
          <cell r="H180" t="str">
            <v>S20</v>
          </cell>
        </row>
        <row r="181">
          <cell r="H181" t="str">
            <v>S30</v>
          </cell>
        </row>
        <row r="182">
          <cell r="H182" t="str">
            <v>S40</v>
          </cell>
        </row>
        <row r="183">
          <cell r="H183" t="str">
            <v>S50</v>
          </cell>
        </row>
        <row r="184">
          <cell r="H184" t="str">
            <v>Ecart</v>
          </cell>
        </row>
        <row r="195">
          <cell r="H195" t="str">
            <v>SFLVJCIP</v>
          </cell>
        </row>
        <row r="200">
          <cell r="H200" t="str">
            <v>SERRES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140">
          <cell r="AD140">
            <v>0</v>
          </cell>
        </row>
      </sheetData>
      <sheetData sheetId="25" refreshError="1"/>
      <sheetData sheetId="26">
        <row r="17">
          <cell r="A17" t="str">
            <v>Céréales</v>
          </cell>
        </row>
      </sheetData>
      <sheetData sheetId="27" refreshError="1"/>
      <sheetData sheetId="28">
        <row r="5">
          <cell r="A5" t="str">
            <v>Surfaces</v>
          </cell>
        </row>
      </sheetData>
      <sheetData sheetId="29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C(C)"/>
      <sheetName val="EvC(C)"/>
      <sheetName val="TvC(C)"/>
      <sheetName val="VvC(C)"/>
      <sheetName val="AvC(C)"/>
      <sheetName val="Régions"/>
      <sheetName val="A1a"/>
      <sheetName val="A1d_EnergieDirecte"/>
      <sheetName val="A3Categories"/>
      <sheetName val="A3"/>
      <sheetName val="A4_GESEnergie_PhytoMateriel"/>
      <sheetName val="A5a_DonneesIrrigation"/>
      <sheetName val="A5b_VolumesSechageConservation"/>
      <sheetName val="A6_EnergieChauffageSerres"/>
      <sheetName val="A7_EnergieIrrigation"/>
      <sheetName val="A8"/>
      <sheetName val="A9_SechageConservation"/>
      <sheetName val="A10"/>
      <sheetName val="A11"/>
      <sheetName val="B1"/>
      <sheetName val="B2"/>
      <sheetName val="B3"/>
      <sheetName val="B4"/>
      <sheetName val="B5"/>
      <sheetName val="B5b"/>
      <sheetName val="B6"/>
      <sheetName val="B7"/>
      <sheetName val="C1"/>
      <sheetName val="C2"/>
      <sheetName val="C2c"/>
      <sheetName val="C3_Solde_Azote"/>
      <sheetName val="C4"/>
      <sheetName val="C4cat"/>
      <sheetName val="C5"/>
      <sheetName val="C6"/>
      <sheetName val="C7"/>
      <sheetName val="R1"/>
      <sheetName val="R2a"/>
      <sheetName val="R2"/>
      <sheetName val="RF"/>
      <sheetName val="R3"/>
      <sheetName val="R_Productions"/>
      <sheetName val="R-Profil énergétique"/>
      <sheetName val="CvT(C)"/>
      <sheetName val="Gain_GES"/>
      <sheetName val="R-Profil G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6">
          <cell r="A6" t="str">
            <v>blé tendre</v>
          </cell>
        </row>
        <row r="7">
          <cell r="A7" t="str">
            <v>blé dur</v>
          </cell>
        </row>
        <row r="8">
          <cell r="A8" t="str">
            <v>maïs (grain et semence)</v>
          </cell>
        </row>
        <row r="9">
          <cell r="A9" t="str">
            <v>Orge et escourgeon</v>
          </cell>
        </row>
      </sheetData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 refreshError="1"/>
      <sheetData sheetId="44"/>
      <sheetData sheetId="4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A(A)"/>
      <sheetName val="HvA(A)"/>
      <sheetName val="VvA(A)"/>
      <sheetName val="TvA(A)"/>
      <sheetName val="EvA(A)"/>
      <sheetName val="ProdAnimales"/>
      <sheetName val="AvB(A)"/>
      <sheetName val="AvC(A)"/>
      <sheetName val="AvT(A)"/>
      <sheetName val="Concentres"/>
      <sheetName val="AvM(A)"/>
      <sheetName val="AvR(A)"/>
    </sheetNames>
    <sheetDataSet>
      <sheetData sheetId="0">
        <row r="8">
          <cell r="AD8">
            <v>3400.058</v>
          </cell>
        </row>
      </sheetData>
      <sheetData sheetId="1" refreshError="1"/>
      <sheetData sheetId="2" refreshError="1"/>
      <sheetData sheetId="3" refreshError="1"/>
      <sheetData sheetId="4"/>
      <sheetData sheetId="5">
        <row r="7">
          <cell r="I7" t="str">
            <v>PV cheptel x coef 2</v>
          </cell>
        </row>
        <row r="8">
          <cell r="I8" t="str">
            <v>PV abattu x coef 3</v>
          </cell>
        </row>
        <row r="11">
          <cell r="I11" t="str">
            <v>PRODLAITEXT</v>
          </cell>
        </row>
        <row r="12">
          <cell r="I12" t="str">
            <v>PRODLAITINT</v>
          </cell>
        </row>
        <row r="13">
          <cell r="I13" t="str">
            <v>PRODLAITCON</v>
          </cell>
        </row>
        <row r="14">
          <cell r="I14" t="str">
            <v>PRODLAITUVL</v>
          </cell>
        </row>
        <row r="21">
          <cell r="I21" t="str">
            <v>PV cheptel x coef 2</v>
          </cell>
        </row>
        <row r="22">
          <cell r="I22" t="str">
            <v>PV abattu x coef 3</v>
          </cell>
        </row>
        <row r="30">
          <cell r="I30" t="str">
            <v>PV cheptel x coef 2</v>
          </cell>
        </row>
        <row r="31">
          <cell r="I31" t="str">
            <v>PV abattu x coef 3</v>
          </cell>
        </row>
        <row r="40">
          <cell r="I40" t="str">
            <v>PV cheptel x coef 2</v>
          </cell>
        </row>
        <row r="41">
          <cell r="I41" t="str">
            <v>PV abattu x coef 3</v>
          </cell>
        </row>
        <row r="45">
          <cell r="I45" t="str">
            <v>depuis Sv</v>
          </cell>
        </row>
        <row r="46">
          <cell r="I46" t="str">
            <v>Effectifs x fourrages</v>
          </cell>
        </row>
        <row r="47">
          <cell r="I47" t="str">
            <v>Effectifs x pature</v>
          </cell>
        </row>
        <row r="48">
          <cell r="I48" t="str">
            <v>Effectifs x concentrés</v>
          </cell>
        </row>
        <row r="49">
          <cell r="I49" t="str">
            <v>Effectifs x C1 x C2</v>
          </cell>
        </row>
        <row r="50">
          <cell r="I50" t="str">
            <v>PV abattu x coef 3</v>
          </cell>
        </row>
        <row r="51">
          <cell r="I51" t="str">
            <v>Effectifs x lait</v>
          </cell>
        </row>
        <row r="52">
          <cell r="I52" t="str">
            <v>∆</v>
          </cell>
        </row>
        <row r="55">
          <cell r="I55" t="str">
            <v>depuis Sv</v>
          </cell>
        </row>
        <row r="56">
          <cell r="I56" t="str">
            <v>Effectifs x concentrés</v>
          </cell>
        </row>
        <row r="57">
          <cell r="I57" t="str">
            <v>Effectifs x C1 x C2</v>
          </cell>
        </row>
        <row r="58">
          <cell r="I58" t="str">
            <v>PV abattu x coef 3</v>
          </cell>
        </row>
        <row r="59">
          <cell r="I59" t="str">
            <v>∆</v>
          </cell>
        </row>
        <row r="63">
          <cell r="I63" t="str">
            <v>depuis Sv</v>
          </cell>
        </row>
        <row r="64">
          <cell r="I64" t="str">
            <v>Effectifs x C2</v>
          </cell>
        </row>
        <row r="65">
          <cell r="I65" t="str">
            <v>Effectifs x C1 x C2</v>
          </cell>
        </row>
        <row r="66">
          <cell r="I66" t="str">
            <v>Effectifs x concentrés</v>
          </cell>
        </row>
        <row r="67">
          <cell r="I67" t="str">
            <v>PV abattu x coef 3</v>
          </cell>
        </row>
        <row r="68">
          <cell r="I68" t="str">
            <v>∆</v>
          </cell>
        </row>
        <row r="69">
          <cell r="I69" t="str">
            <v>Effectifs x Œufs</v>
          </cell>
        </row>
        <row r="73">
          <cell r="I73" t="str">
            <v>depuis Sv</v>
          </cell>
        </row>
        <row r="74">
          <cell r="I74" t="str">
            <v>Effectifs x C2</v>
          </cell>
        </row>
        <row r="75">
          <cell r="I75" t="str">
            <v>Effectifs produits x C1</v>
          </cell>
        </row>
        <row r="76">
          <cell r="I76" t="str">
            <v>PV produit  x concentrés</v>
          </cell>
        </row>
        <row r="77">
          <cell r="I77" t="str">
            <v>PV abattu x coef 3</v>
          </cell>
        </row>
        <row r="78">
          <cell r="I78" t="str">
            <v>∆</v>
          </cell>
        </row>
        <row r="79">
          <cell r="I79" t="str">
            <v>ICPOULETCHA</v>
          </cell>
        </row>
        <row r="80">
          <cell r="I80" t="str">
            <v>PRODPCHPLAC</v>
          </cell>
        </row>
        <row r="83">
          <cell r="I83" t="str">
            <v>depuis Sv</v>
          </cell>
        </row>
        <row r="84">
          <cell r="I84" t="str">
            <v>Effectifs x C2</v>
          </cell>
        </row>
        <row r="85">
          <cell r="I85" t="str">
            <v>Effectifs produits x C1</v>
          </cell>
        </row>
        <row r="86">
          <cell r="I86" t="str">
            <v>PV produit  x concentrés</v>
          </cell>
        </row>
        <row r="87">
          <cell r="I87" t="str">
            <v>PV abattu x coef 3</v>
          </cell>
        </row>
        <row r="88">
          <cell r="I88" t="str">
            <v>∆</v>
          </cell>
        </row>
        <row r="92">
          <cell r="I92" t="str">
            <v>depuis Sv</v>
          </cell>
        </row>
        <row r="93">
          <cell r="I93" t="str">
            <v>Effectifs x C2</v>
          </cell>
        </row>
        <row r="94">
          <cell r="I94" t="str">
            <v>Effectifs produits x C1</v>
          </cell>
        </row>
        <row r="95">
          <cell r="I95" t="str">
            <v>PV produit  x concentrés</v>
          </cell>
        </row>
        <row r="96">
          <cell r="I96" t="str">
            <v>PV abattu x coef 3</v>
          </cell>
        </row>
        <row r="97">
          <cell r="I97" t="str">
            <v>∆</v>
          </cell>
        </row>
        <row r="101">
          <cell r="I101" t="str">
            <v>depuis Sv</v>
          </cell>
        </row>
        <row r="102">
          <cell r="I102" t="str">
            <v>Surfaces x C1</v>
          </cell>
        </row>
        <row r="103">
          <cell r="I103" t="str">
            <v>PV produit  x concentrés</v>
          </cell>
        </row>
        <row r="104">
          <cell r="I104" t="str">
            <v>PV abattu x coef 3</v>
          </cell>
        </row>
        <row r="105">
          <cell r="I105" t="str">
            <v>∆</v>
          </cell>
        </row>
        <row r="109">
          <cell r="I109" t="str">
            <v>depuis Sv</v>
          </cell>
        </row>
        <row r="110">
          <cell r="I110" t="str">
            <v>Surfaces x C1</v>
          </cell>
        </row>
        <row r="111">
          <cell r="I111" t="str">
            <v>PV produit  x concentrés</v>
          </cell>
        </row>
        <row r="112">
          <cell r="I112" t="str">
            <v>PV abattu x coef 3</v>
          </cell>
        </row>
        <row r="113">
          <cell r="I113" t="str">
            <v>∆</v>
          </cell>
        </row>
        <row r="117">
          <cell r="I117" t="str">
            <v>depuis Sv</v>
          </cell>
        </row>
        <row r="118">
          <cell r="I118" t="str">
            <v>Surfaces x C1</v>
          </cell>
        </row>
        <row r="119">
          <cell r="I119" t="str">
            <v>PV produit  x concentrés</v>
          </cell>
        </row>
        <row r="120">
          <cell r="I120" t="str">
            <v>PV abattu x coef 3</v>
          </cell>
        </row>
        <row r="121">
          <cell r="I121" t="str">
            <v>∆</v>
          </cell>
        </row>
        <row r="125">
          <cell r="I125" t="str">
            <v>depuis Sv</v>
          </cell>
        </row>
        <row r="126">
          <cell r="I126" t="str">
            <v>Surfaces x C1</v>
          </cell>
        </row>
        <row r="127">
          <cell r="I127" t="str">
            <v>PV produit  x concentrés</v>
          </cell>
        </row>
        <row r="128">
          <cell r="I128" t="str">
            <v>PV abattu x coef 3</v>
          </cell>
        </row>
        <row r="129">
          <cell r="I129" t="str">
            <v>∆</v>
          </cell>
        </row>
        <row r="149">
          <cell r="I149" t="str">
            <v>PRODLAITTOT</v>
          </cell>
        </row>
        <row r="153">
          <cell r="I153" t="str">
            <v>NBVACHESTOT</v>
          </cell>
        </row>
        <row r="154">
          <cell r="I154" t="str">
            <v>NBVACHESLAI</v>
          </cell>
        </row>
        <row r="155">
          <cell r="I155" t="str">
            <v>NBVAHCESVIA</v>
          </cell>
        </row>
        <row r="156">
          <cell r="I156" t="str">
            <v>NBCHEVRESTT</v>
          </cell>
        </row>
        <row r="157">
          <cell r="I157" t="str">
            <v>NBBREBISLAI</v>
          </cell>
        </row>
        <row r="158">
          <cell r="I158" t="str">
            <v>NBBREBISVIA</v>
          </cell>
        </row>
        <row r="159">
          <cell r="I159" t="str">
            <v>NBPORCTOTAL</v>
          </cell>
        </row>
        <row r="160">
          <cell r="I160" t="str">
            <v>NBPONDEUSES</v>
          </cell>
        </row>
        <row r="161">
          <cell r="I161" t="str">
            <v>NBPOULCHTOT</v>
          </cell>
        </row>
        <row r="169">
          <cell r="I169" t="str">
            <v>SURFENTOMAQ</v>
          </cell>
        </row>
        <row r="174">
          <cell r="I174" t="str">
            <v>NBPORCCONve</v>
          </cell>
        </row>
        <row r="175">
          <cell r="I175" t="str">
            <v>NBPORCLABel</v>
          </cell>
        </row>
        <row r="176">
          <cell r="I176" t="str">
            <v>NBPORCBIOLO</v>
          </cell>
        </row>
        <row r="177">
          <cell r="I177" t="str">
            <v>NBPOOULCHST</v>
          </cell>
        </row>
        <row r="178">
          <cell r="I178" t="str">
            <v>NBPOULCHLA</v>
          </cell>
        </row>
        <row r="179">
          <cell r="I179" t="str">
            <v>NBPOULCHBI</v>
          </cell>
        </row>
        <row r="194">
          <cell r="I194">
            <v>1</v>
          </cell>
        </row>
      </sheetData>
      <sheetData sheetId="6">
        <row r="6">
          <cell r="B6" t="str">
            <v>produit (codes)</v>
          </cell>
        </row>
        <row r="7">
          <cell r="B7">
            <v>2511</v>
          </cell>
        </row>
        <row r="8">
          <cell r="B8">
            <v>2513</v>
          </cell>
        </row>
        <row r="9">
          <cell r="B9">
            <v>2514</v>
          </cell>
        </row>
        <row r="10">
          <cell r="B10">
            <v>2515</v>
          </cell>
        </row>
        <row r="11">
          <cell r="B11">
            <v>2516</v>
          </cell>
        </row>
        <row r="12">
          <cell r="B12">
            <v>2517</v>
          </cell>
        </row>
        <row r="13">
          <cell r="B13">
            <v>2518</v>
          </cell>
        </row>
        <row r="14">
          <cell r="B14">
            <v>2520</v>
          </cell>
        </row>
        <row r="15">
          <cell r="B15">
            <v>2531</v>
          </cell>
        </row>
        <row r="16">
          <cell r="B16">
            <v>2532</v>
          </cell>
        </row>
        <row r="17">
          <cell r="B17">
            <v>2533</v>
          </cell>
        </row>
        <row r="18">
          <cell r="B18">
            <v>2534</v>
          </cell>
        </row>
        <row r="19">
          <cell r="B19">
            <v>2535</v>
          </cell>
        </row>
        <row r="20">
          <cell r="B20">
            <v>2536</v>
          </cell>
        </row>
        <row r="21">
          <cell r="B21">
            <v>2537</v>
          </cell>
        </row>
        <row r="22">
          <cell r="B22">
            <v>2541</v>
          </cell>
        </row>
        <row r="23">
          <cell r="B23">
            <v>2542</v>
          </cell>
        </row>
        <row r="24">
          <cell r="B24">
            <v>2543</v>
          </cell>
        </row>
        <row r="25">
          <cell r="B25">
            <v>2544</v>
          </cell>
        </row>
        <row r="26">
          <cell r="B26">
            <v>2546</v>
          </cell>
        </row>
        <row r="27">
          <cell r="B27">
            <v>2547</v>
          </cell>
        </row>
        <row r="28">
          <cell r="B28">
            <v>2549</v>
          </cell>
        </row>
        <row r="29">
          <cell r="B29">
            <v>2551</v>
          </cell>
        </row>
        <row r="30">
          <cell r="B30">
            <v>2555</v>
          </cell>
        </row>
        <row r="31">
          <cell r="B31">
            <v>2556</v>
          </cell>
        </row>
        <row r="32">
          <cell r="B32">
            <v>2557</v>
          </cell>
        </row>
        <row r="33">
          <cell r="B33">
            <v>2558</v>
          </cell>
        </row>
        <row r="34">
          <cell r="B34">
            <v>2559</v>
          </cell>
        </row>
        <row r="35">
          <cell r="B35">
            <v>2560</v>
          </cell>
        </row>
        <row r="36">
          <cell r="B36">
            <v>2561</v>
          </cell>
        </row>
        <row r="37">
          <cell r="B37">
            <v>2562</v>
          </cell>
        </row>
        <row r="38">
          <cell r="B38">
            <v>2563</v>
          </cell>
        </row>
        <row r="39">
          <cell r="B39">
            <v>2570</v>
          </cell>
        </row>
        <row r="40">
          <cell r="B40">
            <v>2571</v>
          </cell>
        </row>
        <row r="41">
          <cell r="B41">
            <v>2572</v>
          </cell>
        </row>
        <row r="42">
          <cell r="B42">
            <v>2573</v>
          </cell>
        </row>
        <row r="43">
          <cell r="B43">
            <v>2574</v>
          </cell>
        </row>
        <row r="44">
          <cell r="B44">
            <v>2575</v>
          </cell>
        </row>
        <row r="45">
          <cell r="B45">
            <v>2576</v>
          </cell>
        </row>
        <row r="46">
          <cell r="B46">
            <v>2577</v>
          </cell>
        </row>
        <row r="47">
          <cell r="B47">
            <v>2578</v>
          </cell>
        </row>
        <row r="48">
          <cell r="B48">
            <v>2579</v>
          </cell>
        </row>
        <row r="49">
          <cell r="B49">
            <v>2580</v>
          </cell>
        </row>
        <row r="50">
          <cell r="B50">
            <v>2581</v>
          </cell>
        </row>
        <row r="51">
          <cell r="B51">
            <v>2582</v>
          </cell>
        </row>
        <row r="52">
          <cell r="B52">
            <v>2586</v>
          </cell>
        </row>
        <row r="53">
          <cell r="B53">
            <v>2590</v>
          </cell>
        </row>
        <row r="54">
          <cell r="B54">
            <v>2591</v>
          </cell>
        </row>
        <row r="55">
          <cell r="B55">
            <v>2592</v>
          </cell>
        </row>
        <row r="56">
          <cell r="B56">
            <v>2593</v>
          </cell>
        </row>
        <row r="57">
          <cell r="B57">
            <v>2594</v>
          </cell>
        </row>
        <row r="58">
          <cell r="B58">
            <v>2595</v>
          </cell>
        </row>
        <row r="59">
          <cell r="B59">
            <v>2596</v>
          </cell>
        </row>
        <row r="60">
          <cell r="B60">
            <v>2597</v>
          </cell>
        </row>
        <row r="61">
          <cell r="B61">
            <v>2598</v>
          </cell>
        </row>
        <row r="62">
          <cell r="B62">
            <v>2600</v>
          </cell>
        </row>
        <row r="63">
          <cell r="B63">
            <v>2601</v>
          </cell>
        </row>
        <row r="64">
          <cell r="B64">
            <v>2602</v>
          </cell>
        </row>
        <row r="65">
          <cell r="B65">
            <v>2605</v>
          </cell>
        </row>
        <row r="66">
          <cell r="B66">
            <v>2611</v>
          </cell>
        </row>
        <row r="67">
          <cell r="B67">
            <v>2612</v>
          </cell>
        </row>
        <row r="68">
          <cell r="B68">
            <v>2613</v>
          </cell>
        </row>
        <row r="69">
          <cell r="B69">
            <v>2614</v>
          </cell>
        </row>
        <row r="70">
          <cell r="B70">
            <v>2615</v>
          </cell>
        </row>
        <row r="71">
          <cell r="B71">
            <v>2616</v>
          </cell>
        </row>
        <row r="72">
          <cell r="B72">
            <v>2617</v>
          </cell>
        </row>
        <row r="73">
          <cell r="B73">
            <v>2618</v>
          </cell>
        </row>
        <row r="74">
          <cell r="B74">
            <v>2619</v>
          </cell>
        </row>
        <row r="75">
          <cell r="B75">
            <v>2620</v>
          </cell>
        </row>
        <row r="76">
          <cell r="B76">
            <v>2625</v>
          </cell>
        </row>
        <row r="77">
          <cell r="B77">
            <v>2630</v>
          </cell>
        </row>
        <row r="78">
          <cell r="B78">
            <v>2633</v>
          </cell>
        </row>
        <row r="79">
          <cell r="B79">
            <v>2635</v>
          </cell>
        </row>
        <row r="80">
          <cell r="B80">
            <v>2640</v>
          </cell>
        </row>
        <row r="81">
          <cell r="B81">
            <v>2641</v>
          </cell>
        </row>
        <row r="82">
          <cell r="B82">
            <v>2642</v>
          </cell>
        </row>
        <row r="83">
          <cell r="B83">
            <v>2645</v>
          </cell>
        </row>
        <row r="84">
          <cell r="B84">
            <v>2655</v>
          </cell>
        </row>
        <row r="85">
          <cell r="B85">
            <v>2656</v>
          </cell>
        </row>
        <row r="86">
          <cell r="B86">
            <v>2657</v>
          </cell>
        </row>
        <row r="87">
          <cell r="B87">
            <v>2658</v>
          </cell>
        </row>
        <row r="88">
          <cell r="B88">
            <v>2659</v>
          </cell>
        </row>
        <row r="89">
          <cell r="B89">
            <v>2661</v>
          </cell>
        </row>
        <row r="90">
          <cell r="B90">
            <v>3001</v>
          </cell>
        </row>
        <row r="91">
          <cell r="B91">
            <v>3002</v>
          </cell>
        </row>
        <row r="92">
          <cell r="B92">
            <v>2665</v>
          </cell>
        </row>
        <row r="93">
          <cell r="B93">
            <v>2666</v>
          </cell>
        </row>
        <row r="94">
          <cell r="B94">
            <v>2667</v>
          </cell>
        </row>
        <row r="95">
          <cell r="B95">
            <v>2671</v>
          </cell>
        </row>
        <row r="96">
          <cell r="B96">
            <v>2672</v>
          </cell>
        </row>
        <row r="97">
          <cell r="B97">
            <v>2680</v>
          </cell>
        </row>
        <row r="98">
          <cell r="B98">
            <v>2731</v>
          </cell>
        </row>
        <row r="99">
          <cell r="B99">
            <v>2732</v>
          </cell>
        </row>
        <row r="100">
          <cell r="B100">
            <v>2733</v>
          </cell>
        </row>
        <row r="101">
          <cell r="B101">
            <v>2734</v>
          </cell>
        </row>
        <row r="102">
          <cell r="B102">
            <v>2735</v>
          </cell>
        </row>
        <row r="103">
          <cell r="B103">
            <v>2736</v>
          </cell>
        </row>
        <row r="104">
          <cell r="B104">
            <v>2737</v>
          </cell>
        </row>
        <row r="105">
          <cell r="B105">
            <v>2738</v>
          </cell>
        </row>
        <row r="106">
          <cell r="B106">
            <v>2739</v>
          </cell>
        </row>
        <row r="107">
          <cell r="B107">
            <v>2740</v>
          </cell>
        </row>
        <row r="108">
          <cell r="B108">
            <v>2741</v>
          </cell>
        </row>
        <row r="109">
          <cell r="B109">
            <v>2742</v>
          </cell>
        </row>
        <row r="110">
          <cell r="B110">
            <v>2743</v>
          </cell>
        </row>
        <row r="111">
          <cell r="B111">
            <v>2744</v>
          </cell>
        </row>
        <row r="112">
          <cell r="B112">
            <v>2745</v>
          </cell>
        </row>
        <row r="113">
          <cell r="B113">
            <v>2746</v>
          </cell>
        </row>
        <row r="114">
          <cell r="B114">
            <v>2747</v>
          </cell>
        </row>
        <row r="115">
          <cell r="B115">
            <v>2748</v>
          </cell>
        </row>
        <row r="116">
          <cell r="B116">
            <v>2749</v>
          </cell>
        </row>
        <row r="117">
          <cell r="B117">
            <v>2761</v>
          </cell>
        </row>
        <row r="118">
          <cell r="B118">
            <v>2762</v>
          </cell>
        </row>
        <row r="119">
          <cell r="B119">
            <v>2763</v>
          </cell>
        </row>
        <row r="120">
          <cell r="B120">
            <v>2764</v>
          </cell>
        </row>
        <row r="121">
          <cell r="B121">
            <v>2765</v>
          </cell>
        </row>
        <row r="122">
          <cell r="B122">
            <v>2766</v>
          </cell>
        </row>
        <row r="123">
          <cell r="B123">
            <v>2767</v>
          </cell>
        </row>
        <row r="124">
          <cell r="B124">
            <v>2768</v>
          </cell>
        </row>
        <row r="125">
          <cell r="B125">
            <v>2769</v>
          </cell>
        </row>
        <row r="126">
          <cell r="B126">
            <v>2775</v>
          </cell>
        </row>
        <row r="127">
          <cell r="B127">
            <v>2781</v>
          </cell>
        </row>
        <row r="128">
          <cell r="B128">
            <v>2782</v>
          </cell>
        </row>
        <row r="129">
          <cell r="B129">
            <v>2804</v>
          </cell>
        </row>
        <row r="130">
          <cell r="B130">
            <v>2805</v>
          </cell>
        </row>
        <row r="131">
          <cell r="B131">
            <v>2815</v>
          </cell>
        </row>
        <row r="132">
          <cell r="B132">
            <v>2818</v>
          </cell>
        </row>
        <row r="133">
          <cell r="B133">
            <v>2820</v>
          </cell>
        </row>
        <row r="134">
          <cell r="B134">
            <v>2827</v>
          </cell>
        </row>
        <row r="135">
          <cell r="B135">
            <v>2848</v>
          </cell>
        </row>
        <row r="136">
          <cell r="B136">
            <v>2855</v>
          </cell>
        </row>
        <row r="137">
          <cell r="B137">
            <v>2855</v>
          </cell>
        </row>
        <row r="138">
          <cell r="B138">
            <v>2905</v>
          </cell>
        </row>
        <row r="139">
          <cell r="B139">
            <v>2907</v>
          </cell>
        </row>
        <row r="140">
          <cell r="B140">
            <v>2908</v>
          </cell>
        </row>
        <row r="141">
          <cell r="B141">
            <v>2909</v>
          </cell>
        </row>
        <row r="142">
          <cell r="B142">
            <v>2911</v>
          </cell>
        </row>
        <row r="143">
          <cell r="B143">
            <v>2912</v>
          </cell>
        </row>
        <row r="144">
          <cell r="B144">
            <v>2913</v>
          </cell>
        </row>
        <row r="145">
          <cell r="B145">
            <v>2914</v>
          </cell>
        </row>
        <row r="146">
          <cell r="B146">
            <v>2918</v>
          </cell>
        </row>
        <row r="147">
          <cell r="B147">
            <v>2919</v>
          </cell>
        </row>
        <row r="148">
          <cell r="B148">
            <v>2922</v>
          </cell>
        </row>
        <row r="149">
          <cell r="B149">
            <v>2923</v>
          </cell>
        </row>
        <row r="150">
          <cell r="B150">
            <v>2924</v>
          </cell>
        </row>
        <row r="151">
          <cell r="B151">
            <v>2943</v>
          </cell>
        </row>
        <row r="152">
          <cell r="B152">
            <v>2945</v>
          </cell>
        </row>
        <row r="153">
          <cell r="B153">
            <v>2946</v>
          </cell>
        </row>
        <row r="154">
          <cell r="B154">
            <v>2948</v>
          </cell>
        </row>
        <row r="155">
          <cell r="B155">
            <v>2949</v>
          </cell>
        </row>
        <row r="156">
          <cell r="B156">
            <v>2960</v>
          </cell>
        </row>
        <row r="157">
          <cell r="B157">
            <v>2961</v>
          </cell>
        </row>
        <row r="158">
          <cell r="B158">
            <v>3000</v>
          </cell>
        </row>
        <row r="170">
          <cell r="B170">
            <v>2731</v>
          </cell>
        </row>
        <row r="171">
          <cell r="B171">
            <v>2732</v>
          </cell>
        </row>
        <row r="172">
          <cell r="B172">
            <v>2733</v>
          </cell>
        </row>
        <row r="173">
          <cell r="B173">
            <v>2734</v>
          </cell>
        </row>
        <row r="178">
          <cell r="B178">
            <v>2735</v>
          </cell>
        </row>
        <row r="179">
          <cell r="B179">
            <v>2948</v>
          </cell>
        </row>
        <row r="180">
          <cell r="B180">
            <v>2949</v>
          </cell>
        </row>
        <row r="198">
          <cell r="B198" t="str">
            <v>BAB_CEREALE</v>
          </cell>
        </row>
        <row r="199">
          <cell r="B199" t="str">
            <v>BAB_TOURSOJ</v>
          </cell>
        </row>
        <row r="200">
          <cell r="B200" t="str">
            <v>BAB_AUTTOUR</v>
          </cell>
        </row>
        <row r="201">
          <cell r="B201" t="str">
            <v>BAB_AUTCONC</v>
          </cell>
        </row>
        <row r="202">
          <cell r="B202" t="str">
            <v>BAB_CULTASS</v>
          </cell>
        </row>
        <row r="203">
          <cell r="B203" t="str">
            <v>BAB_BIODECH</v>
          </cell>
        </row>
        <row r="204">
          <cell r="B204" t="str">
            <v>BAB_PROTALT</v>
          </cell>
        </row>
        <row r="205">
          <cell r="B205" t="str">
            <v>BAB_HERBPNA</v>
          </cell>
        </row>
        <row r="206">
          <cell r="B206" t="str">
            <v>BAB_HERBPTE</v>
          </cell>
        </row>
        <row r="207">
          <cell r="B207" t="str">
            <v>BAB_LEGUMIN</v>
          </cell>
        </row>
        <row r="208">
          <cell r="B208" t="str">
            <v>BAB_CULTINT</v>
          </cell>
        </row>
        <row r="209">
          <cell r="B209" t="str">
            <v>BAB_FOURRAG</v>
          </cell>
        </row>
        <row r="210">
          <cell r="B210" t="str">
            <v>BAB_DEFHERB</v>
          </cell>
        </row>
        <row r="211">
          <cell r="B211" t="str">
            <v>BAB_RUMHFOU</v>
          </cell>
        </row>
        <row r="212">
          <cell r="B212" t="str">
            <v>BAB_RUMHPAT</v>
          </cell>
        </row>
        <row r="213">
          <cell r="B213" t="str">
            <v>BAB_METAHNE</v>
          </cell>
        </row>
        <row r="214">
          <cell r="B214" t="str">
            <v>BAB_SURPLHE</v>
          </cell>
        </row>
        <row r="215">
          <cell r="B215" t="str">
            <v>BAB_CONCRUM</v>
          </cell>
        </row>
        <row r="216">
          <cell r="B216" t="str">
            <v>BAB_CONCPOR</v>
          </cell>
        </row>
        <row r="217">
          <cell r="B217" t="str">
            <v>BAB_CONCVOL</v>
          </cell>
        </row>
        <row r="218">
          <cell r="B218" t="str">
            <v>BAB_CONCPOI</v>
          </cell>
        </row>
        <row r="219">
          <cell r="B219" t="str">
            <v>BAB_SUBINSE</v>
          </cell>
        </row>
        <row r="220">
          <cell r="B220" t="str">
            <v>BAB_PERTPRO</v>
          </cell>
        </row>
        <row r="221">
          <cell r="B221" t="str">
            <v>BAB_AUTOPRO</v>
          </cell>
        </row>
        <row r="225">
          <cell r="B225" t="str">
            <v>kt N</v>
          </cell>
        </row>
      </sheetData>
      <sheetData sheetId="7">
        <row r="4">
          <cell r="A4" t="str">
            <v>Vaches laitières ou mixtes (mères)</v>
          </cell>
        </row>
      </sheetData>
      <sheetData sheetId="8">
        <row r="8">
          <cell r="AD8">
            <v>1611.562890898</v>
          </cell>
        </row>
      </sheetData>
      <sheetData sheetId="9" refreshError="1"/>
      <sheetData sheetId="10">
        <row r="3">
          <cell r="C3" t="str">
            <v>Besoin en fourrages</v>
          </cell>
        </row>
      </sheetData>
      <sheetData sheetId="1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10482-427F-954A-A38C-A091DCCCB563}">
  <dimension ref="A1:K354"/>
  <sheetViews>
    <sheetView zoomScale="123" zoomScaleNormal="123" workbookViewId="0">
      <pane xSplit="11900" ySplit="4140" topLeftCell="G180" activePane="topRight"/>
      <selection activeCell="H1" sqref="H1:H1048576"/>
      <selection pane="topRight" activeCell="H1" sqref="H1:J1048576"/>
      <selection pane="bottomLeft" activeCell="A186" sqref="A186"/>
      <selection pane="bottomRight" activeCell="P204" sqref="P204"/>
    </sheetView>
  </sheetViews>
  <sheetFormatPr baseColWidth="10" defaultRowHeight="16" x14ac:dyDescent="0.2"/>
  <cols>
    <col min="1" max="1" width="46.6640625" style="1" customWidth="1"/>
    <col min="2" max="6" width="15" style="1" customWidth="1"/>
    <col min="7" max="7" width="15" style="3" customWidth="1"/>
    <col min="8" max="10" width="19.6640625" style="43" customWidth="1"/>
  </cols>
  <sheetData>
    <row r="1" spans="1:10" x14ac:dyDescent="0.2">
      <c r="D1" s="1" t="s">
        <v>0</v>
      </c>
      <c r="E1" s="2" t="e">
        <f>#REF!+9</f>
        <v>#REF!</v>
      </c>
      <c r="H1" s="41"/>
      <c r="I1" s="41"/>
      <c r="J1" s="41"/>
    </row>
    <row r="2" spans="1:10" x14ac:dyDescent="0.2">
      <c r="H2" s="42">
        <v>44932</v>
      </c>
      <c r="I2" s="42">
        <v>44932</v>
      </c>
      <c r="J2" s="42">
        <v>44932</v>
      </c>
    </row>
    <row r="3" spans="1:10" x14ac:dyDescent="0.2">
      <c r="A3" s="1" t="s">
        <v>1</v>
      </c>
      <c r="C3" s="1" t="s">
        <v>2</v>
      </c>
      <c r="D3" s="1" t="s">
        <v>3</v>
      </c>
      <c r="E3" s="1" t="s">
        <v>4</v>
      </c>
    </row>
    <row r="4" spans="1:10" x14ac:dyDescent="0.2">
      <c r="A4" s="1" t="s">
        <v>5</v>
      </c>
      <c r="F4" s="4"/>
      <c r="H4" s="44" t="s">
        <v>462</v>
      </c>
      <c r="I4" s="44" t="s">
        <v>462</v>
      </c>
      <c r="J4" s="44" t="s">
        <v>462</v>
      </c>
    </row>
    <row r="5" spans="1:10" x14ac:dyDescent="0.2">
      <c r="H5" s="41"/>
      <c r="I5" s="41"/>
      <c r="J5" s="41"/>
    </row>
    <row r="6" spans="1:10" x14ac:dyDescent="0.2">
      <c r="A6" s="1" t="s">
        <v>6</v>
      </c>
      <c r="H6" s="45">
        <v>2020</v>
      </c>
      <c r="I6" s="45">
        <v>2030</v>
      </c>
      <c r="J6" s="45">
        <v>2050</v>
      </c>
    </row>
    <row r="7" spans="1:10" x14ac:dyDescent="0.2">
      <c r="A7" s="1" t="s">
        <v>7</v>
      </c>
      <c r="H7" s="46">
        <v>31</v>
      </c>
      <c r="I7" s="46">
        <v>41</v>
      </c>
      <c r="J7" s="46">
        <v>61</v>
      </c>
    </row>
    <row r="8" spans="1:10" x14ac:dyDescent="0.2">
      <c r="A8" s="1" t="s">
        <v>8</v>
      </c>
      <c r="H8" s="46">
        <v>11</v>
      </c>
      <c r="I8" s="46">
        <v>21</v>
      </c>
      <c r="J8" s="46">
        <v>41</v>
      </c>
    </row>
    <row r="9" spans="1:10" x14ac:dyDescent="0.2">
      <c r="A9" s="5"/>
      <c r="B9" s="5"/>
      <c r="C9" s="5"/>
      <c r="D9" s="5"/>
      <c r="E9" s="5"/>
      <c r="F9" s="5"/>
      <c r="G9" s="6"/>
      <c r="H9" s="47" t="s">
        <v>463</v>
      </c>
      <c r="I9" s="47" t="s">
        <v>463</v>
      </c>
      <c r="J9" s="47" t="s">
        <v>463</v>
      </c>
    </row>
    <row r="10" spans="1:10" ht="19" x14ac:dyDescent="0.2">
      <c r="A10" s="7" t="s">
        <v>9</v>
      </c>
      <c r="B10" s="7"/>
      <c r="C10" s="7"/>
      <c r="D10" s="7"/>
      <c r="E10" s="7"/>
      <c r="F10" s="7"/>
      <c r="G10" s="8"/>
      <c r="H10" s="48"/>
      <c r="I10" s="48"/>
      <c r="J10" s="48"/>
    </row>
    <row r="11" spans="1:10" x14ac:dyDescent="0.2">
      <c r="A11" s="9" t="s">
        <v>10</v>
      </c>
      <c r="B11" s="9"/>
      <c r="C11" s="9"/>
      <c r="D11" s="9"/>
      <c r="E11" s="9"/>
      <c r="F11" s="9"/>
      <c r="G11" s="9" t="s">
        <v>11</v>
      </c>
      <c r="H11" s="49">
        <v>65577</v>
      </c>
      <c r="I11" s="49">
        <v>65994</v>
      </c>
      <c r="J11" s="49">
        <v>66828</v>
      </c>
    </row>
    <row r="12" spans="1:10" x14ac:dyDescent="0.2">
      <c r="A12" s="9" t="s">
        <v>12</v>
      </c>
      <c r="B12" s="9"/>
      <c r="C12" s="9"/>
      <c r="D12" s="9"/>
      <c r="E12" s="9"/>
      <c r="F12" s="9"/>
      <c r="G12" s="9"/>
      <c r="H12" s="49" t="s">
        <v>464</v>
      </c>
      <c r="I12" s="49" t="s">
        <v>464</v>
      </c>
      <c r="J12" s="49" t="s">
        <v>464</v>
      </c>
    </row>
    <row r="13" spans="1:10" x14ac:dyDescent="0.2">
      <c r="A13" s="9" t="s">
        <v>13</v>
      </c>
      <c r="B13" s="9"/>
      <c r="C13" s="9"/>
      <c r="D13" s="9"/>
      <c r="E13" s="9"/>
      <c r="F13" s="9"/>
      <c r="G13" s="9" t="s">
        <v>14</v>
      </c>
      <c r="H13" s="49">
        <v>1179.4595365822929</v>
      </c>
      <c r="I13" s="49">
        <v>1208.7663811783063</v>
      </c>
      <c r="J13" s="49">
        <v>1265.0767116206093</v>
      </c>
    </row>
    <row r="14" spans="1:10" x14ac:dyDescent="0.2">
      <c r="A14" s="9" t="s">
        <v>15</v>
      </c>
      <c r="B14" s="9"/>
      <c r="C14" s="9"/>
      <c r="D14" s="9"/>
      <c r="E14" s="9"/>
      <c r="F14" s="9"/>
      <c r="G14" s="9" t="s">
        <v>14</v>
      </c>
      <c r="H14" s="49">
        <v>1853.5865556537196</v>
      </c>
      <c r="I14" s="49">
        <v>1894.147149861958</v>
      </c>
      <c r="J14" s="49">
        <v>2006.2475398953661</v>
      </c>
    </row>
    <row r="15" spans="1:10" x14ac:dyDescent="0.2">
      <c r="A15" s="9" t="s">
        <v>16</v>
      </c>
      <c r="B15" s="9"/>
      <c r="C15" s="9"/>
      <c r="D15" s="9"/>
      <c r="E15" s="9"/>
      <c r="F15" s="9"/>
      <c r="G15" s="9" t="s">
        <v>17</v>
      </c>
      <c r="H15" s="49">
        <v>25.33635248335607</v>
      </c>
      <c r="I15" s="49">
        <v>25.453843131683435</v>
      </c>
      <c r="J15" s="49">
        <v>25.62</v>
      </c>
    </row>
    <row r="16" spans="1:10" x14ac:dyDescent="0.2">
      <c r="A16" s="9" t="s">
        <v>13</v>
      </c>
      <c r="B16" s="9"/>
      <c r="C16" s="9"/>
      <c r="D16" s="9"/>
      <c r="E16" s="9"/>
      <c r="F16" s="9"/>
      <c r="G16" s="9" t="s">
        <v>18</v>
      </c>
      <c r="H16" s="49">
        <v>58.833922217673297</v>
      </c>
      <c r="I16" s="49">
        <v>59.972201241356558</v>
      </c>
      <c r="J16" s="49">
        <v>62.127024391719154</v>
      </c>
    </row>
    <row r="17" spans="1:10" x14ac:dyDescent="0.2">
      <c r="A17" s="9" t="s">
        <v>19</v>
      </c>
      <c r="B17" s="9"/>
      <c r="C17" s="9"/>
      <c r="D17" s="9"/>
      <c r="E17" s="9"/>
      <c r="F17" s="9"/>
      <c r="G17" s="9" t="s">
        <v>18</v>
      </c>
      <c r="H17" s="49">
        <v>128.89104325906979</v>
      </c>
      <c r="I17" s="49">
        <v>130.32536101028691</v>
      </c>
      <c r="J17" s="49">
        <v>134.62831426393814</v>
      </c>
    </row>
    <row r="18" spans="1:10" x14ac:dyDescent="0.2">
      <c r="A18" s="9" t="s">
        <v>20</v>
      </c>
      <c r="B18" s="9"/>
      <c r="C18" s="9"/>
      <c r="D18" s="9"/>
      <c r="E18" s="9"/>
      <c r="F18" s="9"/>
      <c r="G18" s="9" t="s">
        <v>21</v>
      </c>
      <c r="H18" s="50">
        <v>1.1907606768455739</v>
      </c>
      <c r="I18" s="50">
        <v>1.173096173105201</v>
      </c>
      <c r="J18" s="50">
        <v>1.1669847474923105</v>
      </c>
    </row>
    <row r="19" spans="1:10" x14ac:dyDescent="0.2">
      <c r="A19" s="9" t="s">
        <v>22</v>
      </c>
      <c r="B19" s="9"/>
      <c r="C19" s="9"/>
      <c r="D19" s="9"/>
      <c r="E19" s="9"/>
      <c r="F19" s="9"/>
      <c r="G19" s="9" t="s">
        <v>21</v>
      </c>
      <c r="H19" s="50">
        <v>0.33916990596057212</v>
      </c>
      <c r="I19" s="50">
        <v>0.34468816159877719</v>
      </c>
      <c r="J19" s="50">
        <v>0.36053743662091148</v>
      </c>
    </row>
    <row r="20" spans="1:10" x14ac:dyDescent="0.2">
      <c r="A20" s="9" t="s">
        <v>23</v>
      </c>
      <c r="B20" s="9"/>
      <c r="C20" s="9"/>
      <c r="D20" s="9"/>
      <c r="E20" s="9"/>
      <c r="F20" s="9"/>
      <c r="G20" s="9" t="s">
        <v>21</v>
      </c>
      <c r="H20" s="50">
        <v>0.35401500562457722</v>
      </c>
      <c r="I20" s="50">
        <v>0.34959930635130076</v>
      </c>
      <c r="J20" s="50">
        <v>0.36437025331736184</v>
      </c>
    </row>
    <row r="21" spans="1:10" x14ac:dyDescent="0.2">
      <c r="A21" s="9" t="s">
        <v>24</v>
      </c>
      <c r="B21" s="9"/>
      <c r="C21" s="9"/>
      <c r="D21" s="9"/>
      <c r="E21" s="9"/>
      <c r="F21" s="9"/>
      <c r="G21" s="9" t="s">
        <v>25</v>
      </c>
      <c r="H21" s="49">
        <v>990.10613610746168</v>
      </c>
      <c r="I21" s="49">
        <v>987.88205472865002</v>
      </c>
      <c r="J21" s="49">
        <v>981.20981059221492</v>
      </c>
    </row>
    <row r="22" spans="1:10" x14ac:dyDescent="0.2">
      <c r="A22" s="9" t="s">
        <v>26</v>
      </c>
      <c r="B22" s="9"/>
      <c r="C22" s="9"/>
      <c r="D22" s="9"/>
      <c r="E22" s="9"/>
      <c r="F22" s="9"/>
      <c r="G22" s="9" t="s">
        <v>21</v>
      </c>
      <c r="H22" s="50">
        <v>0.11053087123560942</v>
      </c>
      <c r="I22" s="50">
        <v>9.8592016411748098E-2</v>
      </c>
      <c r="J22" s="50">
        <v>5.9739450292086632E-2</v>
      </c>
    </row>
    <row r="23" spans="1:10" x14ac:dyDescent="0.2">
      <c r="A23" s="9" t="s">
        <v>27</v>
      </c>
      <c r="B23" s="9" t="s">
        <v>28</v>
      </c>
      <c r="C23" s="9"/>
      <c r="D23" s="9"/>
      <c r="E23" s="9"/>
      <c r="F23" s="9"/>
      <c r="G23" s="9" t="s">
        <v>29</v>
      </c>
      <c r="H23" s="49">
        <v>382.33161082287029</v>
      </c>
      <c r="I23" s="49">
        <v>388.95735951820302</v>
      </c>
      <c r="J23" s="49">
        <v>408.83460560420133</v>
      </c>
    </row>
    <row r="24" spans="1:10" x14ac:dyDescent="0.2">
      <c r="A24" s="9" t="s">
        <v>30</v>
      </c>
      <c r="B24" s="9" t="s">
        <v>28</v>
      </c>
      <c r="C24" s="9"/>
      <c r="D24" s="9"/>
      <c r="E24" s="9"/>
      <c r="F24" s="9"/>
      <c r="G24" s="9" t="s">
        <v>29</v>
      </c>
      <c r="H24" s="49">
        <v>145.26549760380865</v>
      </c>
      <c r="I24" s="49">
        <v>148.0997587872846</v>
      </c>
      <c r="J24" s="49">
        <v>156.60254233771249</v>
      </c>
    </row>
    <row r="25" spans="1:10" x14ac:dyDescent="0.2">
      <c r="A25" s="9" t="s">
        <v>31</v>
      </c>
      <c r="B25" s="9" t="s">
        <v>28</v>
      </c>
      <c r="C25" s="9"/>
      <c r="D25" s="9"/>
      <c r="E25" s="9"/>
      <c r="F25" s="9"/>
      <c r="G25" s="9" t="s">
        <v>29</v>
      </c>
      <c r="H25" s="49">
        <v>115.99393609392045</v>
      </c>
      <c r="I25" s="49">
        <v>116.77015188945489</v>
      </c>
      <c r="J25" s="49">
        <v>119.09879927605826</v>
      </c>
    </row>
    <row r="26" spans="1:10" x14ac:dyDescent="0.2">
      <c r="A26" s="9" t="s">
        <v>32</v>
      </c>
      <c r="B26" s="9" t="s">
        <v>28</v>
      </c>
      <c r="C26" s="9"/>
      <c r="D26" s="9"/>
      <c r="E26" s="9"/>
      <c r="F26" s="9"/>
      <c r="G26" s="9" t="s">
        <v>29</v>
      </c>
      <c r="H26" s="49">
        <v>8.1770470221008225</v>
      </c>
      <c r="I26" s="49">
        <v>9.5805058036287924</v>
      </c>
      <c r="J26" s="49">
        <v>13.790882148212702</v>
      </c>
    </row>
    <row r="27" spans="1:10" x14ac:dyDescent="0.2">
      <c r="A27" s="9" t="s">
        <v>33</v>
      </c>
      <c r="B27" s="9" t="s">
        <v>28</v>
      </c>
      <c r="C27" s="9"/>
      <c r="D27" s="9"/>
      <c r="E27" s="9"/>
      <c r="F27" s="9"/>
      <c r="G27" s="9" t="s">
        <v>29</v>
      </c>
      <c r="H27" s="49">
        <v>12.280474021040847</v>
      </c>
      <c r="I27" s="49">
        <v>13.882139310102541</v>
      </c>
      <c r="J27" s="49">
        <v>18.68713517728763</v>
      </c>
    </row>
    <row r="28" spans="1:10" x14ac:dyDescent="0.2">
      <c r="A28" s="9" t="s">
        <v>34</v>
      </c>
      <c r="B28" s="9" t="s">
        <v>28</v>
      </c>
      <c r="C28" s="9"/>
      <c r="D28" s="9"/>
      <c r="E28" s="9"/>
      <c r="F28" s="9"/>
      <c r="G28" s="9" t="s">
        <v>29</v>
      </c>
      <c r="H28" s="49">
        <v>60.140541463883686</v>
      </c>
      <c r="I28" s="49">
        <v>62.208887400072939</v>
      </c>
      <c r="J28" s="49">
        <v>68.413925208640634</v>
      </c>
    </row>
    <row r="29" spans="1:10" x14ac:dyDescent="0.2">
      <c r="A29" s="9" t="s">
        <v>35</v>
      </c>
      <c r="B29" s="9" t="s">
        <v>28</v>
      </c>
      <c r="C29" s="9"/>
      <c r="D29" s="9"/>
      <c r="E29" s="9"/>
      <c r="F29" s="9"/>
      <c r="G29" s="9" t="s">
        <v>29</v>
      </c>
      <c r="H29" s="49">
        <v>278.28151405603376</v>
      </c>
      <c r="I29" s="49">
        <v>286.9384658501869</v>
      </c>
      <c r="J29" s="49">
        <v>312.90932123264645</v>
      </c>
    </row>
    <row r="30" spans="1:10" x14ac:dyDescent="0.2">
      <c r="A30" s="9" t="s">
        <v>36</v>
      </c>
      <c r="B30" s="9" t="s">
        <v>28</v>
      </c>
      <c r="C30" s="9"/>
      <c r="D30" s="9"/>
      <c r="E30" s="9"/>
      <c r="F30" s="9"/>
      <c r="G30" s="9" t="s">
        <v>29</v>
      </c>
      <c r="H30" s="49">
        <v>242.96993975640379</v>
      </c>
      <c r="I30" s="49">
        <v>250.30111825174342</v>
      </c>
      <c r="J30" s="49">
        <v>272.29465373776236</v>
      </c>
    </row>
    <row r="31" spans="1:10" x14ac:dyDescent="0.2">
      <c r="A31" s="9" t="s">
        <v>37</v>
      </c>
      <c r="B31" s="9" t="s">
        <v>28</v>
      </c>
      <c r="C31" s="9"/>
      <c r="D31" s="9"/>
      <c r="E31" s="9"/>
      <c r="F31" s="9"/>
      <c r="G31" s="9" t="s">
        <v>29</v>
      </c>
      <c r="H31" s="49">
        <v>17.544927622915136</v>
      </c>
      <c r="I31" s="49">
        <v>17.800216507268697</v>
      </c>
      <c r="J31" s="49">
        <v>18.566083160329377</v>
      </c>
    </row>
    <row r="32" spans="1:10" x14ac:dyDescent="0.2">
      <c r="A32" s="9" t="s">
        <v>38</v>
      </c>
      <c r="B32" s="9" t="s">
        <v>28</v>
      </c>
      <c r="C32" s="9"/>
      <c r="D32" s="9"/>
      <c r="E32" s="9"/>
      <c r="F32" s="9"/>
      <c r="G32" s="9" t="s">
        <v>29</v>
      </c>
      <c r="H32" s="49">
        <v>225.25624004868894</v>
      </c>
      <c r="I32" s="49">
        <v>228.33882185545994</v>
      </c>
      <c r="J32" s="49">
        <v>237.58656727577304</v>
      </c>
    </row>
    <row r="33" spans="1:10" x14ac:dyDescent="0.2">
      <c r="A33" s="9" t="s">
        <v>39</v>
      </c>
      <c r="B33" s="9" t="s">
        <v>28</v>
      </c>
      <c r="C33" s="9"/>
      <c r="D33" s="9"/>
      <c r="E33" s="9"/>
      <c r="F33" s="9"/>
      <c r="G33" s="9" t="s">
        <v>29</v>
      </c>
      <c r="H33" s="49">
        <v>863.69449573029874</v>
      </c>
      <c r="I33" s="49">
        <v>862.15854492982942</v>
      </c>
      <c r="J33" s="49">
        <v>857.55069252842122</v>
      </c>
    </row>
    <row r="34" spans="1:10" x14ac:dyDescent="0.2">
      <c r="A34" s="9" t="s">
        <v>40</v>
      </c>
      <c r="B34" s="9" t="s">
        <v>28</v>
      </c>
      <c r="C34" s="9"/>
      <c r="D34" s="9"/>
      <c r="E34" s="9"/>
      <c r="F34" s="9"/>
      <c r="G34" s="9" t="s">
        <v>29</v>
      </c>
      <c r="H34" s="49">
        <v>37.976728215477159</v>
      </c>
      <c r="I34" s="49">
        <v>39.099824417361255</v>
      </c>
      <c r="J34" s="49">
        <v>42.469113023013549</v>
      </c>
    </row>
    <row r="35" spans="1:10" x14ac:dyDescent="0.2">
      <c r="A35" s="9" t="s">
        <v>41</v>
      </c>
      <c r="B35" s="9" t="s">
        <v>28</v>
      </c>
      <c r="C35" s="9"/>
      <c r="D35" s="9"/>
      <c r="E35" s="9"/>
      <c r="F35" s="9"/>
      <c r="G35" s="9" t="s">
        <v>29</v>
      </c>
      <c r="H35" s="49">
        <v>72.939332998885988</v>
      </c>
      <c r="I35" s="49">
        <v>74.08638687692445</v>
      </c>
      <c r="J35" s="49">
        <v>77.527548511039939</v>
      </c>
    </row>
    <row r="36" spans="1:10" x14ac:dyDescent="0.2">
      <c r="A36" s="9" t="s">
        <v>42</v>
      </c>
      <c r="B36" s="9" t="s">
        <v>28</v>
      </c>
      <c r="C36" s="9"/>
      <c r="D36" s="9"/>
      <c r="E36" s="9"/>
      <c r="F36" s="9"/>
      <c r="G36" s="9" t="s">
        <v>29</v>
      </c>
      <c r="H36" s="49">
        <v>30.402454484011134</v>
      </c>
      <c r="I36" s="49">
        <v>30.880853100529972</v>
      </c>
      <c r="J36" s="49">
        <v>32.316048950086497</v>
      </c>
    </row>
    <row r="37" spans="1:10" x14ac:dyDescent="0.2">
      <c r="A37" s="9" t="s">
        <v>43</v>
      </c>
      <c r="B37" s="9" t="s">
        <v>28</v>
      </c>
      <c r="C37" s="9"/>
      <c r="D37" s="9"/>
      <c r="E37" s="9"/>
      <c r="F37" s="9"/>
      <c r="G37" s="9" t="s">
        <v>29</v>
      </c>
      <c r="H37" s="49">
        <v>264.12518567588813</v>
      </c>
      <c r="I37" s="49">
        <v>263.87300782115602</v>
      </c>
      <c r="J37" s="49">
        <v>263.11647425695986</v>
      </c>
    </row>
    <row r="38" spans="1:10" x14ac:dyDescent="0.2">
      <c r="A38" s="10" t="s">
        <v>44</v>
      </c>
      <c r="B38" s="9" t="s">
        <v>28</v>
      </c>
      <c r="C38" s="9"/>
      <c r="D38" s="9"/>
      <c r="E38" s="9"/>
      <c r="F38" s="9"/>
      <c r="G38" s="9" t="s">
        <v>29</v>
      </c>
      <c r="H38" s="90">
        <v>64.926752663861322</v>
      </c>
      <c r="I38" s="89">
        <v>64.447640618228405</v>
      </c>
      <c r="J38" s="90">
        <v>63.010304481329655</v>
      </c>
    </row>
    <row r="39" spans="1:10" x14ac:dyDescent="0.2">
      <c r="A39" s="10" t="s">
        <v>45</v>
      </c>
      <c r="B39" s="9" t="s">
        <v>28</v>
      </c>
      <c r="C39" s="9"/>
      <c r="D39" s="9"/>
      <c r="E39" s="9"/>
      <c r="F39" s="9"/>
      <c r="G39" s="9" t="s">
        <v>29</v>
      </c>
      <c r="H39" s="49">
        <v>9.2169071329827457</v>
      </c>
      <c r="I39" s="49">
        <v>9.1488930856184165</v>
      </c>
      <c r="J39" s="49">
        <v>8.9448509435254255</v>
      </c>
    </row>
    <row r="40" spans="1:10" x14ac:dyDescent="0.2">
      <c r="A40" s="10" t="s">
        <v>46</v>
      </c>
      <c r="B40" s="9" t="s">
        <v>28</v>
      </c>
      <c r="C40" s="9"/>
      <c r="D40" s="9"/>
      <c r="E40" s="9"/>
      <c r="F40" s="9"/>
      <c r="G40" s="9" t="s">
        <v>29</v>
      </c>
      <c r="H40" s="49">
        <v>96.540836948795061</v>
      </c>
      <c r="I40" s="49">
        <v>95.736357850963699</v>
      </c>
      <c r="J40" s="49">
        <v>93.322920557469615</v>
      </c>
    </row>
    <row r="41" spans="1:10" x14ac:dyDescent="0.2">
      <c r="A41" s="10" t="s">
        <v>47</v>
      </c>
      <c r="B41" s="9" t="s">
        <v>28</v>
      </c>
      <c r="C41" s="9"/>
      <c r="D41" s="9"/>
      <c r="E41" s="9"/>
      <c r="F41" s="9"/>
      <c r="G41" s="9" t="s">
        <v>29</v>
      </c>
      <c r="H41" s="49">
        <v>70.959974855642571</v>
      </c>
      <c r="I41" s="49">
        <v>71.447773372693277</v>
      </c>
      <c r="J41" s="49">
        <v>72.911168923845409</v>
      </c>
    </row>
    <row r="42" spans="1:10" x14ac:dyDescent="0.2">
      <c r="A42" s="10" t="s">
        <v>48</v>
      </c>
      <c r="B42" s="9" t="s">
        <v>28</v>
      </c>
      <c r="C42" s="9"/>
      <c r="D42" s="9"/>
      <c r="E42" s="9"/>
      <c r="F42" s="9"/>
      <c r="G42" s="9" t="s">
        <v>29</v>
      </c>
      <c r="H42" s="49">
        <v>4.2139736539518289</v>
      </c>
      <c r="I42" s="49">
        <v>4.1828776040994571</v>
      </c>
      <c r="J42" s="49">
        <v>4.0895894545423399</v>
      </c>
    </row>
    <row r="43" spans="1:10" x14ac:dyDescent="0.2">
      <c r="A43" s="10" t="s">
        <v>49</v>
      </c>
      <c r="B43" s="9" t="s">
        <v>28</v>
      </c>
      <c r="C43" s="9"/>
      <c r="D43" s="9"/>
      <c r="E43" s="9"/>
      <c r="F43" s="9"/>
      <c r="G43" s="9" t="s">
        <v>29</v>
      </c>
      <c r="H43" s="49">
        <v>18.266740420654621</v>
      </c>
      <c r="I43" s="49">
        <v>18.909465289552816</v>
      </c>
      <c r="J43" s="49">
        <v>20.837639896247403</v>
      </c>
    </row>
    <row r="44" spans="1:10" x14ac:dyDescent="0.2">
      <c r="A44" s="9" t="s">
        <v>27</v>
      </c>
      <c r="B44" s="9">
        <v>2905</v>
      </c>
      <c r="C44" s="11" t="s">
        <v>50</v>
      </c>
      <c r="D44" s="11" t="s">
        <v>51</v>
      </c>
      <c r="E44" s="12">
        <f>MATCH(B44,[1]Productions!$B:$B,FALSE)</f>
        <v>137</v>
      </c>
      <c r="F44" s="9"/>
      <c r="G44" s="9" t="s">
        <v>14</v>
      </c>
      <c r="H44" s="51">
        <v>9336.0994477022778</v>
      </c>
      <c r="I44" s="51">
        <v>9335.451144098739</v>
      </c>
      <c r="J44" s="51">
        <v>9232.6842934683136</v>
      </c>
    </row>
    <row r="45" spans="1:10" x14ac:dyDescent="0.2">
      <c r="A45" s="9" t="s">
        <v>30</v>
      </c>
      <c r="B45" s="9">
        <v>2907</v>
      </c>
      <c r="C45" s="11" t="s">
        <v>50</v>
      </c>
      <c r="D45" s="11" t="s">
        <v>51</v>
      </c>
      <c r="E45" s="12">
        <f>MATCH(B45,[1]Productions!$B:$B,FALSE)</f>
        <v>138</v>
      </c>
      <c r="F45" s="9"/>
      <c r="G45" s="9" t="s">
        <v>14</v>
      </c>
      <c r="H45" s="51">
        <v>3425.2700222016356</v>
      </c>
      <c r="I45" s="51">
        <v>3445.2025307331028</v>
      </c>
      <c r="J45" s="51">
        <v>3469.7782481024983</v>
      </c>
    </row>
    <row r="46" spans="1:10" x14ac:dyDescent="0.2">
      <c r="A46" s="9" t="s">
        <v>31</v>
      </c>
      <c r="B46" s="9">
        <v>2909</v>
      </c>
      <c r="C46" s="11" t="s">
        <v>50</v>
      </c>
      <c r="D46" s="11" t="s">
        <v>51</v>
      </c>
      <c r="E46" s="12">
        <f>MATCH(B46,[1]Productions!$B:$B,FALSE)</f>
        <v>140</v>
      </c>
      <c r="F46" s="9"/>
      <c r="G46" s="9" t="s">
        <v>14</v>
      </c>
      <c r="H46" s="51">
        <v>2697.5319790858011</v>
      </c>
      <c r="I46" s="51">
        <v>2683.1514026837494</v>
      </c>
      <c r="J46" s="51">
        <v>2619.2512348959217</v>
      </c>
    </row>
    <row r="47" spans="1:10" x14ac:dyDescent="0.2">
      <c r="A47" s="9" t="s">
        <v>32</v>
      </c>
      <c r="B47" s="9">
        <v>2911</v>
      </c>
      <c r="C47" s="11" t="s">
        <v>50</v>
      </c>
      <c r="D47" s="11" t="s">
        <v>51</v>
      </c>
      <c r="E47" s="12">
        <f>MATCH(B47,[1]Productions!$B:$B,FALSE)</f>
        <v>141</v>
      </c>
      <c r="F47" s="9"/>
      <c r="G47" s="9" t="s">
        <v>14</v>
      </c>
      <c r="H47" s="51">
        <v>120.56586505726941</v>
      </c>
      <c r="I47" s="51">
        <v>148.87395329197417</v>
      </c>
      <c r="J47" s="51">
        <v>232.64830806880343</v>
      </c>
    </row>
    <row r="48" spans="1:10" x14ac:dyDescent="0.2">
      <c r="A48" s="9" t="s">
        <v>33</v>
      </c>
      <c r="B48" s="9">
        <v>2912</v>
      </c>
      <c r="C48" s="11" t="s">
        <v>50</v>
      </c>
      <c r="D48" s="11" t="s">
        <v>51</v>
      </c>
      <c r="E48" s="12">
        <f>MATCH(B48,[1]Productions!$B:$B,FALSE)</f>
        <v>142</v>
      </c>
      <c r="F48" s="9"/>
      <c r="G48" s="9" t="s">
        <v>14</v>
      </c>
      <c r="H48" s="51">
        <v>255.60790602192967</v>
      </c>
      <c r="I48" s="51">
        <v>289.16642123691958</v>
      </c>
      <c r="J48" s="51">
        <v>387.79972122842781</v>
      </c>
    </row>
    <row r="49" spans="1:10" x14ac:dyDescent="0.2">
      <c r="A49" s="9" t="s">
        <v>34</v>
      </c>
      <c r="B49" s="9">
        <v>2914</v>
      </c>
      <c r="C49" s="11" t="s">
        <v>50</v>
      </c>
      <c r="D49" s="11" t="s">
        <v>51</v>
      </c>
      <c r="E49" s="12">
        <f>MATCH(B49,[1]Productions!$B:$B,FALSE)</f>
        <v>144</v>
      </c>
      <c r="F49" s="9"/>
      <c r="G49" s="9" t="s">
        <v>14</v>
      </c>
      <c r="H49" s="51">
        <v>1150.6491821246088</v>
      </c>
      <c r="I49" s="51">
        <v>1191.1332372524648</v>
      </c>
      <c r="J49" s="51">
        <v>1305.0457038630132</v>
      </c>
    </row>
    <row r="50" spans="1:10" x14ac:dyDescent="0.2">
      <c r="A50" s="9" t="s">
        <v>35</v>
      </c>
      <c r="B50" s="9">
        <v>2918</v>
      </c>
      <c r="C50" s="11" t="s">
        <v>50</v>
      </c>
      <c r="D50" s="11" t="s">
        <v>51</v>
      </c>
      <c r="E50" s="12">
        <f>MATCH(B50,[1]Productions!$B:$B,FALSE)</f>
        <v>145</v>
      </c>
      <c r="F50" s="9"/>
      <c r="G50" s="9" t="s">
        <v>14</v>
      </c>
      <c r="H50" s="51">
        <v>6737.4190698126586</v>
      </c>
      <c r="I50" s="51">
        <v>6834.356131548011</v>
      </c>
      <c r="J50" s="51">
        <v>7033.3475209210364</v>
      </c>
    </row>
    <row r="51" spans="1:10" x14ac:dyDescent="0.2">
      <c r="A51" s="9" t="s">
        <v>36</v>
      </c>
      <c r="B51" s="9">
        <v>2919</v>
      </c>
      <c r="C51" s="11" t="s">
        <v>50</v>
      </c>
      <c r="D51" s="11" t="s">
        <v>51</v>
      </c>
      <c r="E51" s="12">
        <f>MATCH(B51,[1]Productions!$B:$B,FALSE)</f>
        <v>146</v>
      </c>
      <c r="F51" s="9"/>
      <c r="G51" s="9" t="s">
        <v>14</v>
      </c>
      <c r="H51" s="51">
        <v>5136.3540144552308</v>
      </c>
      <c r="I51" s="51">
        <v>5205.5284312575768</v>
      </c>
      <c r="J51" s="51">
        <v>5344.1161643974192</v>
      </c>
    </row>
    <row r="52" spans="1:10" x14ac:dyDescent="0.2">
      <c r="A52" s="9" t="s">
        <v>37</v>
      </c>
      <c r="B52" s="9">
        <v>2922</v>
      </c>
      <c r="C52" s="11" t="s">
        <v>50</v>
      </c>
      <c r="D52" s="11" t="s">
        <v>51</v>
      </c>
      <c r="E52" s="12">
        <f>MATCH(B52,[1]Productions!$B:$B,FALSE)</f>
        <v>147</v>
      </c>
      <c r="F52" s="9"/>
      <c r="G52" s="9" t="s">
        <v>14</v>
      </c>
      <c r="H52" s="51">
        <v>387.54790929214909</v>
      </c>
      <c r="I52" s="51">
        <v>388.49114147792307</v>
      </c>
      <c r="J52" s="51">
        <v>387.82211187924031</v>
      </c>
    </row>
    <row r="53" spans="1:10" x14ac:dyDescent="0.2">
      <c r="A53" s="9" t="s">
        <v>38</v>
      </c>
      <c r="B53" s="9">
        <v>2924</v>
      </c>
      <c r="C53" s="11" t="s">
        <v>50</v>
      </c>
      <c r="D53" s="11" t="s">
        <v>51</v>
      </c>
      <c r="E53" s="12">
        <f>MATCH(B53,[1]Productions!$B:$B,FALSE)</f>
        <v>149</v>
      </c>
      <c r="F53" s="9"/>
      <c r="G53" s="9" t="s">
        <v>14</v>
      </c>
      <c r="H53" s="51">
        <v>5238.5144558588172</v>
      </c>
      <c r="I53" s="51">
        <v>5246.7828484854444</v>
      </c>
      <c r="J53" s="51">
        <v>5225.0645137851407</v>
      </c>
    </row>
    <row r="54" spans="1:10" x14ac:dyDescent="0.2">
      <c r="A54" s="9" t="s">
        <v>43</v>
      </c>
      <c r="B54" s="9">
        <v>2943</v>
      </c>
      <c r="C54" s="11" t="s">
        <v>50</v>
      </c>
      <c r="D54" s="11" t="s">
        <v>51</v>
      </c>
      <c r="E54" s="12">
        <f>MATCH(B54,[1]Productions!$B:$B,FALSE)</f>
        <v>151</v>
      </c>
      <c r="F54" s="9"/>
      <c r="G54" s="9" t="s">
        <v>14</v>
      </c>
      <c r="H54" s="51">
        <v>5477.784963356693</v>
      </c>
      <c r="I54" s="51">
        <v>5418.5532305515026</v>
      </c>
      <c r="J54" s="51">
        <v>5208.2192457417332</v>
      </c>
    </row>
    <row r="55" spans="1:10" x14ac:dyDescent="0.2">
      <c r="A55" s="9" t="s">
        <v>39</v>
      </c>
      <c r="B55" s="9">
        <v>2948</v>
      </c>
      <c r="C55" s="11" t="s">
        <v>50</v>
      </c>
      <c r="D55" s="11" t="s">
        <v>51</v>
      </c>
      <c r="E55" s="12">
        <f>MATCH(B55,[1]Productions!$B:$B,FALSE)</f>
        <v>154</v>
      </c>
      <c r="F55" s="9"/>
      <c r="G55" s="9" t="s">
        <v>14</v>
      </c>
      <c r="H55" s="51">
        <v>16964.893378940138</v>
      </c>
      <c r="I55" s="51">
        <v>17018.121410618809</v>
      </c>
      <c r="J55" s="51">
        <v>17077.029465618958</v>
      </c>
    </row>
    <row r="56" spans="1:10" x14ac:dyDescent="0.2">
      <c r="A56" s="9" t="s">
        <v>40</v>
      </c>
      <c r="B56" s="9">
        <v>2949</v>
      </c>
      <c r="C56" s="11" t="s">
        <v>50</v>
      </c>
      <c r="D56" s="11" t="s">
        <v>51</v>
      </c>
      <c r="E56" s="12">
        <f>MATCH(B56,[1]Productions!$B:$B,FALSE)</f>
        <v>155</v>
      </c>
      <c r="F56" s="9"/>
      <c r="G56" s="9" t="s">
        <v>14</v>
      </c>
      <c r="H56" s="51">
        <v>831.96650964904768</v>
      </c>
      <c r="I56" s="51">
        <v>852.05273910279982</v>
      </c>
      <c r="J56" s="51">
        <v>904.90553328237206</v>
      </c>
    </row>
    <row r="57" spans="1:10" x14ac:dyDescent="0.2">
      <c r="A57" s="9" t="s">
        <v>41</v>
      </c>
      <c r="B57" s="9">
        <v>2960</v>
      </c>
      <c r="C57" s="11" t="s">
        <v>50</v>
      </c>
      <c r="D57" s="11" t="s">
        <v>51</v>
      </c>
      <c r="E57" s="12">
        <f>MATCH(B57,[1]Productions!$B:$B,FALSE)</f>
        <v>156</v>
      </c>
      <c r="F57" s="9"/>
      <c r="G57" s="9" t="s">
        <v>14</v>
      </c>
      <c r="H57" s="51">
        <v>2268.3216355321815</v>
      </c>
      <c r="I57" s="51">
        <v>2288.6619957316561</v>
      </c>
      <c r="J57" s="51">
        <v>2331.5300360434735</v>
      </c>
    </row>
    <row r="58" spans="1:10" x14ac:dyDescent="0.2">
      <c r="A58" s="9" t="s">
        <v>42</v>
      </c>
      <c r="B58" s="9">
        <v>2961</v>
      </c>
      <c r="C58" s="11" t="s">
        <v>50</v>
      </c>
      <c r="D58" s="11" t="s">
        <v>51</v>
      </c>
      <c r="E58" s="12">
        <f>MATCH(B58,[1]Productions!$B:$B,FALSE)</f>
        <v>157</v>
      </c>
      <c r="F58" s="9"/>
      <c r="G58" s="9" t="s">
        <v>14</v>
      </c>
      <c r="H58" s="51">
        <v>3.1330580713853027</v>
      </c>
      <c r="I58" s="51">
        <v>3.1574476837908789</v>
      </c>
      <c r="J58" s="51">
        <v>3.2059362563989997</v>
      </c>
    </row>
    <row r="59" spans="1:10" ht="19" x14ac:dyDescent="0.2">
      <c r="A59" s="7" t="s">
        <v>52</v>
      </c>
      <c r="B59" s="7"/>
      <c r="C59" s="7"/>
      <c r="D59" s="7"/>
      <c r="E59" s="7"/>
      <c r="F59" s="7"/>
      <c r="G59" s="8"/>
      <c r="H59" s="48"/>
      <c r="I59" s="48"/>
      <c r="J59" s="48"/>
    </row>
    <row r="60" spans="1:10" x14ac:dyDescent="0.2">
      <c r="A60" s="9" t="str">
        <f>'[2]TvR(T)'!$A38</f>
        <v>Céréales oléoprotéagineux</v>
      </c>
      <c r="B60" s="9" t="s">
        <v>53</v>
      </c>
      <c r="C60" s="13" t="s">
        <v>54</v>
      </c>
      <c r="D60" s="13" t="s">
        <v>55</v>
      </c>
      <c r="E60" s="12">
        <f>MATCH(B60,'[3]SvV(V)'!$H:$H,FALSE)</f>
        <v>16</v>
      </c>
      <c r="F60" s="14"/>
      <c r="G60" s="15" t="s">
        <v>56</v>
      </c>
      <c r="H60" s="51">
        <v>11336.553</v>
      </c>
      <c r="I60" s="51">
        <v>11350.255476346569</v>
      </c>
      <c r="J60" s="51">
        <v>11391.362905386273</v>
      </c>
    </row>
    <row r="61" spans="1:10" x14ac:dyDescent="0.2">
      <c r="A61" s="9" t="s">
        <v>57</v>
      </c>
      <c r="B61" s="16" t="s">
        <v>58</v>
      </c>
      <c r="C61" s="13" t="s">
        <v>54</v>
      </c>
      <c r="D61" s="13" t="s">
        <v>55</v>
      </c>
      <c r="E61" s="12">
        <f>MATCH(B61,'[3]SvV(V)'!$H:$H,FALSE)</f>
        <v>195</v>
      </c>
      <c r="F61" s="14"/>
      <c r="G61" s="15" t="s">
        <v>56</v>
      </c>
      <c r="H61" s="51">
        <v>2098.7834999999995</v>
      </c>
      <c r="I61" s="51">
        <v>2087.4027519032416</v>
      </c>
      <c r="J61" s="51">
        <v>2053.260507612968</v>
      </c>
    </row>
    <row r="62" spans="1:10" x14ac:dyDescent="0.2">
      <c r="A62" s="9" t="str">
        <f>'[2]TvR(T)'!$A43</f>
        <v>Cultures fourragères</v>
      </c>
      <c r="B62" s="9" t="s">
        <v>59</v>
      </c>
      <c r="C62" s="13" t="s">
        <v>54</v>
      </c>
      <c r="D62" s="13" t="s">
        <v>55</v>
      </c>
      <c r="E62" s="12">
        <f>MATCH(B62,'[3]SvV(V)'!$H:$H,FALSE)</f>
        <v>39</v>
      </c>
      <c r="F62" s="14"/>
      <c r="G62" s="15" t="s">
        <v>56</v>
      </c>
      <c r="H62" s="51">
        <v>4877.4560000000001</v>
      </c>
      <c r="I62" s="51">
        <v>4818.3120580850027</v>
      </c>
      <c r="J62" s="51">
        <v>4640.8802323400105</v>
      </c>
    </row>
    <row r="63" spans="1:10" x14ac:dyDescent="0.2">
      <c r="A63" s="9" t="str">
        <f>'[2]TvR(T)'!$A44</f>
        <v>Prairies naturelles</v>
      </c>
      <c r="B63" s="13" t="s">
        <v>60</v>
      </c>
      <c r="C63" s="13" t="s">
        <v>54</v>
      </c>
      <c r="D63" s="13" t="s">
        <v>55</v>
      </c>
      <c r="E63" s="12">
        <f>MATCH(B63,'[3]SvV(V)'!$H:$H,FALSE)</f>
        <v>125</v>
      </c>
      <c r="F63" s="13"/>
      <c r="G63" s="15" t="s">
        <v>56</v>
      </c>
      <c r="H63" s="51">
        <v>9583.9210000000003</v>
      </c>
      <c r="I63" s="51">
        <v>9325.6477425329304</v>
      </c>
      <c r="J63" s="51">
        <v>8550.8279701317206</v>
      </c>
    </row>
    <row r="64" spans="1:10" x14ac:dyDescent="0.2">
      <c r="A64" s="9" t="s">
        <v>61</v>
      </c>
      <c r="B64" s="9" t="s">
        <v>62</v>
      </c>
      <c r="C64" s="13" t="s">
        <v>54</v>
      </c>
      <c r="D64" s="13" t="s">
        <v>55</v>
      </c>
      <c r="E64" s="12">
        <f>MATCH(B64,'[3]SvV(V)'!$H:$H,FALSE)</f>
        <v>13</v>
      </c>
      <c r="F64" s="13"/>
      <c r="G64" s="15" t="s">
        <v>56</v>
      </c>
      <c r="H64" s="51">
        <v>28355.601500000001</v>
      </c>
      <c r="I64" s="51">
        <v>28032.326839687503</v>
      </c>
      <c r="J64" s="51">
        <v>27062.502858750009</v>
      </c>
    </row>
    <row r="65" spans="1:10" x14ac:dyDescent="0.2">
      <c r="A65" s="10" t="s">
        <v>63</v>
      </c>
      <c r="B65" s="9" t="s">
        <v>64</v>
      </c>
      <c r="C65" s="13" t="s">
        <v>54</v>
      </c>
      <c r="D65" s="13" t="s">
        <v>55</v>
      </c>
      <c r="E65" s="12">
        <f>MATCH(B65,'[3]SvV(V)'!$H:$H,FALSE)</f>
        <v>15</v>
      </c>
      <c r="F65" s="13"/>
      <c r="G65" s="15" t="s">
        <v>56</v>
      </c>
      <c r="H65" s="51">
        <v>17644.534</v>
      </c>
      <c r="I65" s="51">
        <v>17605.76425948527</v>
      </c>
      <c r="J65" s="51">
        <v>17489.455037941076</v>
      </c>
    </row>
    <row r="66" spans="1:10" x14ac:dyDescent="0.2">
      <c r="A66" s="9" t="str">
        <f>'[2]TvR(T)'!$A46</f>
        <v>Forêts et peupleraies</v>
      </c>
      <c r="B66" s="9" t="s">
        <v>65</v>
      </c>
      <c r="C66" s="13" t="s">
        <v>54</v>
      </c>
      <c r="D66" s="13" t="s">
        <v>55</v>
      </c>
      <c r="E66" s="12">
        <f>MATCH(B66,'[3]SvV(V)'!$H:$H,FALSE)</f>
        <v>180</v>
      </c>
      <c r="F66" s="13"/>
      <c r="G66" s="15" t="s">
        <v>56</v>
      </c>
      <c r="H66" s="51">
        <v>16914.342000000001</v>
      </c>
      <c r="I66" s="51">
        <v>17125.771274999999</v>
      </c>
      <c r="J66" s="51">
        <v>17760.059100000002</v>
      </c>
    </row>
    <row r="67" spans="1:10" x14ac:dyDescent="0.2">
      <c r="A67" s="9" t="s">
        <v>66</v>
      </c>
      <c r="B67" s="9" t="s">
        <v>67</v>
      </c>
      <c r="C67" s="13" t="s">
        <v>54</v>
      </c>
      <c r="D67" s="13" t="s">
        <v>55</v>
      </c>
      <c r="E67" s="12">
        <f>MATCH(B67,'[3]SvV(V)'!$H:$H,FALSE)</f>
        <v>181</v>
      </c>
      <c r="F67" s="13"/>
      <c r="G67" s="15" t="s">
        <v>56</v>
      </c>
      <c r="H67" s="51">
        <v>2057.9952499999999</v>
      </c>
      <c r="I67" s="51">
        <v>2057.9952499999999</v>
      </c>
      <c r="J67" s="51">
        <v>2057.9952499999999</v>
      </c>
    </row>
    <row r="68" spans="1:10" x14ac:dyDescent="0.2">
      <c r="A68" s="9" t="s">
        <v>68</v>
      </c>
      <c r="B68" s="9" t="s">
        <v>69</v>
      </c>
      <c r="C68" s="13" t="s">
        <v>54</v>
      </c>
      <c r="D68" s="13" t="s">
        <v>55</v>
      </c>
      <c r="E68" s="12">
        <f>MATCH(B68,'[3]SvV(V)'!$H:$H,FALSE)</f>
        <v>182</v>
      </c>
      <c r="F68" s="13"/>
      <c r="G68" s="15" t="s">
        <v>56</v>
      </c>
      <c r="H68" s="51">
        <v>5263.3122499999999</v>
      </c>
      <c r="I68" s="51">
        <v>5375.1576353125001</v>
      </c>
      <c r="J68" s="51">
        <v>5710.6937912499998</v>
      </c>
    </row>
    <row r="69" spans="1:10" x14ac:dyDescent="0.2">
      <c r="A69" s="9" t="s">
        <v>70</v>
      </c>
      <c r="B69" s="9" t="s">
        <v>71</v>
      </c>
      <c r="C69" s="13" t="s">
        <v>54</v>
      </c>
      <c r="D69" s="13" t="s">
        <v>55</v>
      </c>
      <c r="E69" s="12">
        <f>MATCH(B69,'[3]SvV(V)'!$H:$H,FALSE)</f>
        <v>183</v>
      </c>
      <c r="F69" s="13"/>
      <c r="G69" s="15" t="s">
        <v>56</v>
      </c>
      <c r="H69" s="51">
        <v>1972.4022500000001</v>
      </c>
      <c r="I69" s="51">
        <v>1972.4022500000001</v>
      </c>
      <c r="J69" s="51">
        <v>1972.4022500000001</v>
      </c>
    </row>
    <row r="70" spans="1:10" x14ac:dyDescent="0.2">
      <c r="A70" s="9" t="str">
        <f>'[2]TvR(T)'!$A50</f>
        <v>TOTAL</v>
      </c>
      <c r="B70" s="9" t="s">
        <v>72</v>
      </c>
      <c r="C70" s="13" t="s">
        <v>54</v>
      </c>
      <c r="D70" s="13" t="s">
        <v>55</v>
      </c>
      <c r="E70" s="12">
        <f>MATCH(B70,'[3]SvV(V)'!$H:$H,FALSE)</f>
        <v>12</v>
      </c>
      <c r="F70" s="13"/>
      <c r="G70" s="15" t="s">
        <v>56</v>
      </c>
      <c r="H70" s="51">
        <v>54908.686750000001</v>
      </c>
      <c r="I70" s="51">
        <v>54908.686750000001</v>
      </c>
      <c r="J70" s="51">
        <v>54908.686750000001</v>
      </c>
    </row>
    <row r="71" spans="1:10" x14ac:dyDescent="0.2">
      <c r="A71" s="9" t="s">
        <v>73</v>
      </c>
      <c r="B71" s="9"/>
      <c r="C71" s="13"/>
      <c r="D71" s="13"/>
      <c r="E71" s="12"/>
      <c r="F71" s="13"/>
      <c r="G71" s="15" t="s">
        <v>56</v>
      </c>
      <c r="H71" s="52">
        <v>26827.474029999998</v>
      </c>
      <c r="I71" s="52">
        <v>26803.158223709946</v>
      </c>
      <c r="J71" s="52">
        <v>26727.739306570726</v>
      </c>
    </row>
    <row r="72" spans="1:10" x14ac:dyDescent="0.2">
      <c r="A72" s="8" t="s">
        <v>74</v>
      </c>
      <c r="B72" s="8"/>
      <c r="C72" s="8"/>
      <c r="D72" s="8"/>
      <c r="E72" s="8"/>
      <c r="F72" s="8"/>
      <c r="G72" s="8"/>
      <c r="H72" s="53"/>
      <c r="I72" s="53"/>
      <c r="J72" s="53"/>
    </row>
    <row r="73" spans="1:10" x14ac:dyDescent="0.2">
      <c r="A73" s="13" t="s">
        <v>27</v>
      </c>
      <c r="B73" s="13" t="s">
        <v>75</v>
      </c>
      <c r="C73" s="13" t="s">
        <v>54</v>
      </c>
      <c r="D73" s="13" t="s">
        <v>55</v>
      </c>
      <c r="E73" s="12">
        <f>MATCH(B73,'[3]SvV(V)'!$H:$H,FALSE)</f>
        <v>17</v>
      </c>
      <c r="F73" s="14"/>
      <c r="G73" s="15" t="s">
        <v>56</v>
      </c>
      <c r="H73" s="51">
        <v>8903.7929999999997</v>
      </c>
      <c r="I73" s="51">
        <v>8951.4179070220434</v>
      </c>
      <c r="J73" s="51">
        <v>9094.2926280881766</v>
      </c>
    </row>
    <row r="74" spans="1:10" x14ac:dyDescent="0.2">
      <c r="A74" s="17" t="str">
        <f>[4]A1a!$A6</f>
        <v>blé tendre</v>
      </c>
      <c r="B74" s="13" t="s">
        <v>76</v>
      </c>
      <c r="C74" s="13" t="s">
        <v>54</v>
      </c>
      <c r="D74" s="13" t="s">
        <v>55</v>
      </c>
      <c r="E74" s="12">
        <f>MATCH(B74,'[3]SvV(V)'!$H:$H,FALSE)</f>
        <v>18</v>
      </c>
      <c r="F74" s="13"/>
      <c r="G74" s="15" t="s">
        <v>56</v>
      </c>
      <c r="H74" s="51">
        <v>4260.9250000000002</v>
      </c>
      <c r="I74" s="51">
        <v>4263.1535840568658</v>
      </c>
      <c r="J74" s="51">
        <v>4269.8393362274628</v>
      </c>
    </row>
    <row r="75" spans="1:10" x14ac:dyDescent="0.2">
      <c r="A75" s="17" t="str">
        <f>[4]A1a!$A7</f>
        <v>blé dur</v>
      </c>
      <c r="B75" s="13" t="s">
        <v>77</v>
      </c>
      <c r="C75" s="13" t="s">
        <v>54</v>
      </c>
      <c r="D75" s="13" t="s">
        <v>55</v>
      </c>
      <c r="E75" s="12">
        <f>MATCH(B75,'[3]SvV(V)'!$H:$H,FALSE)</f>
        <v>19</v>
      </c>
      <c r="F75" s="13"/>
      <c r="G75" s="15" t="s">
        <v>56</v>
      </c>
      <c r="H75" s="51">
        <v>251.495</v>
      </c>
      <c r="I75" s="51">
        <v>251.62653898446499</v>
      </c>
      <c r="J75" s="51">
        <v>252.02115593785993</v>
      </c>
    </row>
    <row r="76" spans="1:10" x14ac:dyDescent="0.2">
      <c r="A76" s="17" t="str">
        <f>[4]A1a!$A8</f>
        <v>maïs (grain et semence)</v>
      </c>
      <c r="B76" s="13" t="s">
        <v>78</v>
      </c>
      <c r="C76" s="13" t="s">
        <v>54</v>
      </c>
      <c r="D76" s="13" t="s">
        <v>55</v>
      </c>
      <c r="E76" s="12">
        <f>MATCH(B76,'[3]SvV(V)'!$H:$H,FALSE)</f>
        <v>20</v>
      </c>
      <c r="F76" s="13"/>
      <c r="G76" s="15" t="s">
        <v>56</v>
      </c>
      <c r="H76" s="51">
        <v>1690.9829999999999</v>
      </c>
      <c r="I76" s="51">
        <v>1680.4179674696861</v>
      </c>
      <c r="J76" s="51">
        <v>1648.7228698787442</v>
      </c>
    </row>
    <row r="77" spans="1:10" x14ac:dyDescent="0.2">
      <c r="A77" s="17" t="str">
        <f>[4]A1a!$A9</f>
        <v>Orge et escourgeon</v>
      </c>
      <c r="B77" s="13" t="s">
        <v>79</v>
      </c>
      <c r="C77" s="13" t="s">
        <v>54</v>
      </c>
      <c r="D77" s="13" t="s">
        <v>55</v>
      </c>
      <c r="E77" s="12">
        <f>MATCH(B77,'[3]SvV(V)'!$H:$H,FALSE)</f>
        <v>21</v>
      </c>
      <c r="F77" s="13"/>
      <c r="G77" s="15" t="s">
        <v>56</v>
      </c>
      <c r="H77" s="51">
        <v>1972.2739999999999</v>
      </c>
      <c r="I77" s="51">
        <v>2027.7229912890048</v>
      </c>
      <c r="J77" s="51">
        <v>2194.0699651560194</v>
      </c>
    </row>
    <row r="78" spans="1:10" x14ac:dyDescent="0.2">
      <c r="A78" s="17" t="s">
        <v>80</v>
      </c>
      <c r="B78" s="13" t="s">
        <v>81</v>
      </c>
      <c r="C78" s="13" t="s">
        <v>54</v>
      </c>
      <c r="D78" s="13" t="s">
        <v>55</v>
      </c>
      <c r="E78" s="12">
        <f>MATCH(B78,'[3]SvV(V)'!$H:$H,FALSE)</f>
        <v>23</v>
      </c>
      <c r="F78" s="13"/>
      <c r="G78" s="15" t="s">
        <v>56</v>
      </c>
      <c r="H78" s="51">
        <v>260.99599999999998</v>
      </c>
      <c r="I78" s="51">
        <v>261.13250827566918</v>
      </c>
      <c r="J78" s="51">
        <v>261.54203310267673</v>
      </c>
    </row>
    <row r="79" spans="1:10" x14ac:dyDescent="0.2">
      <c r="A79" s="13" t="s">
        <v>82</v>
      </c>
      <c r="B79" s="13" t="s">
        <v>83</v>
      </c>
      <c r="C79" s="13" t="s">
        <v>54</v>
      </c>
      <c r="D79" s="13" t="s">
        <v>55</v>
      </c>
      <c r="E79" s="12">
        <f>MATCH(B79,'[3]SvV(V)'!$H:$H,FALSE)</f>
        <v>29</v>
      </c>
      <c r="F79" s="13"/>
      <c r="G79" s="15" t="s">
        <v>56</v>
      </c>
      <c r="H79" s="51">
        <v>2120.8849999999998</v>
      </c>
      <c r="I79" s="51">
        <v>2085.4225129689607</v>
      </c>
      <c r="J79" s="51">
        <v>1979.0350518758441</v>
      </c>
    </row>
    <row r="80" spans="1:10" x14ac:dyDescent="0.2">
      <c r="A80" s="17" t="s">
        <v>84</v>
      </c>
      <c r="B80" s="13" t="s">
        <v>85</v>
      </c>
      <c r="C80" s="13" t="s">
        <v>54</v>
      </c>
      <c r="D80" s="13" t="s">
        <v>55</v>
      </c>
      <c r="E80" s="12">
        <f>MATCH(B80,'[3]SvV(V)'!$H:$H,FALSE)</f>
        <v>30</v>
      </c>
      <c r="F80" s="13"/>
      <c r="G80" s="15" t="s">
        <v>56</v>
      </c>
      <c r="H80" s="51">
        <v>1113.9349999999999</v>
      </c>
      <c r="I80" s="51">
        <v>1036.5801649191546</v>
      </c>
      <c r="J80" s="51">
        <v>804.5156596766185</v>
      </c>
    </row>
    <row r="81" spans="1:10" x14ac:dyDescent="0.2">
      <c r="A81" s="17" t="s">
        <v>86</v>
      </c>
      <c r="B81" s="13" t="s">
        <v>87</v>
      </c>
      <c r="C81" s="13" t="s">
        <v>54</v>
      </c>
      <c r="D81" s="13" t="s">
        <v>55</v>
      </c>
      <c r="E81" s="12">
        <f>MATCH(B81,'[3]SvV(V)'!$H:$H,FALSE)</f>
        <v>31</v>
      </c>
      <c r="F81" s="13"/>
      <c r="G81" s="15" t="s">
        <v>56</v>
      </c>
      <c r="H81" s="51">
        <v>778.40099999999995</v>
      </c>
      <c r="I81" s="51">
        <v>787.65689820871887</v>
      </c>
      <c r="J81" s="51">
        <v>815.42459283487585</v>
      </c>
    </row>
    <row r="82" spans="1:10" x14ac:dyDescent="0.2">
      <c r="A82" s="17" t="s">
        <v>88</v>
      </c>
      <c r="B82" s="13" t="s">
        <v>89</v>
      </c>
      <c r="C82" s="13" t="s">
        <v>54</v>
      </c>
      <c r="D82" s="13" t="s">
        <v>55</v>
      </c>
      <c r="E82" s="12">
        <f>MATCH(B82,'[3]SvV(V)'!$H:$H,FALSE)</f>
        <v>32</v>
      </c>
      <c r="F82" s="13"/>
      <c r="G82" s="15" t="s">
        <v>56</v>
      </c>
      <c r="H82" s="51">
        <v>186.71799999999999</v>
      </c>
      <c r="I82" s="83">
        <v>222.25931422389874</v>
      </c>
      <c r="J82" s="51">
        <v>328.88325689559497</v>
      </c>
    </row>
    <row r="83" spans="1:10" x14ac:dyDescent="0.2">
      <c r="A83" s="13" t="s">
        <v>90</v>
      </c>
      <c r="B83" s="13" t="s">
        <v>91</v>
      </c>
      <c r="C83" s="13" t="s">
        <v>54</v>
      </c>
      <c r="D83" s="13" t="s">
        <v>55</v>
      </c>
      <c r="E83" s="12">
        <f>MATCH(B83,'[3]SvV(V)'!$H:$H,FALSE)</f>
        <v>35</v>
      </c>
      <c r="F83" s="13"/>
      <c r="G83" s="15" t="s">
        <v>56</v>
      </c>
      <c r="H83" s="51">
        <v>311.875</v>
      </c>
      <c r="I83" s="51">
        <v>313.41505635556308</v>
      </c>
      <c r="J83" s="51">
        <v>318.03522542225244</v>
      </c>
    </row>
    <row r="84" spans="1:10" x14ac:dyDescent="0.2">
      <c r="A84" s="17" t="s">
        <v>92</v>
      </c>
      <c r="B84" s="13" t="s">
        <v>93</v>
      </c>
      <c r="C84" s="13" t="s">
        <v>54</v>
      </c>
      <c r="D84" s="13" t="s">
        <v>55</v>
      </c>
      <c r="E84" s="12">
        <f>MATCH(B84,'[3]SvV(V)'!$H:$H,FALSE)</f>
        <v>36</v>
      </c>
      <c r="F84" s="13"/>
      <c r="G84" s="15" t="s">
        <v>56</v>
      </c>
      <c r="H84" s="51">
        <v>76.539000000000001</v>
      </c>
      <c r="I84" s="51">
        <v>76.91695390268039</v>
      </c>
      <c r="J84" s="51">
        <v>78.050815610721543</v>
      </c>
    </row>
    <row r="85" spans="1:10" x14ac:dyDescent="0.2">
      <c r="A85" s="17" t="s">
        <v>94</v>
      </c>
      <c r="B85" s="13" t="s">
        <v>95</v>
      </c>
      <c r="C85" s="13" t="s">
        <v>54</v>
      </c>
      <c r="D85" s="13" t="s">
        <v>55</v>
      </c>
      <c r="E85" s="12">
        <f>MATCH(B85,'[3]SvV(V)'!$H:$H,FALSE)</f>
        <v>38</v>
      </c>
      <c r="F85" s="13"/>
      <c r="G85" s="15" t="s">
        <v>56</v>
      </c>
      <c r="H85" s="51">
        <v>229.49799999999999</v>
      </c>
      <c r="I85" s="51">
        <v>230.6312740793235</v>
      </c>
      <c r="J85" s="51">
        <v>234.0310963172941</v>
      </c>
    </row>
    <row r="86" spans="1:10" x14ac:dyDescent="0.2">
      <c r="A86" s="13" t="s">
        <v>96</v>
      </c>
      <c r="B86" s="13" t="s">
        <v>59</v>
      </c>
      <c r="C86" s="13" t="s">
        <v>54</v>
      </c>
      <c r="D86" s="13" t="s">
        <v>55</v>
      </c>
      <c r="E86" s="12">
        <f>MATCH(B86,'[3]SvV(V)'!$H:$H,FALSE)</f>
        <v>39</v>
      </c>
      <c r="F86" s="13"/>
      <c r="G86" s="15" t="s">
        <v>56</v>
      </c>
      <c r="H86" s="51">
        <v>4877.4560000000001</v>
      </c>
      <c r="I86" s="51">
        <v>4818.3120580850027</v>
      </c>
      <c r="J86" s="51">
        <v>4640.8802323400105</v>
      </c>
    </row>
    <row r="87" spans="1:10" x14ac:dyDescent="0.2">
      <c r="A87" s="17" t="s">
        <v>97</v>
      </c>
      <c r="B87" s="13" t="s">
        <v>98</v>
      </c>
      <c r="C87" s="13" t="s">
        <v>54</v>
      </c>
      <c r="D87" s="13" t="s">
        <v>55</v>
      </c>
      <c r="E87" s="12">
        <f>MATCH(B87,'[3]SvV(V)'!$H:$H,FALSE)</f>
        <v>41</v>
      </c>
      <c r="F87" s="13"/>
      <c r="G87" s="15" t="s">
        <v>56</v>
      </c>
      <c r="H87" s="51">
        <v>1418.787</v>
      </c>
      <c r="I87" s="51">
        <v>1425.7930502975241</v>
      </c>
      <c r="J87" s="51">
        <v>1446.8112011900964</v>
      </c>
    </row>
    <row r="88" spans="1:10" x14ac:dyDescent="0.2">
      <c r="A88" s="17" t="s">
        <v>99</v>
      </c>
      <c r="B88" s="13" t="s">
        <v>100</v>
      </c>
      <c r="C88" s="13" t="s">
        <v>54</v>
      </c>
      <c r="D88" s="13" t="s">
        <v>55</v>
      </c>
      <c r="E88" s="12">
        <f>MATCH(B88,'[3]SvV(V)'!$H:$H,FALSE)</f>
        <v>47</v>
      </c>
      <c r="F88" s="13"/>
      <c r="G88" s="15" t="s">
        <v>56</v>
      </c>
      <c r="H88" s="51">
        <v>508.37299999999999</v>
      </c>
      <c r="I88" s="51">
        <v>528.55659610456064</v>
      </c>
      <c r="J88" s="51">
        <v>589.10738441824276</v>
      </c>
    </row>
    <row r="89" spans="1:10" x14ac:dyDescent="0.2">
      <c r="A89" s="17" t="s">
        <v>101</v>
      </c>
      <c r="B89" s="13" t="s">
        <v>102</v>
      </c>
      <c r="C89" s="13" t="s">
        <v>54</v>
      </c>
      <c r="D89" s="13" t="s">
        <v>55</v>
      </c>
      <c r="E89" s="12">
        <f>MATCH(B89,'[3]SvV(V)'!$H:$H,FALSE)</f>
        <v>48</v>
      </c>
      <c r="F89" s="13"/>
      <c r="G89" s="15" t="s">
        <v>56</v>
      </c>
      <c r="H89" s="51">
        <v>2649.0810000000001</v>
      </c>
      <c r="I89" s="51">
        <v>2570.0689167676924</v>
      </c>
      <c r="J89" s="51">
        <v>2333.0326670707691</v>
      </c>
    </row>
    <row r="90" spans="1:10" x14ac:dyDescent="0.2">
      <c r="A90" s="13" t="s">
        <v>103</v>
      </c>
      <c r="B90" s="13" t="s">
        <v>104</v>
      </c>
      <c r="C90" s="13" t="s">
        <v>54</v>
      </c>
      <c r="D90" s="13" t="s">
        <v>55</v>
      </c>
      <c r="E90" s="12">
        <f>MATCH(B90,'[3]SvV(V)'!$H:$H,FALSE)</f>
        <v>49</v>
      </c>
      <c r="F90" s="13"/>
      <c r="G90" s="15" t="s">
        <v>56</v>
      </c>
      <c r="H90" s="51">
        <v>702.26350000000002</v>
      </c>
      <c r="I90" s="51">
        <v>716.89565595646661</v>
      </c>
      <c r="J90" s="51">
        <v>760.79212382586638</v>
      </c>
    </row>
    <row r="91" spans="1:10" x14ac:dyDescent="0.2">
      <c r="A91" s="17" t="s">
        <v>105</v>
      </c>
      <c r="B91" s="13" t="s">
        <v>106</v>
      </c>
      <c r="C91" s="13" t="s">
        <v>54</v>
      </c>
      <c r="D91" s="13" t="s">
        <v>55</v>
      </c>
      <c r="E91" s="12">
        <f>MATCH(B91,'[3]SvV(V)'!$H:$H,FALSE)</f>
        <v>51</v>
      </c>
      <c r="F91" s="13"/>
      <c r="G91" s="15" t="s">
        <v>56</v>
      </c>
      <c r="H91" s="51">
        <v>214.327</v>
      </c>
      <c r="I91" s="51">
        <v>218.79265440134878</v>
      </c>
      <c r="J91" s="51">
        <v>232.1896176053952</v>
      </c>
    </row>
    <row r="92" spans="1:10" x14ac:dyDescent="0.2">
      <c r="A92" s="17" t="s">
        <v>107</v>
      </c>
      <c r="B92" s="13" t="s">
        <v>108</v>
      </c>
      <c r="C92" s="13" t="s">
        <v>54</v>
      </c>
      <c r="D92" s="13" t="s">
        <v>55</v>
      </c>
      <c r="E92" s="12">
        <f>MATCH(B92,'[3]SvV(V)'!$H:$H,FALSE)</f>
        <v>54</v>
      </c>
      <c r="F92" s="13"/>
      <c r="G92" s="15" t="s">
        <v>56</v>
      </c>
      <c r="H92" s="51">
        <v>420.89</v>
      </c>
      <c r="I92" s="51">
        <v>429.65954037981072</v>
      </c>
      <c r="J92" s="51">
        <v>455.96816151924298</v>
      </c>
    </row>
    <row r="93" spans="1:10" x14ac:dyDescent="0.2">
      <c r="A93" s="13" t="s">
        <v>109</v>
      </c>
      <c r="B93" s="13" t="s">
        <v>110</v>
      </c>
      <c r="C93" s="13" t="s">
        <v>54</v>
      </c>
      <c r="D93" s="13" t="s">
        <v>55</v>
      </c>
      <c r="E93" s="12">
        <f>MATCH(B93,'[3]SvV(V)'!$H:$H,FALSE)</f>
        <v>67</v>
      </c>
      <c r="F93" s="13"/>
      <c r="G93" s="15" t="s">
        <v>56</v>
      </c>
      <c r="H93" s="51">
        <v>238.03950000000003</v>
      </c>
      <c r="I93" s="51">
        <v>239.01980190688855</v>
      </c>
      <c r="J93" s="51">
        <v>241.96070762755406</v>
      </c>
    </row>
    <row r="94" spans="1:10" x14ac:dyDescent="0.2">
      <c r="A94" s="17" t="s">
        <v>111</v>
      </c>
      <c r="B94" s="13" t="s">
        <v>112</v>
      </c>
      <c r="C94" s="13" t="s">
        <v>54</v>
      </c>
      <c r="D94" s="13" t="s">
        <v>55</v>
      </c>
      <c r="E94" s="12">
        <f>MATCH(B94,'[3]SvV(V)'!$H:$H,FALSE)</f>
        <v>68</v>
      </c>
      <c r="F94" s="13"/>
      <c r="G94" s="15" t="s">
        <v>56</v>
      </c>
      <c r="H94" s="51">
        <v>220.33250000000004</v>
      </c>
      <c r="I94" s="51">
        <v>221.34350471144984</v>
      </c>
      <c r="J94" s="51">
        <v>224.37651884579921</v>
      </c>
    </row>
    <row r="95" spans="1:10" x14ac:dyDescent="0.2">
      <c r="A95" s="17" t="s">
        <v>113</v>
      </c>
      <c r="B95" s="13" t="s">
        <v>114</v>
      </c>
      <c r="C95" s="13" t="s">
        <v>54</v>
      </c>
      <c r="D95" s="13" t="s">
        <v>55</v>
      </c>
      <c r="E95" s="12">
        <f>MATCH(B95,'[3]SvV(V)'!$H:$H,FALSE)</f>
        <v>119</v>
      </c>
      <c r="F95" s="13"/>
      <c r="G95" s="15" t="s">
        <v>56</v>
      </c>
      <c r="H95" s="51">
        <v>17.707000000000001</v>
      </c>
      <c r="I95" s="51">
        <v>17.676297195438714</v>
      </c>
      <c r="J95" s="51">
        <v>17.58418878175485</v>
      </c>
    </row>
    <row r="96" spans="1:10" x14ac:dyDescent="0.2">
      <c r="A96" s="17" t="s">
        <v>115</v>
      </c>
      <c r="B96" s="13" t="s">
        <v>116</v>
      </c>
      <c r="C96" s="13" t="s">
        <v>54</v>
      </c>
      <c r="D96" s="13" t="s">
        <v>55</v>
      </c>
      <c r="E96" s="12">
        <f>MATCH(B96,'[3]SvV(V)'!$H:$H,FALSE)</f>
        <v>200</v>
      </c>
      <c r="F96" s="13"/>
      <c r="G96" s="15" t="s">
        <v>117</v>
      </c>
      <c r="H96" s="51">
        <v>4349.5</v>
      </c>
      <c r="I96" s="52">
        <v>4270.1732513930319</v>
      </c>
      <c r="J96" s="51">
        <v>4032.1930055721255</v>
      </c>
    </row>
    <row r="97" spans="1:10" x14ac:dyDescent="0.2">
      <c r="A97" s="13" t="s">
        <v>118</v>
      </c>
      <c r="B97" s="13" t="s">
        <v>60</v>
      </c>
      <c r="C97" s="13" t="s">
        <v>54</v>
      </c>
      <c r="D97" s="13" t="s">
        <v>55</v>
      </c>
      <c r="E97" s="12">
        <f>MATCH(B97,'[3]SvV(V)'!$H:$H,FALSE)</f>
        <v>125</v>
      </c>
      <c r="F97" s="13"/>
      <c r="G97" s="15" t="s">
        <v>56</v>
      </c>
      <c r="H97" s="51">
        <v>9583.9210000000003</v>
      </c>
      <c r="I97" s="51">
        <v>9325.6477425329304</v>
      </c>
      <c r="J97" s="51">
        <v>8550.8279701317206</v>
      </c>
    </row>
    <row r="98" spans="1:10" x14ac:dyDescent="0.2">
      <c r="A98" s="17" t="s">
        <v>119</v>
      </c>
      <c r="B98" s="13" t="s">
        <v>120</v>
      </c>
      <c r="C98" s="13" t="s">
        <v>54</v>
      </c>
      <c r="D98" s="13" t="s">
        <v>55</v>
      </c>
      <c r="E98" s="12">
        <f>MATCH(B98,'[3]SvV(V)'!$H:$H,FALSE)</f>
        <v>126</v>
      </c>
      <c r="F98" s="13"/>
      <c r="G98" s="15" t="s">
        <v>56</v>
      </c>
      <c r="H98" s="51">
        <v>7152.808</v>
      </c>
      <c r="I98" s="51">
        <v>7151.1760578207422</v>
      </c>
      <c r="J98" s="51">
        <v>7146.280231282969</v>
      </c>
    </row>
    <row r="99" spans="1:10" x14ac:dyDescent="0.2">
      <c r="A99" s="17" t="s">
        <v>121</v>
      </c>
      <c r="B99" s="13" t="s">
        <v>122</v>
      </c>
      <c r="C99" s="13" t="s">
        <v>54</v>
      </c>
      <c r="D99" s="13" t="s">
        <v>55</v>
      </c>
      <c r="E99" s="12">
        <f>MATCH(B99,'[3]SvV(V)'!$H:$H,FALSE)</f>
        <v>127</v>
      </c>
      <c r="F99" s="13"/>
      <c r="G99" s="15" t="s">
        <v>56</v>
      </c>
      <c r="H99" s="51">
        <v>2431.1129999999998</v>
      </c>
      <c r="I99" s="51">
        <v>2174.4716847121877</v>
      </c>
      <c r="J99" s="51">
        <v>1404.5477388487511</v>
      </c>
    </row>
    <row r="100" spans="1:10" x14ac:dyDescent="0.2">
      <c r="A100" s="13" t="s">
        <v>123</v>
      </c>
      <c r="B100" s="13" t="s">
        <v>124</v>
      </c>
      <c r="C100" s="13" t="s">
        <v>54</v>
      </c>
      <c r="D100" s="13" t="s">
        <v>55</v>
      </c>
      <c r="E100" s="12">
        <f>MATCH(B100,'[3]SvV(V)'!$H:$H,FALSE)</f>
        <v>128</v>
      </c>
      <c r="F100" s="13"/>
      <c r="G100" s="15" t="s">
        <v>56</v>
      </c>
      <c r="H100" s="51">
        <v>987.50350000000003</v>
      </c>
      <c r="I100" s="51">
        <v>963.81866492662607</v>
      </c>
      <c r="J100" s="51">
        <v>892.7641597065043</v>
      </c>
    </row>
    <row r="101" spans="1:10" x14ac:dyDescent="0.2">
      <c r="A101" s="17" t="s">
        <v>125</v>
      </c>
      <c r="B101" s="13" t="s">
        <v>126</v>
      </c>
      <c r="C101" s="13" t="s">
        <v>54</v>
      </c>
      <c r="D101" s="13" t="s">
        <v>55</v>
      </c>
      <c r="E101" s="12">
        <f>MATCH(B101,'[3]SvV(V)'!$H:$H,FALSE)</f>
        <v>129</v>
      </c>
      <c r="F101" s="13"/>
      <c r="G101" s="15" t="s">
        <v>56</v>
      </c>
      <c r="H101" s="51">
        <v>787.64374999999995</v>
      </c>
      <c r="I101" s="51">
        <v>768.5011885501666</v>
      </c>
      <c r="J101" s="51">
        <v>711.07350420066643</v>
      </c>
    </row>
    <row r="102" spans="1:10" x14ac:dyDescent="0.2">
      <c r="A102" s="17" t="s">
        <v>127</v>
      </c>
      <c r="B102" s="13" t="s">
        <v>128</v>
      </c>
      <c r="C102" s="13" t="s">
        <v>54</v>
      </c>
      <c r="D102" s="13" t="s">
        <v>55</v>
      </c>
      <c r="E102" s="12">
        <f>MATCH(B102,'[3]SvV(V)'!$H:$H,FALSE)</f>
        <v>132</v>
      </c>
      <c r="F102" s="13"/>
      <c r="G102" s="15" t="s">
        <v>56</v>
      </c>
      <c r="H102" s="51">
        <v>161.02525</v>
      </c>
      <c r="I102" s="51">
        <v>157.1912358098098</v>
      </c>
      <c r="J102" s="51">
        <v>145.68919323923913</v>
      </c>
    </row>
    <row r="103" spans="1:10" x14ac:dyDescent="0.2">
      <c r="A103" s="17" t="s">
        <v>129</v>
      </c>
      <c r="B103" s="13" t="s">
        <v>130</v>
      </c>
      <c r="C103" s="13" t="s">
        <v>54</v>
      </c>
      <c r="D103" s="13" t="s">
        <v>55</v>
      </c>
      <c r="E103" s="12">
        <f>MATCH(B103,'[3]SvV(V)'!$H:$H,FALSE)</f>
        <v>178</v>
      </c>
      <c r="F103" s="13"/>
      <c r="G103" s="15" t="s">
        <v>56</v>
      </c>
      <c r="H103" s="51">
        <v>1E-3</v>
      </c>
      <c r="I103" s="51">
        <v>9.91007396599563E-4</v>
      </c>
      <c r="J103" s="51">
        <v>9.6402958639825226E-4</v>
      </c>
    </row>
    <row r="104" spans="1:10" x14ac:dyDescent="0.2">
      <c r="A104" s="13" t="s">
        <v>131</v>
      </c>
      <c r="B104" s="13" t="s">
        <v>132</v>
      </c>
      <c r="C104" s="13" t="s">
        <v>54</v>
      </c>
      <c r="D104" s="13" t="s">
        <v>55</v>
      </c>
      <c r="E104" s="12">
        <f>MATCH(B104,'[3]SvV(V)'!$H:$H,FALSE)</f>
        <v>124</v>
      </c>
      <c r="F104" s="13"/>
      <c r="G104" s="15" t="s">
        <v>56</v>
      </c>
      <c r="H104" s="51">
        <v>475.10275000000001</v>
      </c>
      <c r="I104" s="51">
        <v>466.43776404489495</v>
      </c>
      <c r="J104" s="51">
        <v>440.44280617957969</v>
      </c>
    </row>
    <row r="105" spans="1:10" ht="19" x14ac:dyDescent="0.2">
      <c r="A105" s="7" t="s">
        <v>133</v>
      </c>
      <c r="B105" s="7"/>
      <c r="C105" s="7"/>
      <c r="D105" s="7"/>
      <c r="E105" s="7"/>
      <c r="F105" s="7"/>
      <c r="G105" s="8"/>
      <c r="H105" s="48"/>
      <c r="I105" s="48"/>
      <c r="J105" s="48"/>
    </row>
    <row r="106" spans="1:10" x14ac:dyDescent="0.2">
      <c r="A106" s="18" t="s">
        <v>134</v>
      </c>
      <c r="B106" s="19" t="s">
        <v>135</v>
      </c>
      <c r="C106" s="13" t="s">
        <v>136</v>
      </c>
      <c r="D106" s="13" t="s">
        <v>137</v>
      </c>
      <c r="E106" s="12">
        <f>MATCH(B106,[5]ProdAnimales!$I:$I,FALSE)</f>
        <v>159</v>
      </c>
      <c r="F106" s="11"/>
      <c r="G106" s="15" t="s">
        <v>138</v>
      </c>
      <c r="H106" s="51">
        <v>7439.2489999999998</v>
      </c>
      <c r="I106" s="51">
        <v>7104.4827949999999</v>
      </c>
      <c r="J106" s="51">
        <v>6100.1841799999993</v>
      </c>
    </row>
    <row r="107" spans="1:10" x14ac:dyDescent="0.2">
      <c r="A107" s="20" t="s">
        <v>139</v>
      </c>
      <c r="B107" s="19" t="s">
        <v>140</v>
      </c>
      <c r="C107" s="13" t="s">
        <v>136</v>
      </c>
      <c r="D107" s="13" t="s">
        <v>137</v>
      </c>
      <c r="E107" s="12">
        <f>MATCH(B107,[5]ProdAnimales!$I:$I,FALSE)</f>
        <v>174</v>
      </c>
      <c r="F107" s="11"/>
      <c r="G107" s="15" t="s">
        <v>138</v>
      </c>
      <c r="H107" s="51">
        <v>7141.67904</v>
      </c>
      <c r="I107" s="51">
        <v>6749.2586552499997</v>
      </c>
      <c r="J107" s="51">
        <v>5612.1694455999996</v>
      </c>
    </row>
    <row r="108" spans="1:10" x14ac:dyDescent="0.2">
      <c r="A108" s="20" t="s">
        <v>141</v>
      </c>
      <c r="B108" s="19" t="s">
        <v>142</v>
      </c>
      <c r="C108" s="13" t="s">
        <v>136</v>
      </c>
      <c r="D108" s="13" t="s">
        <v>137</v>
      </c>
      <c r="E108" s="12">
        <f>MATCH(B108,[5]ProdAnimales!$I:$I,FALSE)</f>
        <v>175</v>
      </c>
      <c r="F108" s="11"/>
      <c r="G108" s="15" t="s">
        <v>138</v>
      </c>
      <c r="H108" s="51">
        <v>148.78497999999999</v>
      </c>
      <c r="I108" s="51">
        <v>195.37327686250001</v>
      </c>
      <c r="J108" s="51">
        <v>305.009209</v>
      </c>
    </row>
    <row r="109" spans="1:10" x14ac:dyDescent="0.2">
      <c r="A109" s="20" t="s">
        <v>143</v>
      </c>
      <c r="B109" s="19" t="s">
        <v>144</v>
      </c>
      <c r="C109" s="13" t="s">
        <v>136</v>
      </c>
      <c r="D109" s="13" t="s">
        <v>137</v>
      </c>
      <c r="E109" s="12">
        <f>MATCH(B109,[5]ProdAnimales!$I:$I,FALSE)</f>
        <v>176</v>
      </c>
      <c r="F109" s="11"/>
      <c r="G109" s="15" t="s">
        <v>138</v>
      </c>
      <c r="H109" s="51">
        <v>148.78498000000002</v>
      </c>
      <c r="I109" s="51">
        <v>159.85086288750003</v>
      </c>
      <c r="J109" s="51">
        <v>183.00552539999998</v>
      </c>
    </row>
    <row r="110" spans="1:10" x14ac:dyDescent="0.2">
      <c r="A110" s="18" t="s">
        <v>145</v>
      </c>
      <c r="B110" s="19" t="s">
        <v>146</v>
      </c>
      <c r="C110" s="13" t="s">
        <v>136</v>
      </c>
      <c r="D110" s="13" t="s">
        <v>137</v>
      </c>
      <c r="E110" s="12">
        <f>MATCH(B110,[5]ProdAnimales!$I:$I,FALSE)</f>
        <v>161</v>
      </c>
      <c r="F110" s="11"/>
      <c r="G110" s="15" t="s">
        <v>138</v>
      </c>
      <c r="H110" s="51">
        <v>154723</v>
      </c>
      <c r="I110" s="51">
        <v>154723</v>
      </c>
      <c r="J110" s="51">
        <v>154723</v>
      </c>
    </row>
    <row r="111" spans="1:10" x14ac:dyDescent="0.2">
      <c r="A111" s="20" t="s">
        <v>147</v>
      </c>
      <c r="B111" s="19" t="s">
        <v>148</v>
      </c>
      <c r="C111" s="13" t="s">
        <v>136</v>
      </c>
      <c r="D111" s="13" t="s">
        <v>137</v>
      </c>
      <c r="E111" s="12">
        <f>MATCH(B111,[5]ProdAnimales!$I:$I,FALSE)</f>
        <v>177</v>
      </c>
      <c r="F111" s="11"/>
      <c r="G111" s="15" t="s">
        <v>138</v>
      </c>
      <c r="H111" s="51">
        <v>105211.63999999998</v>
      </c>
      <c r="I111" s="51">
        <v>102117.18</v>
      </c>
      <c r="J111" s="51">
        <v>92833.8</v>
      </c>
    </row>
    <row r="112" spans="1:10" x14ac:dyDescent="0.2">
      <c r="A112" s="20" t="s">
        <v>149</v>
      </c>
      <c r="B112" s="19" t="s">
        <v>150</v>
      </c>
      <c r="C112" s="13" t="s">
        <v>136</v>
      </c>
      <c r="D112" s="13" t="s">
        <v>137</v>
      </c>
      <c r="E112" s="12">
        <f>MATCH(B112,[5]ProdAnimales!$I:$I,FALSE)</f>
        <v>178</v>
      </c>
      <c r="F112" s="11"/>
      <c r="G112" s="15" t="s">
        <v>138</v>
      </c>
      <c r="H112" s="51">
        <v>38680.75</v>
      </c>
      <c r="I112" s="51">
        <v>38680.75</v>
      </c>
      <c r="J112" s="51">
        <v>38680.75</v>
      </c>
    </row>
    <row r="113" spans="1:10" x14ac:dyDescent="0.2">
      <c r="A113" s="20" t="s">
        <v>151</v>
      </c>
      <c r="B113" s="19" t="s">
        <v>152</v>
      </c>
      <c r="C113" s="13" t="s">
        <v>136</v>
      </c>
      <c r="D113" s="13" t="s">
        <v>137</v>
      </c>
      <c r="E113" s="12">
        <f>MATCH(B113,[5]ProdAnimales!$I:$I,FALSE)</f>
        <v>179</v>
      </c>
      <c r="F113" s="11"/>
      <c r="G113" s="15" t="s">
        <v>138</v>
      </c>
      <c r="H113" s="51">
        <v>10830.61</v>
      </c>
      <c r="I113" s="51">
        <v>13925.07</v>
      </c>
      <c r="J113" s="51">
        <v>23208.45</v>
      </c>
    </row>
    <row r="114" spans="1:10" x14ac:dyDescent="0.2">
      <c r="A114" s="18" t="s">
        <v>153</v>
      </c>
      <c r="B114" s="19" t="s">
        <v>154</v>
      </c>
      <c r="C114" s="13" t="s">
        <v>136</v>
      </c>
      <c r="D114" s="13" t="s">
        <v>137</v>
      </c>
      <c r="E114" s="12">
        <f>MATCH(B114,[5]ProdAnimales!$I:$I,FALSE)</f>
        <v>160</v>
      </c>
      <c r="F114" s="11"/>
      <c r="G114" s="15" t="s">
        <v>138</v>
      </c>
      <c r="H114" s="51">
        <v>55581</v>
      </c>
      <c r="I114" s="51">
        <v>55581</v>
      </c>
      <c r="J114" s="51">
        <v>55581</v>
      </c>
    </row>
    <row r="115" spans="1:10" x14ac:dyDescent="0.2">
      <c r="A115" s="18" t="s">
        <v>155</v>
      </c>
      <c r="B115" s="19" t="s">
        <v>156</v>
      </c>
      <c r="C115" s="13" t="s">
        <v>136</v>
      </c>
      <c r="D115" s="13" t="s">
        <v>137</v>
      </c>
      <c r="E115" s="12">
        <f>MATCH(B115,[5]ProdAnimales!$I:$I,FALSE)</f>
        <v>156</v>
      </c>
      <c r="F115" s="11"/>
      <c r="G115" s="15" t="s">
        <v>138</v>
      </c>
      <c r="H115" s="51">
        <v>924.51800000000003</v>
      </c>
      <c r="I115" s="51">
        <v>924.51800000000003</v>
      </c>
      <c r="J115" s="51">
        <v>924.51800000000003</v>
      </c>
    </row>
    <row r="116" spans="1:10" x14ac:dyDescent="0.2">
      <c r="A116" s="18" t="s">
        <v>157</v>
      </c>
      <c r="B116" s="19" t="s">
        <v>158</v>
      </c>
      <c r="C116" s="13" t="s">
        <v>136</v>
      </c>
      <c r="D116" s="13" t="s">
        <v>137</v>
      </c>
      <c r="E116" s="12">
        <f>MATCH(B116,[5]ProdAnimales!$I:$I,FALSE)</f>
        <v>157</v>
      </c>
      <c r="F116" s="11"/>
      <c r="G116" s="15" t="s">
        <v>138</v>
      </c>
      <c r="H116" s="51">
        <v>1267.145</v>
      </c>
      <c r="I116" s="51">
        <v>1241.8021000000001</v>
      </c>
      <c r="J116" s="51">
        <v>1165.7734</v>
      </c>
    </row>
    <row r="117" spans="1:10" x14ac:dyDescent="0.2">
      <c r="A117" s="18" t="s">
        <v>159</v>
      </c>
      <c r="B117" s="19" t="s">
        <v>160</v>
      </c>
      <c r="C117" s="13" t="s">
        <v>136</v>
      </c>
      <c r="D117" s="13" t="s">
        <v>137</v>
      </c>
      <c r="E117" s="12">
        <f>MATCH(B117,[5]ProdAnimales!$I:$I,FALSE)</f>
        <v>158</v>
      </c>
      <c r="F117" s="11"/>
      <c r="G117" s="15" t="s">
        <v>138</v>
      </c>
      <c r="H117" s="51">
        <v>3299.681</v>
      </c>
      <c r="I117" s="51">
        <v>3233.6873800000003</v>
      </c>
      <c r="J117" s="51">
        <v>3035.7065200000002</v>
      </c>
    </row>
    <row r="118" spans="1:10" x14ac:dyDescent="0.2">
      <c r="A118" s="18" t="s">
        <v>161</v>
      </c>
      <c r="B118" s="19" t="s">
        <v>162</v>
      </c>
      <c r="C118" s="13" t="s">
        <v>136</v>
      </c>
      <c r="D118" s="13" t="s">
        <v>137</v>
      </c>
      <c r="E118" s="12">
        <f>MATCH(B118,[5]ProdAnimales!$I:$I,FALSE)</f>
        <v>153</v>
      </c>
      <c r="F118" s="11"/>
      <c r="G118" s="15" t="s">
        <v>138</v>
      </c>
      <c r="H118" s="51">
        <v>7331.759</v>
      </c>
      <c r="I118" s="51">
        <v>7164.1362074999997</v>
      </c>
      <c r="J118" s="51">
        <v>6661.2678300000007</v>
      </c>
    </row>
    <row r="119" spans="1:10" x14ac:dyDescent="0.2">
      <c r="A119" s="20" t="s">
        <v>163</v>
      </c>
      <c r="B119" s="19" t="s">
        <v>164</v>
      </c>
      <c r="C119" s="13" t="s">
        <v>136</v>
      </c>
      <c r="D119" s="13" t="s">
        <v>137</v>
      </c>
      <c r="E119" s="12">
        <f>MATCH(B119,[5]ProdAnimales!$I:$I,FALSE)</f>
        <v>154</v>
      </c>
      <c r="F119" s="11"/>
      <c r="G119" s="15" t="s">
        <v>138</v>
      </c>
      <c r="H119" s="51">
        <v>3400.058</v>
      </c>
      <c r="I119" s="51">
        <v>3340.5569850000002</v>
      </c>
      <c r="J119" s="51">
        <v>3162.0539400000002</v>
      </c>
    </row>
    <row r="120" spans="1:10" x14ac:dyDescent="0.2">
      <c r="A120" s="20" t="s">
        <v>165</v>
      </c>
      <c r="B120" s="19" t="s">
        <v>166</v>
      </c>
      <c r="C120" s="13" t="s">
        <v>136</v>
      </c>
      <c r="D120" s="13" t="s">
        <v>137</v>
      </c>
      <c r="E120" s="12">
        <f>MATCH(B120,[5]ProdAnimales!$I:$I,FALSE)</f>
        <v>155</v>
      </c>
      <c r="F120" s="11"/>
      <c r="G120" s="15" t="s">
        <v>138</v>
      </c>
      <c r="H120" s="51">
        <v>3931.701</v>
      </c>
      <c r="I120" s="51">
        <v>3823.5792225</v>
      </c>
      <c r="J120" s="51">
        <v>3499.21389</v>
      </c>
    </row>
    <row r="121" spans="1:10" x14ac:dyDescent="0.2">
      <c r="A121" s="18" t="s">
        <v>167</v>
      </c>
      <c r="B121" s="19" t="s">
        <v>168</v>
      </c>
      <c r="C121" s="13" t="s">
        <v>136</v>
      </c>
      <c r="D121" s="13" t="s">
        <v>137</v>
      </c>
      <c r="E121" s="12">
        <f>MATCH(B121,[5]ProdAnimales!$I:$I,FALSE)</f>
        <v>149</v>
      </c>
      <c r="F121" s="11"/>
      <c r="G121" s="15" t="s">
        <v>169</v>
      </c>
      <c r="H121" s="51">
        <v>24035.185233410841</v>
      </c>
      <c r="I121" s="51">
        <v>23779.680954239961</v>
      </c>
      <c r="J121" s="51">
        <v>23082.018729979252</v>
      </c>
    </row>
    <row r="122" spans="1:10" x14ac:dyDescent="0.2">
      <c r="A122" s="20" t="s">
        <v>170</v>
      </c>
      <c r="B122" s="19" t="s">
        <v>171</v>
      </c>
      <c r="C122" s="13" t="s">
        <v>136</v>
      </c>
      <c r="D122" s="13" t="s">
        <v>137</v>
      </c>
      <c r="E122" s="12">
        <f>MATCH(B122,[5]ProdAnimales!$I:$I,FALSE)</f>
        <v>13</v>
      </c>
      <c r="F122" s="11"/>
      <c r="G122" s="15" t="s">
        <v>169</v>
      </c>
      <c r="H122" s="51">
        <v>6376.6495987279632</v>
      </c>
      <c r="I122" s="51">
        <v>6975.3896082419833</v>
      </c>
      <c r="J122" s="51">
        <v>8621.213585252397</v>
      </c>
    </row>
    <row r="123" spans="1:10" x14ac:dyDescent="0.2">
      <c r="A123" s="20" t="s">
        <v>172</v>
      </c>
      <c r="B123" s="19" t="s">
        <v>173</v>
      </c>
      <c r="C123" s="13" t="s">
        <v>136</v>
      </c>
      <c r="D123" s="13" t="s">
        <v>137</v>
      </c>
      <c r="E123" s="12">
        <f>MATCH(B123,[5]ProdAnimales!$I:$I,FALSE)</f>
        <v>12</v>
      </c>
      <c r="F123" s="11"/>
      <c r="G123" s="15" t="s">
        <v>169</v>
      </c>
      <c r="H123" s="51">
        <v>14879.309687789231</v>
      </c>
      <c r="I123" s="51">
        <v>14163.218204632645</v>
      </c>
      <c r="J123" s="51">
        <v>12200.468922096003</v>
      </c>
    </row>
    <row r="124" spans="1:10" x14ac:dyDescent="0.2">
      <c r="A124" s="20" t="s">
        <v>174</v>
      </c>
      <c r="B124" s="19" t="s">
        <v>175</v>
      </c>
      <c r="C124" s="13" t="s">
        <v>136</v>
      </c>
      <c r="D124" s="13" t="s">
        <v>137</v>
      </c>
      <c r="E124" s="12">
        <f>MATCH(B124,[5]ProdAnimales!$I:$I,FALSE)</f>
        <v>11</v>
      </c>
      <c r="F124" s="11"/>
      <c r="G124" s="15" t="s">
        <v>169</v>
      </c>
      <c r="H124" s="51">
        <v>1796.4339534827957</v>
      </c>
      <c r="I124" s="51">
        <v>1665.3771599544802</v>
      </c>
      <c r="J124" s="51">
        <v>1305.9282772199999</v>
      </c>
    </row>
    <row r="125" spans="1:10" x14ac:dyDescent="0.2">
      <c r="A125" s="18" t="s">
        <v>176</v>
      </c>
      <c r="B125" s="19" t="s">
        <v>177</v>
      </c>
      <c r="C125" s="13" t="s">
        <v>136</v>
      </c>
      <c r="D125" s="13" t="s">
        <v>137</v>
      </c>
      <c r="E125" s="12">
        <f>MATCH(B125,[5]ProdAnimales!$I:$I,FALSE)</f>
        <v>14</v>
      </c>
      <c r="F125" s="11"/>
      <c r="G125" s="15" t="s">
        <v>178</v>
      </c>
      <c r="H125" s="54">
        <v>6.7799999999999976</v>
      </c>
      <c r="I125" s="54">
        <v>6.8264020267354031</v>
      </c>
      <c r="J125" s="54">
        <v>6.9978600000000002</v>
      </c>
    </row>
    <row r="126" spans="1:10" x14ac:dyDescent="0.2">
      <c r="A126" s="18" t="s">
        <v>179</v>
      </c>
      <c r="B126" s="19" t="s">
        <v>180</v>
      </c>
      <c r="C126" s="13" t="s">
        <v>136</v>
      </c>
      <c r="D126" s="13" t="s">
        <v>137</v>
      </c>
      <c r="E126" s="12">
        <f>MATCH(B126,[5]ProdAnimales!$I:$I,FALSE)</f>
        <v>79</v>
      </c>
      <c r="F126" s="11"/>
      <c r="G126" s="15" t="s">
        <v>181</v>
      </c>
      <c r="H126" s="54">
        <v>3.0470588235294107</v>
      </c>
      <c r="I126" s="54">
        <v>3.1106617647058825</v>
      </c>
      <c r="J126" s="54">
        <v>3.3014705882352939</v>
      </c>
    </row>
    <row r="127" spans="1:10" x14ac:dyDescent="0.2">
      <c r="A127" s="18" t="s">
        <v>182</v>
      </c>
      <c r="B127" s="19" t="s">
        <v>183</v>
      </c>
      <c r="C127" s="13" t="s">
        <v>136</v>
      </c>
      <c r="D127" s="13" t="s">
        <v>137</v>
      </c>
      <c r="E127" s="12">
        <f>MATCH(B127,[5]ProdAnimales!$I:$I,FALSE)</f>
        <v>80</v>
      </c>
      <c r="F127" s="11"/>
      <c r="G127" s="15" t="s">
        <v>184</v>
      </c>
      <c r="H127" s="54">
        <v>4.4736474047229562</v>
      </c>
      <c r="I127" s="54">
        <v>4.3974206681784649</v>
      </c>
      <c r="J127" s="54">
        <v>4.168740458544991</v>
      </c>
    </row>
    <row r="128" spans="1:10" x14ac:dyDescent="0.2">
      <c r="A128" s="18" t="s">
        <v>185</v>
      </c>
      <c r="B128" s="19" t="s">
        <v>186</v>
      </c>
      <c r="C128" s="13" t="s">
        <v>136</v>
      </c>
      <c r="D128" s="13" t="s">
        <v>137</v>
      </c>
      <c r="E128" s="12">
        <f>MATCH(B128,[5]ProdAnimales!$I:$I,FALSE)</f>
        <v>169</v>
      </c>
      <c r="F128" s="11"/>
      <c r="G128" s="15" t="s">
        <v>187</v>
      </c>
      <c r="H128" s="54">
        <v>4.0000000000000001E-3</v>
      </c>
      <c r="I128" s="54">
        <v>3.0000000000000001E-3</v>
      </c>
      <c r="J128" s="54">
        <v>0</v>
      </c>
    </row>
    <row r="129" spans="1:11" ht="19" x14ac:dyDescent="0.2">
      <c r="A129" s="7" t="s">
        <v>188</v>
      </c>
      <c r="B129" s="7"/>
      <c r="C129" s="7"/>
      <c r="D129" s="7"/>
      <c r="E129" s="7"/>
      <c r="F129" s="7"/>
      <c r="G129" s="8"/>
      <c r="H129" s="53" t="s">
        <v>190</v>
      </c>
      <c r="I129" s="53" t="s">
        <v>190</v>
      </c>
      <c r="J129" s="53" t="s">
        <v>190</v>
      </c>
    </row>
    <row r="130" spans="1:11" x14ac:dyDescent="0.2">
      <c r="A130" s="21" t="s">
        <v>189</v>
      </c>
      <c r="B130" s="21"/>
      <c r="C130" s="21"/>
      <c r="D130" s="21"/>
      <c r="E130" s="21"/>
      <c r="F130" s="21"/>
      <c r="G130" s="22" t="s">
        <v>190</v>
      </c>
      <c r="H130" s="55">
        <v>80.498274114168964</v>
      </c>
      <c r="I130" s="55">
        <v>77.577847404397573</v>
      </c>
      <c r="J130" s="55">
        <v>70.437235916883978</v>
      </c>
    </row>
    <row r="131" spans="1:11" x14ac:dyDescent="0.2">
      <c r="A131" s="11" t="s">
        <v>191</v>
      </c>
      <c r="B131" s="11"/>
      <c r="C131" s="11"/>
      <c r="D131" s="11"/>
      <c r="E131" s="11"/>
      <c r="F131" s="11"/>
      <c r="G131" s="15" t="s">
        <v>190</v>
      </c>
      <c r="H131" s="56">
        <v>9.6771195450898766</v>
      </c>
      <c r="I131" s="56">
        <v>9.3269640959417508</v>
      </c>
      <c r="J131" s="56">
        <v>8.4250474863060543</v>
      </c>
      <c r="K131" s="88" t="e">
        <f>#REF!/#REF!-1</f>
        <v>#REF!</v>
      </c>
    </row>
    <row r="132" spans="1:11" x14ac:dyDescent="0.2">
      <c r="A132" s="11" t="s">
        <v>192</v>
      </c>
      <c r="B132" s="11"/>
      <c r="C132" s="11"/>
      <c r="D132" s="11"/>
      <c r="E132" s="11"/>
      <c r="F132" s="11"/>
      <c r="G132" s="15" t="s">
        <v>190</v>
      </c>
      <c r="H132" s="56">
        <v>21.725274168598467</v>
      </c>
      <c r="I132" s="56">
        <v>21.278112333075487</v>
      </c>
      <c r="J132" s="56">
        <v>19.914745521611799</v>
      </c>
    </row>
    <row r="133" spans="1:11" x14ac:dyDescent="0.2">
      <c r="A133" s="11" t="s">
        <v>193</v>
      </c>
      <c r="B133" s="11"/>
      <c r="C133" s="11"/>
      <c r="D133" s="11"/>
      <c r="E133" s="11"/>
      <c r="F133" s="11"/>
      <c r="G133" s="15" t="s">
        <v>190</v>
      </c>
      <c r="H133" s="56">
        <v>7.7993803175995575</v>
      </c>
      <c r="I133" s="56">
        <v>7.0573829739559049</v>
      </c>
      <c r="J133" s="56">
        <v>5.914404625882959</v>
      </c>
    </row>
    <row r="134" spans="1:11" x14ac:dyDescent="0.2">
      <c r="A134" s="11" t="s">
        <v>194</v>
      </c>
      <c r="B134" s="11"/>
      <c r="C134" s="11"/>
      <c r="D134" s="11"/>
      <c r="E134" s="11"/>
      <c r="F134" s="11"/>
      <c r="G134" s="15" t="s">
        <v>190</v>
      </c>
      <c r="H134" s="56">
        <v>0.31076792445000001</v>
      </c>
      <c r="I134" s="56">
        <v>0.30730241153294707</v>
      </c>
      <c r="J134" s="56">
        <v>0.29690587278178859</v>
      </c>
    </row>
    <row r="135" spans="1:11" x14ac:dyDescent="0.2">
      <c r="A135" s="11" t="s">
        <v>195</v>
      </c>
      <c r="B135" s="11"/>
      <c r="C135" s="11"/>
      <c r="D135" s="11"/>
      <c r="E135" s="11"/>
      <c r="F135" s="11"/>
      <c r="G135" s="15" t="s">
        <v>190</v>
      </c>
      <c r="H135" s="56">
        <v>34.150559483032865</v>
      </c>
      <c r="I135" s="56">
        <v>33.277208281507313</v>
      </c>
      <c r="J135" s="56">
        <v>30.426099496992457</v>
      </c>
    </row>
    <row r="136" spans="1:11" x14ac:dyDescent="0.2">
      <c r="A136" s="11" t="s">
        <v>196</v>
      </c>
      <c r="B136" s="11"/>
      <c r="C136" s="11"/>
      <c r="D136" s="11"/>
      <c r="E136" s="11"/>
      <c r="F136" s="11"/>
      <c r="G136" s="15" t="s">
        <v>190</v>
      </c>
      <c r="H136" s="56">
        <v>6.8351726753981934</v>
      </c>
      <c r="I136" s="56">
        <v>6.3308773083841761</v>
      </c>
      <c r="J136" s="56">
        <v>5.4600329133089263</v>
      </c>
    </row>
    <row r="137" spans="1:11" x14ac:dyDescent="0.2">
      <c r="A137" s="21" t="s">
        <v>197</v>
      </c>
      <c r="B137" s="21"/>
      <c r="C137" s="21"/>
      <c r="D137" s="21"/>
      <c r="E137" s="21"/>
      <c r="F137" s="21"/>
      <c r="G137" s="22" t="s">
        <v>190</v>
      </c>
      <c r="H137" s="55">
        <v>15.390508826714994</v>
      </c>
      <c r="I137" s="55">
        <v>14.599981211053047</v>
      </c>
      <c r="J137" s="55">
        <v>12.916850171036662</v>
      </c>
    </row>
    <row r="138" spans="1:11" x14ac:dyDescent="0.2">
      <c r="A138" s="11" t="s">
        <v>198</v>
      </c>
      <c r="B138" s="11"/>
      <c r="C138" s="11"/>
      <c r="D138" s="11"/>
      <c r="E138" s="11"/>
      <c r="F138" s="11"/>
      <c r="G138" s="15" t="s">
        <v>190</v>
      </c>
      <c r="H138" s="56">
        <v>10.165394606415573</v>
      </c>
      <c r="I138" s="56">
        <v>9.5207437174924792</v>
      </c>
      <c r="J138" s="56">
        <v>8.1651311536948317</v>
      </c>
    </row>
    <row r="139" spans="1:11" x14ac:dyDescent="0.2">
      <c r="A139" s="11" t="s">
        <v>199</v>
      </c>
      <c r="B139" s="11"/>
      <c r="C139" s="11"/>
      <c r="D139" s="11"/>
      <c r="E139" s="11"/>
      <c r="F139" s="11"/>
      <c r="G139" s="15" t="s">
        <v>190</v>
      </c>
      <c r="H139" s="56">
        <v>1.466294354135864</v>
      </c>
      <c r="I139" s="56">
        <v>1.4706326185928407</v>
      </c>
      <c r="J139" s="56">
        <v>1.483567945457648</v>
      </c>
    </row>
    <row r="140" spans="1:11" x14ac:dyDescent="0.2">
      <c r="A140" s="11" t="s">
        <v>200</v>
      </c>
      <c r="B140" s="11"/>
      <c r="C140" s="11"/>
      <c r="D140" s="11"/>
      <c r="E140" s="11"/>
      <c r="F140" s="11"/>
      <c r="G140" s="15" t="s">
        <v>190</v>
      </c>
      <c r="H140" s="56">
        <v>1.3790057938845195</v>
      </c>
      <c r="I140" s="56">
        <v>1.312965370331332</v>
      </c>
      <c r="J140" s="56">
        <v>1.1571828452178985</v>
      </c>
    </row>
    <row r="141" spans="1:11" x14ac:dyDescent="0.2">
      <c r="A141" s="11" t="s">
        <v>201</v>
      </c>
      <c r="B141" s="11"/>
      <c r="C141" s="11"/>
      <c r="D141" s="11"/>
      <c r="E141" s="11"/>
      <c r="F141" s="11"/>
      <c r="G141" s="15" t="s">
        <v>190</v>
      </c>
      <c r="H141" s="56">
        <v>0.3710504650998247</v>
      </c>
      <c r="I141" s="56">
        <v>0.35594620905277591</v>
      </c>
      <c r="J141" s="56">
        <v>0.31142136812152732</v>
      </c>
    </row>
    <row r="142" spans="1:11" x14ac:dyDescent="0.2">
      <c r="A142" s="11" t="s">
        <v>202</v>
      </c>
      <c r="B142" s="11"/>
      <c r="C142" s="11"/>
      <c r="D142" s="11"/>
      <c r="E142" s="11"/>
      <c r="F142" s="11"/>
      <c r="G142" s="15" t="s">
        <v>190</v>
      </c>
      <c r="H142" s="56">
        <v>2.0087636071792137</v>
      </c>
      <c r="I142" s="56">
        <v>1.9396932955836179</v>
      </c>
      <c r="J142" s="56">
        <v>1.7995468585447569</v>
      </c>
    </row>
    <row r="143" spans="1:11" x14ac:dyDescent="0.2">
      <c r="A143" s="21" t="s">
        <v>203</v>
      </c>
      <c r="B143" s="21"/>
      <c r="C143" s="21"/>
      <c r="D143" s="21"/>
      <c r="E143" s="21"/>
      <c r="F143" s="21"/>
      <c r="G143" s="22" t="s">
        <v>190</v>
      </c>
      <c r="H143" s="55">
        <v>95.888782940883956</v>
      </c>
      <c r="I143" s="55">
        <v>92.177828615450622</v>
      </c>
      <c r="J143" s="55">
        <v>83.354086087920635</v>
      </c>
    </row>
    <row r="144" spans="1:11" x14ac:dyDescent="0.2">
      <c r="A144" s="11" t="s">
        <v>204</v>
      </c>
      <c r="B144" s="11"/>
      <c r="C144" s="11"/>
      <c r="D144" s="11"/>
      <c r="E144" s="11"/>
      <c r="F144" s="11"/>
      <c r="G144" s="15" t="s">
        <v>205</v>
      </c>
      <c r="H144" s="56">
        <v>3.5175191502170393</v>
      </c>
      <c r="I144" s="56">
        <v>3.419521639853691</v>
      </c>
      <c r="J144" s="56">
        <v>3.2004640814251362</v>
      </c>
    </row>
    <row r="145" spans="1:10" x14ac:dyDescent="0.2">
      <c r="A145" s="11" t="s">
        <v>206</v>
      </c>
      <c r="B145" s="11"/>
      <c r="C145" s="11"/>
      <c r="D145" s="11"/>
      <c r="E145" s="11"/>
      <c r="F145" s="11"/>
      <c r="G145" s="15" t="s">
        <v>207</v>
      </c>
      <c r="H145" s="56">
        <v>0.6012301628408161</v>
      </c>
      <c r="I145" s="56">
        <v>0.58434067788723898</v>
      </c>
      <c r="J145" s="56">
        <v>0.54608761349015655</v>
      </c>
    </row>
    <row r="146" spans="1:10" x14ac:dyDescent="0.2">
      <c r="A146" s="11" t="s">
        <v>208</v>
      </c>
      <c r="B146" s="11"/>
      <c r="C146" s="11"/>
      <c r="D146" s="11"/>
      <c r="E146" s="11"/>
      <c r="F146" s="11"/>
      <c r="G146" s="15" t="s">
        <v>207</v>
      </c>
      <c r="H146" s="56">
        <v>0.33523634926691986</v>
      </c>
      <c r="I146" s="56">
        <v>0.32448365730393475</v>
      </c>
      <c r="J146" s="56">
        <v>0.30275077283048357</v>
      </c>
    </row>
    <row r="147" spans="1:10" x14ac:dyDescent="0.2">
      <c r="A147" s="23" t="s">
        <v>209</v>
      </c>
      <c r="B147" s="23"/>
      <c r="C147" s="23"/>
      <c r="D147" s="23"/>
      <c r="E147" s="23"/>
      <c r="F147" s="23"/>
      <c r="G147" s="23" t="s">
        <v>190</v>
      </c>
      <c r="H147" s="56">
        <v>70.510386644629079</v>
      </c>
      <c r="I147" s="56">
        <v>67.943580896922882</v>
      </c>
      <c r="J147" s="56">
        <v>61.715282557796144</v>
      </c>
    </row>
    <row r="148" spans="1:10" x14ac:dyDescent="0.2">
      <c r="A148" s="23" t="s">
        <v>210</v>
      </c>
      <c r="B148" s="23"/>
      <c r="C148" s="23"/>
      <c r="D148" s="23"/>
      <c r="E148" s="23"/>
      <c r="F148" s="23"/>
      <c r="G148" s="23" t="s">
        <v>190</v>
      </c>
      <c r="H148" s="56">
        <v>38.627474462289314</v>
      </c>
      <c r="I148" s="56">
        <v>37.359823728095215</v>
      </c>
      <c r="J148" s="56">
        <v>33.960183200894171</v>
      </c>
    </row>
    <row r="149" spans="1:10" x14ac:dyDescent="0.2">
      <c r="A149" s="23" t="s">
        <v>211</v>
      </c>
      <c r="B149" s="23"/>
      <c r="C149" s="23"/>
      <c r="D149" s="23"/>
      <c r="E149" s="23"/>
      <c r="F149" s="23"/>
      <c r="G149" s="23" t="s">
        <v>190</v>
      </c>
      <c r="H149" s="56">
        <v>31.882912182339769</v>
      </c>
      <c r="I149" s="56">
        <v>30.583757168827667</v>
      </c>
      <c r="J149" s="56">
        <v>27.755099356901972</v>
      </c>
    </row>
    <row r="150" spans="1:10" x14ac:dyDescent="0.2">
      <c r="A150" s="24" t="s">
        <v>212</v>
      </c>
      <c r="B150" s="24"/>
      <c r="C150" s="24"/>
      <c r="D150" s="24"/>
      <c r="E150" s="24"/>
      <c r="F150" s="24"/>
      <c r="G150" s="8"/>
      <c r="H150" s="53" t="s">
        <v>190</v>
      </c>
      <c r="I150" s="53" t="s">
        <v>190</v>
      </c>
      <c r="J150" s="53" t="s">
        <v>190</v>
      </c>
    </row>
    <row r="151" spans="1:10" x14ac:dyDescent="0.2">
      <c r="A151" s="25" t="s">
        <v>211</v>
      </c>
      <c r="B151" s="25"/>
      <c r="C151" s="25"/>
      <c r="D151" s="25"/>
      <c r="E151" s="25"/>
      <c r="F151" s="25"/>
      <c r="G151" s="26" t="s">
        <v>190</v>
      </c>
      <c r="H151" s="55">
        <v>36.031358013031138</v>
      </c>
      <c r="I151" s="55">
        <v>34.271098232472063</v>
      </c>
      <c r="J151" s="55">
        <v>30.539285358460148</v>
      </c>
    </row>
    <row r="152" spans="1:10" x14ac:dyDescent="0.2">
      <c r="A152" s="11" t="s">
        <v>192</v>
      </c>
      <c r="B152" s="11"/>
      <c r="C152" s="11"/>
      <c r="D152" s="11"/>
      <c r="E152" s="11"/>
      <c r="F152" s="11"/>
      <c r="G152" s="15" t="s">
        <v>190</v>
      </c>
      <c r="H152" s="56">
        <v>21.725274168598467</v>
      </c>
      <c r="I152" s="56">
        <v>21.278112333075487</v>
      </c>
      <c r="J152" s="56">
        <v>19.914745521611799</v>
      </c>
    </row>
    <row r="153" spans="1:10" x14ac:dyDescent="0.2">
      <c r="A153" s="11" t="s">
        <v>193</v>
      </c>
      <c r="B153" s="11"/>
      <c r="C153" s="11"/>
      <c r="D153" s="11"/>
      <c r="E153" s="11"/>
      <c r="F153" s="11"/>
      <c r="G153" s="15" t="s">
        <v>190</v>
      </c>
      <c r="H153" s="56">
        <v>7.7993803175995575</v>
      </c>
      <c r="I153" s="56">
        <v>7.0573829739559049</v>
      </c>
      <c r="J153" s="56">
        <v>5.914404625882959</v>
      </c>
    </row>
    <row r="154" spans="1:10" x14ac:dyDescent="0.2">
      <c r="A154" s="11" t="s">
        <v>213</v>
      </c>
      <c r="B154" s="11"/>
      <c r="C154" s="11"/>
      <c r="D154" s="11"/>
      <c r="E154" s="11"/>
      <c r="F154" s="11"/>
      <c r="G154" s="15" t="s">
        <v>190</v>
      </c>
      <c r="H154" s="56">
        <v>4.0912914972689016</v>
      </c>
      <c r="I154" s="56">
        <v>3.6324376577306694</v>
      </c>
      <c r="J154" s="56">
        <v>2.7345415811212481</v>
      </c>
    </row>
    <row r="155" spans="1:10" x14ac:dyDescent="0.2">
      <c r="A155" s="11" t="s">
        <v>214</v>
      </c>
      <c r="B155" s="11"/>
      <c r="C155" s="11"/>
      <c r="D155" s="11"/>
      <c r="E155" s="11"/>
      <c r="F155" s="11"/>
      <c r="G155" s="15" t="s">
        <v>190</v>
      </c>
      <c r="H155" s="56">
        <v>2.3582576961417443</v>
      </c>
      <c r="I155" s="56">
        <v>2.2482618617962733</v>
      </c>
      <c r="J155" s="56">
        <v>1.9259492094072126</v>
      </c>
    </row>
    <row r="156" spans="1:10" x14ac:dyDescent="0.2">
      <c r="A156" s="25" t="s">
        <v>210</v>
      </c>
      <c r="B156" s="25"/>
      <c r="C156" s="25"/>
      <c r="D156" s="25"/>
      <c r="E156" s="25"/>
      <c r="F156" s="25"/>
      <c r="G156" s="26" t="s">
        <v>190</v>
      </c>
      <c r="H156" s="55">
        <v>38.631625583092784</v>
      </c>
      <c r="I156" s="55">
        <v>37.363719018513706</v>
      </c>
      <c r="J156" s="55">
        <v>33.963498890411849</v>
      </c>
    </row>
    <row r="157" spans="1:10" x14ac:dyDescent="0.2">
      <c r="A157" s="11" t="s">
        <v>195</v>
      </c>
      <c r="B157" s="11"/>
      <c r="C157" s="11"/>
      <c r="D157" s="11"/>
      <c r="E157" s="11"/>
      <c r="F157" s="11"/>
      <c r="G157" s="15" t="s">
        <v>190</v>
      </c>
      <c r="H157" s="56">
        <v>34.150559483032865</v>
      </c>
      <c r="I157" s="56">
        <v>33.277208281507313</v>
      </c>
      <c r="J157" s="56">
        <v>30.426099496992457</v>
      </c>
    </row>
    <row r="158" spans="1:10" x14ac:dyDescent="0.2">
      <c r="A158" s="11" t="s">
        <v>214</v>
      </c>
      <c r="B158" s="11"/>
      <c r="C158" s="11"/>
      <c r="D158" s="11"/>
      <c r="E158" s="11"/>
      <c r="F158" s="11"/>
      <c r="G158" s="15" t="s">
        <v>190</v>
      </c>
      <c r="H158" s="56">
        <v>4.4769149792564482</v>
      </c>
      <c r="I158" s="56">
        <v>4.0826154465879023</v>
      </c>
      <c r="J158" s="56">
        <v>3.5340837039017128</v>
      </c>
    </row>
    <row r="159" spans="1:10" x14ac:dyDescent="0.2">
      <c r="A159" s="21" t="s">
        <v>215</v>
      </c>
      <c r="B159" s="21"/>
      <c r="C159" s="21"/>
      <c r="D159" s="21"/>
      <c r="E159" s="21"/>
      <c r="F159" s="21"/>
      <c r="G159" s="22" t="s">
        <v>190</v>
      </c>
      <c r="H159" s="55">
        <v>21.225799344760027</v>
      </c>
      <c r="I159" s="55">
        <v>20.543011364464853</v>
      </c>
      <c r="J159" s="55">
        <v>18.851301839048649</v>
      </c>
    </row>
    <row r="160" spans="1:10" x14ac:dyDescent="0.2">
      <c r="A160" s="11" t="s">
        <v>216</v>
      </c>
      <c r="B160" s="11"/>
      <c r="C160" s="11"/>
      <c r="D160" s="11"/>
      <c r="E160" s="11"/>
      <c r="F160" s="11"/>
      <c r="G160" s="15" t="s">
        <v>190</v>
      </c>
      <c r="H160" s="56">
        <v>11.019235725805242</v>
      </c>
      <c r="I160" s="56">
        <v>10.605316315027551</v>
      </c>
      <c r="J160" s="56">
        <v>9.5527754519678414</v>
      </c>
    </row>
    <row r="161" spans="1:10" x14ac:dyDescent="0.2">
      <c r="A161" s="11" t="s">
        <v>217</v>
      </c>
      <c r="B161" s="11"/>
      <c r="C161" s="11"/>
      <c r="D161" s="11"/>
      <c r="E161" s="11"/>
      <c r="F161" s="11"/>
      <c r="G161" s="15" t="s">
        <v>190</v>
      </c>
      <c r="H161" s="56">
        <v>6.0741031091466713</v>
      </c>
      <c r="I161" s="56">
        <v>5.8883060597618107</v>
      </c>
      <c r="J161" s="56">
        <v>5.4305895725735818</v>
      </c>
    </row>
    <row r="162" spans="1:10" x14ac:dyDescent="0.2">
      <c r="A162" s="11" t="s">
        <v>218</v>
      </c>
      <c r="B162" s="11"/>
      <c r="C162" s="11"/>
      <c r="D162" s="11"/>
      <c r="E162" s="11"/>
      <c r="F162" s="11"/>
      <c r="G162" s="15" t="s">
        <v>190</v>
      </c>
      <c r="H162" s="56">
        <v>4.132460509808114</v>
      </c>
      <c r="I162" s="56">
        <v>4.0493889896754913</v>
      </c>
      <c r="J162" s="56">
        <v>3.8679368145072255</v>
      </c>
    </row>
    <row r="163" spans="1:10" x14ac:dyDescent="0.2">
      <c r="A163" s="21" t="s">
        <v>219</v>
      </c>
      <c r="B163" s="21"/>
      <c r="C163" s="21"/>
      <c r="D163" s="21"/>
      <c r="E163" s="21"/>
      <c r="F163" s="21"/>
      <c r="G163" s="22" t="s">
        <v>190</v>
      </c>
      <c r="H163" s="55">
        <v>95.888782940883971</v>
      </c>
      <c r="I163" s="55">
        <v>92.177828615450622</v>
      </c>
      <c r="J163" s="55">
        <v>83.354086087920649</v>
      </c>
    </row>
    <row r="164" spans="1:10" x14ac:dyDescent="0.2">
      <c r="A164" s="24" t="s">
        <v>212</v>
      </c>
      <c r="B164" s="24"/>
      <c r="C164" s="24"/>
      <c r="D164" s="24"/>
      <c r="E164" s="24"/>
      <c r="F164" s="24"/>
      <c r="G164" s="8"/>
      <c r="H164" s="57" t="s">
        <v>190</v>
      </c>
      <c r="I164" s="57" t="s">
        <v>190</v>
      </c>
      <c r="J164" s="57" t="s">
        <v>190</v>
      </c>
    </row>
    <row r="165" spans="1:10" x14ac:dyDescent="0.2">
      <c r="A165" s="11" t="s">
        <v>220</v>
      </c>
      <c r="B165" s="11"/>
      <c r="C165" s="11"/>
      <c r="D165" s="11"/>
      <c r="E165" s="11"/>
      <c r="F165" s="11"/>
      <c r="G165" s="15" t="s">
        <v>221</v>
      </c>
      <c r="H165" s="49">
        <v>106.03798344421804</v>
      </c>
      <c r="I165" s="49">
        <v>105.61903152915902</v>
      </c>
      <c r="J165" s="49">
        <v>96.697384403081458</v>
      </c>
    </row>
    <row r="166" spans="1:10" x14ac:dyDescent="0.2">
      <c r="A166" s="11" t="s">
        <v>222</v>
      </c>
      <c r="B166" s="11"/>
      <c r="C166" s="11"/>
      <c r="D166" s="11"/>
      <c r="E166" s="11"/>
      <c r="F166" s="11"/>
      <c r="G166" s="15" t="s">
        <v>190</v>
      </c>
      <c r="H166" s="56">
        <v>94.322828728040591</v>
      </c>
      <c r="I166" s="56">
        <v>93.446719390178103</v>
      </c>
      <c r="J166" s="56">
        <v>83.354086087920621</v>
      </c>
    </row>
    <row r="167" spans="1:10" x14ac:dyDescent="0.2">
      <c r="A167" s="11" t="s">
        <v>223</v>
      </c>
      <c r="B167" s="11"/>
      <c r="C167" s="11"/>
      <c r="D167" s="11"/>
      <c r="E167" s="11"/>
      <c r="F167" s="11"/>
      <c r="G167" s="15" t="s">
        <v>190</v>
      </c>
      <c r="H167" s="56">
        <v>-21.709349561874252</v>
      </c>
      <c r="I167" s="56">
        <v>-21.104558457295127</v>
      </c>
      <c r="J167" s="56">
        <v>-18.929356027611654</v>
      </c>
    </row>
    <row r="168" spans="1:10" x14ac:dyDescent="0.2">
      <c r="A168" s="11" t="s">
        <v>224</v>
      </c>
      <c r="B168" s="11"/>
      <c r="C168" s="11"/>
      <c r="D168" s="11"/>
      <c r="E168" s="11"/>
      <c r="F168" s="11"/>
      <c r="G168" s="15" t="s">
        <v>190</v>
      </c>
      <c r="H168" s="56">
        <v>18.045240654913759</v>
      </c>
      <c r="I168" s="56">
        <v>18.018893420801366</v>
      </c>
      <c r="J168" s="56">
        <v>17.470433068067354</v>
      </c>
    </row>
    <row r="169" spans="1:10" x14ac:dyDescent="0.2">
      <c r="A169" s="11" t="s">
        <v>225</v>
      </c>
      <c r="B169" s="11"/>
      <c r="C169" s="11"/>
      <c r="D169" s="11"/>
      <c r="E169" s="11"/>
      <c r="F169" s="11"/>
      <c r="G169" s="15" t="s">
        <v>190</v>
      </c>
      <c r="H169" s="58">
        <v>-3.6641089069604931</v>
      </c>
      <c r="I169" s="58">
        <v>-3.0856650364937614</v>
      </c>
      <c r="J169" s="58">
        <v>-1.4589229595442994</v>
      </c>
    </row>
    <row r="170" spans="1:10" x14ac:dyDescent="0.2">
      <c r="A170" s="11" t="s">
        <v>226</v>
      </c>
      <c r="B170" s="11"/>
      <c r="C170" s="11"/>
      <c r="D170" s="11"/>
      <c r="E170" s="11"/>
      <c r="F170" s="11"/>
      <c r="G170" s="15" t="s">
        <v>190</v>
      </c>
      <c r="H170" s="58">
        <v>-92.224674033923478</v>
      </c>
      <c r="I170" s="58">
        <v>-89.092163578956857</v>
      </c>
      <c r="J170" s="58">
        <v>-81.895163128376353</v>
      </c>
    </row>
    <row r="171" spans="1:10" x14ac:dyDescent="0.2">
      <c r="A171" s="11" t="s">
        <v>227</v>
      </c>
      <c r="B171" s="11"/>
      <c r="C171" s="11"/>
      <c r="D171" s="11"/>
      <c r="E171" s="11"/>
      <c r="F171" s="11"/>
      <c r="G171" s="15" t="s">
        <v>228</v>
      </c>
      <c r="H171" s="59">
        <v>-1406.3570159342985</v>
      </c>
      <c r="I171" s="59">
        <v>-1350.0039939836479</v>
      </c>
      <c r="J171" s="59">
        <v>-1225.4618292987423</v>
      </c>
    </row>
    <row r="172" spans="1:10" x14ac:dyDescent="0.2">
      <c r="A172" s="24" t="s">
        <v>229</v>
      </c>
      <c r="B172" s="24"/>
      <c r="C172" s="24"/>
      <c r="D172" s="24"/>
      <c r="E172" s="24"/>
      <c r="F172" s="24"/>
      <c r="G172" s="24"/>
      <c r="H172" s="60"/>
      <c r="I172" s="60"/>
      <c r="J172" s="60"/>
    </row>
    <row r="173" spans="1:10" x14ac:dyDescent="0.2">
      <c r="A173" s="13" t="s">
        <v>230</v>
      </c>
      <c r="B173" s="11"/>
      <c r="C173" s="11"/>
      <c r="D173" s="11"/>
      <c r="E173" s="11"/>
      <c r="F173" s="11"/>
      <c r="G173" s="15" t="s">
        <v>231</v>
      </c>
      <c r="H173" s="56">
        <v>-10.913902193333335</v>
      </c>
      <c r="I173" s="56">
        <v>-8.3537290118958438</v>
      </c>
      <c r="J173" s="56">
        <v>-1.9462449692767274</v>
      </c>
    </row>
    <row r="174" spans="1:10" x14ac:dyDescent="0.2">
      <c r="A174" s="13" t="s">
        <v>232</v>
      </c>
      <c r="B174" s="11"/>
      <c r="C174" s="11"/>
      <c r="D174" s="11"/>
      <c r="E174" s="11"/>
      <c r="F174" s="11"/>
      <c r="G174" s="15" t="s">
        <v>231</v>
      </c>
      <c r="H174" s="56">
        <v>0</v>
      </c>
      <c r="I174" s="56">
        <v>-3.1513479186779136</v>
      </c>
      <c r="J174" s="56">
        <v>-0.19665505513369025</v>
      </c>
    </row>
    <row r="175" spans="1:10" x14ac:dyDescent="0.2">
      <c r="A175" s="13" t="s">
        <v>233</v>
      </c>
      <c r="B175" s="11"/>
      <c r="C175" s="11"/>
      <c r="D175" s="11"/>
      <c r="E175" s="11"/>
      <c r="F175" s="11"/>
      <c r="G175" s="15" t="s">
        <v>231</v>
      </c>
      <c r="H175" s="56">
        <v>-10.913902193333335</v>
      </c>
      <c r="I175" s="56">
        <v>-11.505076930573757</v>
      </c>
      <c r="J175" s="56">
        <v>-2.1429000244104177</v>
      </c>
    </row>
    <row r="176" spans="1:10" x14ac:dyDescent="0.2">
      <c r="A176" s="11" t="s">
        <v>234</v>
      </c>
      <c r="B176" s="11"/>
      <c r="C176" s="11"/>
      <c r="D176" s="11"/>
      <c r="E176" s="11"/>
      <c r="F176" s="11"/>
      <c r="G176" s="15" t="s">
        <v>190</v>
      </c>
      <c r="H176" s="49">
        <v>-10.913902193333335</v>
      </c>
      <c r="I176" s="49">
        <v>-127.85040557471467</v>
      </c>
      <c r="J176" s="49">
        <v>-254.92863447801727</v>
      </c>
    </row>
    <row r="177" spans="1:10" ht="19" x14ac:dyDescent="0.2">
      <c r="A177" s="7" t="s">
        <v>235</v>
      </c>
      <c r="B177" s="7"/>
      <c r="C177" s="7"/>
      <c r="D177" s="7"/>
      <c r="E177" s="7"/>
      <c r="F177" s="7"/>
      <c r="G177" s="8"/>
      <c r="H177" s="57"/>
      <c r="I177" s="57"/>
      <c r="J177" s="57"/>
    </row>
    <row r="178" spans="1:10" x14ac:dyDescent="0.2">
      <c r="A178" s="27" t="s">
        <v>236</v>
      </c>
      <c r="B178" s="28"/>
      <c r="C178" s="28"/>
      <c r="D178" s="28"/>
      <c r="E178" s="28"/>
      <c r="F178" s="28"/>
      <c r="G178" s="29" t="s">
        <v>237</v>
      </c>
      <c r="H178" s="61">
        <v>88.074339989730362</v>
      </c>
      <c r="I178" s="61">
        <v>103.44155306546106</v>
      </c>
      <c r="J178" s="61">
        <v>114.20684411463962</v>
      </c>
    </row>
    <row r="179" spans="1:10" x14ac:dyDescent="0.2">
      <c r="A179" s="30" t="s">
        <v>238</v>
      </c>
      <c r="B179" s="31"/>
      <c r="C179" s="31"/>
      <c r="D179" s="31"/>
      <c r="E179" s="31"/>
      <c r="F179" s="31"/>
      <c r="G179" s="32" t="s">
        <v>237</v>
      </c>
      <c r="H179" s="61">
        <v>45.656554268332975</v>
      </c>
      <c r="I179" s="61">
        <v>57.879025463465567</v>
      </c>
      <c r="J179" s="61">
        <v>67.680686339630057</v>
      </c>
    </row>
    <row r="180" spans="1:10" x14ac:dyDescent="0.2">
      <c r="A180" s="30" t="s">
        <v>239</v>
      </c>
      <c r="B180" s="31"/>
      <c r="C180" s="31"/>
      <c r="D180" s="31"/>
      <c r="E180" s="31"/>
      <c r="F180" s="31"/>
      <c r="G180" s="32" t="s">
        <v>237</v>
      </c>
      <c r="H180" s="61">
        <v>15.805223096703404</v>
      </c>
      <c r="I180" s="61">
        <v>16.980573726103596</v>
      </c>
      <c r="J180" s="61">
        <v>17.923131748621575</v>
      </c>
    </row>
    <row r="181" spans="1:10" x14ac:dyDescent="0.2">
      <c r="A181" s="30" t="s">
        <v>240</v>
      </c>
      <c r="B181" s="31"/>
      <c r="C181" s="31"/>
      <c r="D181" s="31"/>
      <c r="E181" s="31"/>
      <c r="F181" s="31"/>
      <c r="G181" s="32" t="s">
        <v>237</v>
      </c>
      <c r="H181" s="61">
        <v>26.612562624693975</v>
      </c>
      <c r="I181" s="61">
        <v>28.581953875891902</v>
      </c>
      <c r="J181" s="61">
        <v>28.60302602638799</v>
      </c>
    </row>
    <row r="182" spans="1:10" x14ac:dyDescent="0.2">
      <c r="A182" s="27" t="s">
        <v>241</v>
      </c>
      <c r="B182" s="28"/>
      <c r="C182" s="28"/>
      <c r="D182" s="28"/>
      <c r="E182" s="28"/>
      <c r="F182" s="28"/>
      <c r="G182" s="29" t="s">
        <v>237</v>
      </c>
      <c r="H182" s="61">
        <v>71.075378673085154</v>
      </c>
      <c r="I182" s="61">
        <v>82.694113072153357</v>
      </c>
      <c r="J182" s="61">
        <v>95.242153607107838</v>
      </c>
    </row>
    <row r="183" spans="1:10" x14ac:dyDescent="0.2">
      <c r="A183" s="30" t="s">
        <v>242</v>
      </c>
      <c r="B183" s="31"/>
      <c r="C183" s="31"/>
      <c r="D183" s="31"/>
      <c r="E183" s="31"/>
      <c r="F183" s="31"/>
      <c r="G183" s="32" t="s">
        <v>237</v>
      </c>
      <c r="H183" s="61">
        <v>50.501825401159074</v>
      </c>
      <c r="I183" s="61">
        <v>57.614807955927205</v>
      </c>
      <c r="J183" s="61">
        <v>66.646166410489442</v>
      </c>
    </row>
    <row r="184" spans="1:10" x14ac:dyDescent="0.2">
      <c r="A184" s="30" t="s">
        <v>243</v>
      </c>
      <c r="B184" s="31"/>
      <c r="C184" s="31"/>
      <c r="D184" s="31"/>
      <c r="E184" s="31"/>
      <c r="F184" s="31"/>
      <c r="G184" s="32" t="s">
        <v>237</v>
      </c>
      <c r="H184" s="61">
        <v>16.671428571428571</v>
      </c>
      <c r="I184" s="61">
        <v>16.671428571428571</v>
      </c>
      <c r="J184" s="61">
        <v>16.671428571428571</v>
      </c>
    </row>
    <row r="185" spans="1:10" x14ac:dyDescent="0.2">
      <c r="A185" s="30" t="s">
        <v>244</v>
      </c>
      <c r="B185" s="31"/>
      <c r="C185" s="31"/>
      <c r="D185" s="31"/>
      <c r="E185" s="31"/>
      <c r="F185" s="31"/>
      <c r="G185" s="32" t="s">
        <v>237</v>
      </c>
      <c r="H185" s="61">
        <v>3.9021247004975161</v>
      </c>
      <c r="I185" s="61">
        <v>4.1796044281679459</v>
      </c>
      <c r="J185" s="61">
        <v>3.726424570371822</v>
      </c>
    </row>
    <row r="186" spans="1:10" x14ac:dyDescent="0.2">
      <c r="A186" s="30" t="s">
        <v>245</v>
      </c>
      <c r="B186" s="31"/>
      <c r="C186" s="31"/>
      <c r="D186" s="31"/>
      <c r="E186" s="31"/>
      <c r="F186" s="31"/>
      <c r="G186" s="32" t="s">
        <v>237</v>
      </c>
      <c r="H186" s="61">
        <v>0</v>
      </c>
      <c r="I186" s="61">
        <v>4.22827211662963</v>
      </c>
      <c r="J186" s="61">
        <v>8.1981340548180093</v>
      </c>
    </row>
    <row r="187" spans="1:10" x14ac:dyDescent="0.2">
      <c r="A187" s="27" t="s">
        <v>246</v>
      </c>
      <c r="B187" s="28"/>
      <c r="C187" s="28"/>
      <c r="D187" s="28"/>
      <c r="E187" s="28"/>
      <c r="F187" s="28"/>
      <c r="G187" s="29" t="s">
        <v>237</v>
      </c>
      <c r="H187" s="84">
        <v>4.5403703318922384</v>
      </c>
      <c r="I187" s="84">
        <v>13.143833485453202</v>
      </c>
      <c r="J187" s="84">
        <v>24.339461689893263</v>
      </c>
    </row>
    <row r="188" spans="1:10" x14ac:dyDescent="0.2">
      <c r="A188" s="30" t="s">
        <v>247</v>
      </c>
      <c r="B188" s="31"/>
      <c r="C188" s="31"/>
      <c r="D188" s="31"/>
      <c r="E188" s="31"/>
      <c r="F188" s="31"/>
      <c r="G188" s="32" t="s">
        <v>237</v>
      </c>
      <c r="H188" s="61">
        <v>0.26857102674782457</v>
      </c>
      <c r="I188" s="61">
        <v>0.42675891250032943</v>
      </c>
      <c r="J188" s="61">
        <v>0.40315898922585464</v>
      </c>
    </row>
    <row r="189" spans="1:10" x14ac:dyDescent="0.2">
      <c r="A189" s="30" t="s">
        <v>248</v>
      </c>
      <c r="B189" s="31"/>
      <c r="C189" s="31"/>
      <c r="D189" s="31"/>
      <c r="E189" s="31"/>
      <c r="F189" s="31"/>
      <c r="G189" s="32" t="s">
        <v>237</v>
      </c>
      <c r="H189" s="61">
        <v>2.0586019855611193</v>
      </c>
      <c r="I189" s="61">
        <v>4.2628035156670041</v>
      </c>
      <c r="J189" s="61">
        <v>6.8969891142291759</v>
      </c>
    </row>
    <row r="190" spans="1:10" x14ac:dyDescent="0.2">
      <c r="A190" s="30" t="s">
        <v>249</v>
      </c>
      <c r="B190" s="31"/>
      <c r="C190" s="31"/>
      <c r="D190" s="31"/>
      <c r="E190" s="31"/>
      <c r="F190" s="31"/>
      <c r="G190" s="32" t="s">
        <v>237</v>
      </c>
      <c r="H190" s="61">
        <v>1.3874221157324502</v>
      </c>
      <c r="I190" s="61">
        <v>2.2855532438749724</v>
      </c>
      <c r="J190" s="61">
        <v>5.2998038334177027</v>
      </c>
    </row>
    <row r="191" spans="1:10" x14ac:dyDescent="0.2">
      <c r="A191" s="30" t="s">
        <v>250</v>
      </c>
      <c r="B191" s="31"/>
      <c r="C191" s="31"/>
      <c r="D191" s="31"/>
      <c r="E191" s="31"/>
      <c r="F191" s="31"/>
      <c r="G191" s="32" t="s">
        <v>237</v>
      </c>
      <c r="H191" s="61">
        <v>0.82577520385084435</v>
      </c>
      <c r="I191" s="61">
        <v>4.9270200942405902</v>
      </c>
      <c r="J191" s="61">
        <v>9.1804738164308048</v>
      </c>
    </row>
    <row r="192" spans="1:10" x14ac:dyDescent="0.2">
      <c r="A192" s="30" t="s">
        <v>251</v>
      </c>
      <c r="B192" s="31"/>
      <c r="C192" s="31"/>
      <c r="D192" s="31"/>
      <c r="E192" s="31"/>
      <c r="F192" s="31"/>
      <c r="G192" s="32" t="s">
        <v>237</v>
      </c>
      <c r="H192" s="61">
        <v>0</v>
      </c>
      <c r="I192" s="61">
        <v>1.2416977191703051</v>
      </c>
      <c r="J192" s="61">
        <v>2.5590359365897242</v>
      </c>
    </row>
    <row r="193" spans="1:10" x14ac:dyDescent="0.2">
      <c r="A193" s="30" t="s">
        <v>252</v>
      </c>
      <c r="B193" s="31"/>
      <c r="C193" s="31"/>
      <c r="D193" s="31"/>
      <c r="E193" s="31"/>
      <c r="F193" s="31"/>
      <c r="G193" s="32" t="s">
        <v>237</v>
      </c>
      <c r="H193" s="61">
        <v>0</v>
      </c>
      <c r="I193" s="61">
        <v>0</v>
      </c>
      <c r="J193" s="61">
        <v>0</v>
      </c>
    </row>
    <row r="194" spans="1:10" x14ac:dyDescent="0.2">
      <c r="A194" s="30" t="s">
        <v>253</v>
      </c>
      <c r="B194" s="31"/>
      <c r="C194" s="31"/>
      <c r="D194" s="31"/>
      <c r="E194" s="31"/>
      <c r="F194" s="31"/>
      <c r="G194" s="32" t="s">
        <v>237</v>
      </c>
      <c r="H194" s="61">
        <v>0</v>
      </c>
      <c r="I194" s="61">
        <v>0</v>
      </c>
      <c r="J194" s="61">
        <v>0</v>
      </c>
    </row>
    <row r="195" spans="1:10" x14ac:dyDescent="0.2">
      <c r="A195" s="27" t="s">
        <v>254</v>
      </c>
      <c r="B195" s="28"/>
      <c r="C195" s="28"/>
      <c r="D195" s="28"/>
      <c r="E195" s="28"/>
      <c r="F195" s="28"/>
      <c r="G195" s="29" t="s">
        <v>237</v>
      </c>
      <c r="H195" s="61">
        <v>35.557024247123238</v>
      </c>
      <c r="I195" s="61">
        <v>32.012081859619727</v>
      </c>
      <c r="J195" s="61">
        <v>25.158714220943072</v>
      </c>
    </row>
    <row r="196" spans="1:10" x14ac:dyDescent="0.2">
      <c r="A196" s="30" t="s">
        <v>255</v>
      </c>
      <c r="B196" s="31"/>
      <c r="C196" s="31"/>
      <c r="D196" s="31"/>
      <c r="E196" s="31"/>
      <c r="F196" s="31"/>
      <c r="G196" s="32" t="s">
        <v>237</v>
      </c>
      <c r="H196" s="61">
        <v>4.404054818690784</v>
      </c>
      <c r="I196" s="61">
        <v>3.5206268990435472</v>
      </c>
      <c r="J196" s="61">
        <v>1.8127130167314567</v>
      </c>
    </row>
    <row r="197" spans="1:10" x14ac:dyDescent="0.2">
      <c r="A197" s="30" t="s">
        <v>256</v>
      </c>
      <c r="B197" s="31"/>
      <c r="C197" s="31"/>
      <c r="D197" s="31"/>
      <c r="E197" s="31"/>
      <c r="F197" s="31"/>
      <c r="G197" s="32" t="s">
        <v>237</v>
      </c>
      <c r="H197" s="61">
        <v>31.152969428432456</v>
      </c>
      <c r="I197" s="61">
        <v>28.491454960576181</v>
      </c>
      <c r="J197" s="61">
        <v>23.346001204211614</v>
      </c>
    </row>
    <row r="198" spans="1:10" x14ac:dyDescent="0.2">
      <c r="A198" s="30" t="s">
        <v>257</v>
      </c>
      <c r="B198" s="31"/>
      <c r="C198" s="31"/>
      <c r="D198" s="31"/>
      <c r="E198" s="31"/>
      <c r="F198" s="31"/>
      <c r="G198" s="32" t="s">
        <v>237</v>
      </c>
      <c r="H198" s="61">
        <v>0</v>
      </c>
      <c r="I198" s="61">
        <v>0</v>
      </c>
      <c r="J198" s="61">
        <v>0</v>
      </c>
    </row>
    <row r="199" spans="1:10" x14ac:dyDescent="0.2">
      <c r="A199" s="30" t="s">
        <v>258</v>
      </c>
      <c r="B199" s="31"/>
      <c r="C199" s="31"/>
      <c r="D199" s="31"/>
      <c r="E199" s="31"/>
      <c r="F199" s="31"/>
      <c r="G199" s="32" t="s">
        <v>237</v>
      </c>
      <c r="H199" s="61">
        <v>0</v>
      </c>
      <c r="I199" s="61">
        <v>0</v>
      </c>
      <c r="J199" s="61">
        <v>0</v>
      </c>
    </row>
    <row r="200" spans="1:10" x14ac:dyDescent="0.2">
      <c r="A200" s="30" t="s">
        <v>259</v>
      </c>
      <c r="B200" s="31"/>
      <c r="C200" s="31"/>
      <c r="D200" s="31"/>
      <c r="E200" s="31"/>
      <c r="F200" s="31"/>
      <c r="G200" s="32" t="s">
        <v>237</v>
      </c>
      <c r="H200" s="61">
        <v>0</v>
      </c>
      <c r="I200" s="61">
        <v>0</v>
      </c>
      <c r="J200" s="61">
        <v>0</v>
      </c>
    </row>
    <row r="201" spans="1:10" x14ac:dyDescent="0.2">
      <c r="A201" s="27" t="s">
        <v>260</v>
      </c>
      <c r="B201" s="28"/>
      <c r="C201" s="28"/>
      <c r="D201" s="28"/>
      <c r="E201" s="28"/>
      <c r="F201" s="28"/>
      <c r="G201" s="29" t="s">
        <v>237</v>
      </c>
      <c r="H201" s="61">
        <v>199.24711324183102</v>
      </c>
      <c r="I201" s="61">
        <v>231.29158148268732</v>
      </c>
      <c r="J201" s="61">
        <v>258.94717363258377</v>
      </c>
    </row>
    <row r="202" spans="1:10" x14ac:dyDescent="0.2">
      <c r="A202" s="27" t="s">
        <v>261</v>
      </c>
      <c r="B202" s="28"/>
      <c r="C202" s="28"/>
      <c r="D202" s="28"/>
      <c r="E202" s="28"/>
      <c r="F202" s="28"/>
      <c r="G202" s="29"/>
      <c r="H202" s="62">
        <v>70.61208190420696</v>
      </c>
      <c r="I202" s="62">
        <v>82.145745765762399</v>
      </c>
      <c r="J202" s="62">
        <v>90.025760562414149</v>
      </c>
    </row>
    <row r="203" spans="1:10" ht="19" x14ac:dyDescent="0.2">
      <c r="A203" s="7" t="s">
        <v>262</v>
      </c>
      <c r="B203" s="7"/>
      <c r="C203" s="7"/>
      <c r="D203" s="7"/>
      <c r="E203" s="7"/>
      <c r="F203" s="7"/>
      <c r="G203" s="8"/>
      <c r="H203" s="63"/>
      <c r="I203" s="63"/>
      <c r="J203" s="63"/>
    </row>
    <row r="204" spans="1:10" x14ac:dyDescent="0.2">
      <c r="A204" s="30" t="s">
        <v>263</v>
      </c>
      <c r="B204" s="31"/>
      <c r="C204" s="31"/>
      <c r="D204" s="31"/>
      <c r="E204" s="31"/>
      <c r="F204" s="31"/>
      <c r="G204" s="32" t="s">
        <v>21</v>
      </c>
      <c r="H204" s="64">
        <v>0.06</v>
      </c>
      <c r="I204" s="64">
        <v>0.08</v>
      </c>
      <c r="J204" s="64">
        <v>0.14000000000000001</v>
      </c>
    </row>
    <row r="205" spans="1:10" x14ac:dyDescent="0.2">
      <c r="A205" s="30" t="s">
        <v>264</v>
      </c>
      <c r="B205" s="31"/>
      <c r="C205" s="31"/>
      <c r="D205" s="31"/>
      <c r="E205" s="31"/>
      <c r="F205" s="31"/>
      <c r="G205" s="32" t="s">
        <v>21</v>
      </c>
      <c r="H205" s="64">
        <v>0.02</v>
      </c>
      <c r="I205" s="64">
        <v>3.9999999999999994E-2</v>
      </c>
      <c r="J205" s="64">
        <v>0.1</v>
      </c>
    </row>
    <row r="206" spans="1:10" x14ac:dyDescent="0.2">
      <c r="A206" s="30" t="s">
        <v>265</v>
      </c>
      <c r="B206" s="31"/>
      <c r="C206" s="31"/>
      <c r="D206" s="31"/>
      <c r="E206" s="31"/>
      <c r="F206" s="31"/>
      <c r="G206" s="32" t="s">
        <v>266</v>
      </c>
      <c r="H206" s="65">
        <v>5.3886408804115664</v>
      </c>
      <c r="I206" s="65">
        <v>5.4100771659786844</v>
      </c>
      <c r="J206" s="65">
        <v>5.4376786244943283</v>
      </c>
    </row>
    <row r="207" spans="1:10" x14ac:dyDescent="0.2">
      <c r="A207" s="30" t="s">
        <v>267</v>
      </c>
      <c r="B207" s="31"/>
      <c r="C207" s="31"/>
      <c r="D207" s="31"/>
      <c r="E207" s="31"/>
      <c r="F207" s="31"/>
      <c r="G207" s="32" t="s">
        <v>268</v>
      </c>
      <c r="H207" s="65">
        <v>6.6574923663433339</v>
      </c>
      <c r="I207" s="65">
        <v>6.6183072393806377</v>
      </c>
      <c r="J207" s="65">
        <v>6.5007518584925483</v>
      </c>
    </row>
    <row r="208" spans="1:10" x14ac:dyDescent="0.2">
      <c r="A208" s="30" t="s">
        <v>269</v>
      </c>
      <c r="B208" s="31"/>
      <c r="C208" s="31"/>
      <c r="D208" s="31"/>
      <c r="E208" s="31"/>
      <c r="F208" s="31"/>
      <c r="G208" s="32" t="s">
        <v>270</v>
      </c>
      <c r="H208" s="66">
        <v>1.7476422327925845</v>
      </c>
      <c r="I208" s="66">
        <v>1.7746216544503233</v>
      </c>
      <c r="J208" s="66">
        <v>1.8516217616621657</v>
      </c>
    </row>
    <row r="209" spans="1:10" x14ac:dyDescent="0.2">
      <c r="A209" s="30"/>
      <c r="B209" s="31" t="s">
        <v>271</v>
      </c>
      <c r="C209" s="31"/>
      <c r="D209" s="31"/>
      <c r="E209" s="31"/>
      <c r="F209" s="31"/>
      <c r="G209" s="32" t="s">
        <v>270</v>
      </c>
      <c r="H209" s="66">
        <v>0.21762774871396914</v>
      </c>
      <c r="I209" s="66">
        <v>0.23714068804924796</v>
      </c>
      <c r="J209" s="66">
        <v>0.29567950605508614</v>
      </c>
    </row>
    <row r="210" spans="1:10" x14ac:dyDescent="0.2">
      <c r="A210" s="30"/>
      <c r="B210" s="31" t="s">
        <v>272</v>
      </c>
      <c r="C210" s="31"/>
      <c r="D210" s="31"/>
      <c r="E210" s="31"/>
      <c r="F210" s="31"/>
      <c r="G210" s="32" t="s">
        <v>270</v>
      </c>
      <c r="H210" s="66">
        <v>0.87104777128603117</v>
      </c>
      <c r="I210" s="66">
        <v>0.86683721343322895</v>
      </c>
      <c r="J210" s="66">
        <v>0.8542055398748214</v>
      </c>
    </row>
    <row r="211" spans="1:10" x14ac:dyDescent="0.2">
      <c r="A211" s="30"/>
      <c r="B211" s="31" t="s">
        <v>273</v>
      </c>
      <c r="C211" s="31"/>
      <c r="D211" s="31"/>
      <c r="E211" s="31"/>
      <c r="F211" s="31"/>
      <c r="G211" s="32" t="s">
        <v>270</v>
      </c>
      <c r="H211" s="66">
        <v>0.4079012809441836</v>
      </c>
      <c r="I211" s="66">
        <v>0.41804558086324506</v>
      </c>
      <c r="J211" s="66">
        <v>0.4445403228590572</v>
      </c>
    </row>
    <row r="212" spans="1:10" x14ac:dyDescent="0.2">
      <c r="A212" s="30" t="s">
        <v>274</v>
      </c>
      <c r="B212" s="31"/>
      <c r="C212" s="31"/>
      <c r="D212" s="31"/>
      <c r="E212" s="31"/>
      <c r="F212" s="31"/>
      <c r="G212" s="32" t="s">
        <v>275</v>
      </c>
      <c r="H212" s="67">
        <v>2.6804122207279844</v>
      </c>
      <c r="I212" s="67">
        <v>2.7089977777383125</v>
      </c>
      <c r="J212" s="67">
        <v>2.7903103946401648</v>
      </c>
    </row>
    <row r="213" spans="1:10" x14ac:dyDescent="0.2">
      <c r="A213" s="33" t="s">
        <v>276</v>
      </c>
      <c r="B213" s="30" t="s">
        <v>277</v>
      </c>
      <c r="C213" s="31"/>
      <c r="D213" s="31"/>
      <c r="E213" s="31"/>
      <c r="F213" s="31"/>
      <c r="G213" s="32" t="s">
        <v>275</v>
      </c>
      <c r="H213" s="66">
        <v>1.64896207245</v>
      </c>
      <c r="I213" s="66">
        <v>1.6303415120390894</v>
      </c>
      <c r="J213" s="66">
        <v>1.5751073937386582</v>
      </c>
    </row>
    <row r="214" spans="1:10" x14ac:dyDescent="0.2">
      <c r="A214" s="30" t="s">
        <v>278</v>
      </c>
      <c r="B214" s="31"/>
      <c r="C214" s="31"/>
      <c r="D214" s="31"/>
      <c r="E214" s="31"/>
      <c r="F214" s="31"/>
      <c r="G214" s="32" t="s">
        <v>279</v>
      </c>
      <c r="H214" s="66">
        <v>77.887758630985985</v>
      </c>
      <c r="I214" s="66">
        <v>74.699731602086047</v>
      </c>
      <c r="J214" s="66">
        <v>65.282004437509599</v>
      </c>
    </row>
    <row r="215" spans="1:10" x14ac:dyDescent="0.2">
      <c r="A215" s="13" t="s">
        <v>280</v>
      </c>
      <c r="B215" s="31"/>
      <c r="C215" s="31"/>
      <c r="D215" s="31"/>
      <c r="E215" s="31"/>
      <c r="F215" s="31"/>
      <c r="G215" s="32" t="s">
        <v>281</v>
      </c>
      <c r="H215" s="51">
        <v>2976.5187799999999</v>
      </c>
      <c r="I215" s="51">
        <v>3006.0799999528649</v>
      </c>
      <c r="J215" s="51">
        <v>3092.292161542392</v>
      </c>
    </row>
    <row r="216" spans="1:10" x14ac:dyDescent="0.2">
      <c r="A216" s="13" t="s">
        <v>282</v>
      </c>
      <c r="B216" s="31"/>
      <c r="C216" s="31"/>
      <c r="D216" s="31"/>
      <c r="E216" s="31"/>
      <c r="F216" s="31"/>
      <c r="G216" s="32" t="s">
        <v>281</v>
      </c>
      <c r="H216" s="51">
        <v>350.17868000000004</v>
      </c>
      <c r="I216" s="51">
        <v>479.23014492002198</v>
      </c>
      <c r="J216" s="51">
        <v>858.97004487288655</v>
      </c>
    </row>
    <row r="217" spans="1:10" x14ac:dyDescent="0.2">
      <c r="A217" s="13" t="s">
        <v>283</v>
      </c>
      <c r="B217" s="31"/>
      <c r="C217" s="31"/>
      <c r="D217" s="31"/>
      <c r="E217" s="31"/>
      <c r="F217" s="31"/>
      <c r="G217" s="32" t="s">
        <v>281</v>
      </c>
      <c r="H217" s="51">
        <v>0</v>
      </c>
      <c r="I217" s="51">
        <v>60.99292753527552</v>
      </c>
      <c r="J217" s="51">
        <v>240.51161256440827</v>
      </c>
    </row>
    <row r="218" spans="1:10" x14ac:dyDescent="0.2">
      <c r="A218" s="13" t="s">
        <v>284</v>
      </c>
      <c r="B218" s="31"/>
      <c r="C218" s="31"/>
      <c r="D218" s="31"/>
      <c r="E218" s="31"/>
      <c r="F218" s="31"/>
      <c r="G218" s="32" t="s">
        <v>281</v>
      </c>
      <c r="H218" s="51">
        <v>2276.1614200000004</v>
      </c>
      <c r="I218" s="51">
        <v>2287.234782572832</v>
      </c>
      <c r="J218" s="51">
        <v>2319.2191211567938</v>
      </c>
    </row>
    <row r="219" spans="1:10" x14ac:dyDescent="0.2">
      <c r="A219" s="13" t="s">
        <v>285</v>
      </c>
      <c r="B219" s="31"/>
      <c r="C219" s="31"/>
      <c r="D219" s="31"/>
      <c r="E219" s="31"/>
      <c r="F219" s="31"/>
      <c r="G219" s="32" t="s">
        <v>281</v>
      </c>
      <c r="H219" s="51">
        <v>0</v>
      </c>
      <c r="I219" s="51">
        <v>0</v>
      </c>
      <c r="J219" s="51">
        <v>0</v>
      </c>
    </row>
    <row r="220" spans="1:10" x14ac:dyDescent="0.2">
      <c r="A220" s="13" t="s">
        <v>286</v>
      </c>
      <c r="B220" s="31"/>
      <c r="C220" s="31"/>
      <c r="D220" s="31"/>
      <c r="E220" s="31"/>
      <c r="F220" s="31"/>
      <c r="G220" s="32" t="s">
        <v>281</v>
      </c>
      <c r="H220" s="51">
        <v>0</v>
      </c>
      <c r="I220" s="51">
        <v>85.995109887075941</v>
      </c>
      <c r="J220" s="51">
        <v>345.91740619321524</v>
      </c>
    </row>
    <row r="221" spans="1:10" x14ac:dyDescent="0.2">
      <c r="A221" s="13" t="s">
        <v>287</v>
      </c>
      <c r="B221" s="31"/>
      <c r="C221" s="31"/>
      <c r="D221" s="31"/>
      <c r="E221" s="31"/>
      <c r="F221" s="31"/>
      <c r="G221" s="32" t="s">
        <v>281</v>
      </c>
      <c r="H221" s="51">
        <v>1394.79756</v>
      </c>
      <c r="I221" s="51">
        <v>1352.6314159321321</v>
      </c>
      <c r="J221" s="51">
        <v>1225.124146934304</v>
      </c>
    </row>
    <row r="222" spans="1:10" x14ac:dyDescent="0.2">
      <c r="A222" s="13" t="s">
        <v>288</v>
      </c>
      <c r="B222" s="31"/>
      <c r="C222" s="31"/>
      <c r="D222" s="31"/>
      <c r="E222" s="31"/>
      <c r="F222" s="31"/>
      <c r="G222" s="32" t="s">
        <v>281</v>
      </c>
      <c r="H222" s="51">
        <v>0</v>
      </c>
      <c r="I222" s="51">
        <v>14.332518314512654</v>
      </c>
      <c r="J222" s="51">
        <v>57.652901032202536</v>
      </c>
    </row>
    <row r="223" spans="1:10" x14ac:dyDescent="0.2">
      <c r="A223" s="13" t="s">
        <v>289</v>
      </c>
      <c r="B223" s="31"/>
      <c r="C223" s="31"/>
      <c r="D223" s="31"/>
      <c r="E223" s="31"/>
      <c r="F223" s="31"/>
      <c r="G223" s="32" t="s">
        <v>281</v>
      </c>
      <c r="H223" s="51">
        <v>0</v>
      </c>
      <c r="I223" s="51">
        <v>192.12529713754159</v>
      </c>
      <c r="J223" s="51">
        <v>711.07350420066643</v>
      </c>
    </row>
    <row r="224" spans="1:10" x14ac:dyDescent="0.2">
      <c r="A224" s="13" t="s">
        <v>290</v>
      </c>
      <c r="B224" s="31"/>
      <c r="C224" s="31"/>
      <c r="D224" s="31"/>
      <c r="E224" s="31"/>
      <c r="F224" s="31"/>
      <c r="G224" s="32" t="s">
        <v>281</v>
      </c>
      <c r="H224" s="51">
        <v>0</v>
      </c>
      <c r="I224" s="51">
        <v>251.34424200251755</v>
      </c>
      <c r="J224" s="51">
        <v>1005.3769680100704</v>
      </c>
    </row>
    <row r="225" spans="1:11" x14ac:dyDescent="0.2">
      <c r="A225" s="13" t="s">
        <v>291</v>
      </c>
      <c r="B225" s="31"/>
      <c r="C225" s="31"/>
      <c r="D225" s="31"/>
      <c r="E225" s="31"/>
      <c r="F225" s="31"/>
      <c r="G225" s="32" t="s">
        <v>281</v>
      </c>
      <c r="H225" s="51">
        <v>0</v>
      </c>
      <c r="I225" s="51">
        <v>0</v>
      </c>
      <c r="J225" s="51">
        <v>0</v>
      </c>
    </row>
    <row r="226" spans="1:11" x14ac:dyDescent="0.2">
      <c r="A226" s="13" t="s">
        <v>292</v>
      </c>
      <c r="B226" s="31"/>
      <c r="C226" s="31"/>
      <c r="D226" s="31"/>
      <c r="E226" s="31"/>
      <c r="F226" s="31"/>
      <c r="G226" s="32" t="s">
        <v>293</v>
      </c>
      <c r="H226" s="51">
        <v>734.19179600000007</v>
      </c>
      <c r="I226" s="51">
        <v>736.79252194633398</v>
      </c>
      <c r="J226" s="51">
        <v>744.05439474367699</v>
      </c>
    </row>
    <row r="227" spans="1:11" x14ac:dyDescent="0.2">
      <c r="A227" s="13" t="s">
        <v>294</v>
      </c>
      <c r="B227" s="31"/>
      <c r="C227" s="31"/>
      <c r="D227" s="31"/>
      <c r="E227" s="31"/>
      <c r="F227" s="31"/>
      <c r="G227" s="32" t="s">
        <v>281</v>
      </c>
      <c r="H227" s="51">
        <v>0</v>
      </c>
      <c r="I227" s="51">
        <v>251.34424200251755</v>
      </c>
      <c r="J227" s="51">
        <v>1005.3769680100704</v>
      </c>
    </row>
    <row r="228" spans="1:11" x14ac:dyDescent="0.2">
      <c r="A228" s="30" t="s">
        <v>295</v>
      </c>
      <c r="B228" s="31"/>
      <c r="C228" s="31"/>
      <c r="D228" s="31"/>
      <c r="E228" s="31"/>
      <c r="F228" s="31"/>
      <c r="G228" s="32" t="s">
        <v>296</v>
      </c>
      <c r="H228" s="51">
        <v>8255.3933546928165</v>
      </c>
      <c r="I228" s="51">
        <v>9904.4077009096891</v>
      </c>
      <c r="J228" s="51">
        <v>13596.817145369181</v>
      </c>
    </row>
    <row r="229" spans="1:11" x14ac:dyDescent="0.2">
      <c r="A229" s="30" t="s">
        <v>297</v>
      </c>
      <c r="B229" s="31"/>
      <c r="C229" s="31"/>
      <c r="D229" s="31"/>
      <c r="E229" s="31"/>
      <c r="F229" s="31"/>
      <c r="G229" s="32" t="s">
        <v>298</v>
      </c>
      <c r="H229" s="51">
        <v>2026.1</v>
      </c>
      <c r="I229" s="51">
        <v>1964.1</v>
      </c>
      <c r="J229" s="51">
        <v>1811.4</v>
      </c>
    </row>
    <row r="230" spans="1:11" x14ac:dyDescent="0.2">
      <c r="A230" s="30" t="s">
        <v>299</v>
      </c>
      <c r="B230" s="31"/>
      <c r="C230" s="31"/>
      <c r="D230" s="31"/>
      <c r="E230" s="31"/>
      <c r="F230" s="31"/>
      <c r="G230" s="32" t="s">
        <v>298</v>
      </c>
      <c r="H230" s="68">
        <v>475.7</v>
      </c>
      <c r="I230" s="68">
        <v>445</v>
      </c>
      <c r="J230" s="68">
        <v>454.9</v>
      </c>
    </row>
    <row r="231" spans="1:11" x14ac:dyDescent="0.2">
      <c r="A231" s="30" t="s">
        <v>300</v>
      </c>
      <c r="B231" s="31"/>
      <c r="C231" s="31"/>
      <c r="D231" s="31"/>
      <c r="E231" s="31"/>
      <c r="F231" s="31"/>
      <c r="G231" s="32" t="s">
        <v>298</v>
      </c>
      <c r="H231" s="68">
        <v>68.900000000000006</v>
      </c>
      <c r="I231" s="68">
        <v>196</v>
      </c>
      <c r="J231" s="68">
        <v>322.5</v>
      </c>
    </row>
    <row r="232" spans="1:11" x14ac:dyDescent="0.2">
      <c r="A232" s="30" t="s">
        <v>301</v>
      </c>
      <c r="B232" s="31"/>
      <c r="C232" s="31"/>
      <c r="D232" s="31"/>
      <c r="E232" s="31"/>
      <c r="F232" s="31"/>
      <c r="G232" s="32" t="s">
        <v>298</v>
      </c>
      <c r="H232" s="68">
        <v>4104.6000000000004</v>
      </c>
      <c r="I232" s="68">
        <v>4071.5</v>
      </c>
      <c r="J232" s="68">
        <v>3937.8999999999996</v>
      </c>
    </row>
    <row r="233" spans="1:11" x14ac:dyDescent="0.2">
      <c r="A233" s="30" t="s">
        <v>302</v>
      </c>
      <c r="B233" s="31"/>
      <c r="C233" s="31"/>
      <c r="D233" s="31"/>
      <c r="E233" s="31"/>
      <c r="F233" s="31"/>
      <c r="G233" s="32" t="s">
        <v>298</v>
      </c>
      <c r="H233" s="69">
        <v>662.80809237024584</v>
      </c>
      <c r="I233" s="69">
        <v>574.27799620607425</v>
      </c>
      <c r="J233" s="69">
        <v>380.73796111575558</v>
      </c>
    </row>
    <row r="234" spans="1:11" x14ac:dyDescent="0.2">
      <c r="A234" s="30" t="s">
        <v>303</v>
      </c>
      <c r="B234" s="31"/>
      <c r="C234" s="31"/>
      <c r="D234" s="31"/>
      <c r="E234" s="31"/>
      <c r="F234" s="31"/>
      <c r="G234" s="32" t="s">
        <v>304</v>
      </c>
      <c r="H234" s="51">
        <v>48.658055751440884</v>
      </c>
      <c r="I234" s="51">
        <v>45.77003820399139</v>
      </c>
      <c r="J234" s="51">
        <v>44.789188210468218</v>
      </c>
    </row>
    <row r="235" spans="1:11" x14ac:dyDescent="0.2">
      <c r="A235" s="30" t="s">
        <v>305</v>
      </c>
      <c r="B235" s="31"/>
      <c r="C235" s="31"/>
      <c r="D235" s="31"/>
      <c r="E235" s="31"/>
      <c r="F235" s="31"/>
      <c r="G235" s="32" t="s">
        <v>237</v>
      </c>
      <c r="H235" s="68">
        <v>104.8524498645022</v>
      </c>
      <c r="I235" s="68">
        <v>101.56025101971063</v>
      </c>
      <c r="J235" s="68">
        <v>93.350536165503087</v>
      </c>
      <c r="K235" s="88" t="e">
        <f>#REF!/#REF!-1</f>
        <v>#REF!</v>
      </c>
    </row>
    <row r="236" spans="1:11" ht="19" x14ac:dyDescent="0.2">
      <c r="A236" s="7" t="s">
        <v>306</v>
      </c>
      <c r="B236" s="7"/>
      <c r="C236" s="7"/>
      <c r="D236" s="7"/>
      <c r="E236" s="7"/>
      <c r="F236" s="7"/>
      <c r="G236" s="8"/>
      <c r="H236" s="48"/>
      <c r="I236" s="48"/>
      <c r="J236" s="48"/>
    </row>
    <row r="237" spans="1:11" x14ac:dyDescent="0.2">
      <c r="A237" s="13" t="s">
        <v>307</v>
      </c>
      <c r="B237" s="34">
        <v>2905</v>
      </c>
      <c r="C237" s="11" t="s">
        <v>50</v>
      </c>
      <c r="D237" s="11" t="s">
        <v>308</v>
      </c>
      <c r="E237" s="12">
        <f>MATCH(B237,[1]Productions!$B:$B,FALSE)</f>
        <v>137</v>
      </c>
      <c r="F237" s="11"/>
      <c r="G237" s="15" t="s">
        <v>309</v>
      </c>
      <c r="H237" s="51">
        <v>57641.56201071851</v>
      </c>
      <c r="I237" s="51">
        <v>57065.155534330486</v>
      </c>
      <c r="J237" s="51">
        <v>55353.414298244665</v>
      </c>
    </row>
    <row r="238" spans="1:11" x14ac:dyDescent="0.2">
      <c r="A238" s="17" t="s">
        <v>310</v>
      </c>
      <c r="B238" s="35">
        <v>2511</v>
      </c>
      <c r="C238" s="11" t="s">
        <v>50</v>
      </c>
      <c r="D238" s="11" t="s">
        <v>308</v>
      </c>
      <c r="E238" s="12">
        <f>MATCH(B238,[1]Productions!$B:$B,FALSE)</f>
        <v>7</v>
      </c>
      <c r="F238" s="11"/>
      <c r="G238" s="15" t="s">
        <v>309</v>
      </c>
      <c r="H238" s="51">
        <v>29523.147056280435</v>
      </c>
      <c r="I238" s="51">
        <v>29364.68202640285</v>
      </c>
      <c r="J238" s="51">
        <v>28888.196011443553</v>
      </c>
    </row>
    <row r="239" spans="1:11" x14ac:dyDescent="0.2">
      <c r="A239" s="17" t="s">
        <v>311</v>
      </c>
      <c r="B239" s="35">
        <v>2513</v>
      </c>
      <c r="C239" s="11" t="s">
        <v>50</v>
      </c>
      <c r="D239" s="11" t="s">
        <v>308</v>
      </c>
      <c r="E239" s="12">
        <f>MATCH(B239,[1]Productions!$B:$B,FALSE)</f>
        <v>8</v>
      </c>
      <c r="F239" s="11"/>
      <c r="G239" s="15" t="s">
        <v>309</v>
      </c>
      <c r="H239" s="51">
        <v>11646.275673299639</v>
      </c>
      <c r="I239" s="51">
        <v>11903.670971806334</v>
      </c>
      <c r="J239" s="51">
        <v>12652.876542275517</v>
      </c>
    </row>
    <row r="240" spans="1:11" x14ac:dyDescent="0.2">
      <c r="A240" s="17" t="s">
        <v>312</v>
      </c>
      <c r="B240" s="35">
        <v>2514</v>
      </c>
      <c r="C240" s="11" t="s">
        <v>50</v>
      </c>
      <c r="D240" s="11" t="s">
        <v>308</v>
      </c>
      <c r="E240" s="12">
        <f>MATCH(B240,[1]Productions!$B:$B,FALSE)</f>
        <v>9</v>
      </c>
      <c r="F240" s="11"/>
      <c r="G240" s="15" t="s">
        <v>309</v>
      </c>
      <c r="H240" s="51">
        <v>13989.680607701708</v>
      </c>
      <c r="I240" s="51">
        <v>13348.599313052986</v>
      </c>
      <c r="J240" s="51">
        <v>11467.127903894192</v>
      </c>
    </row>
    <row r="241" spans="1:10" x14ac:dyDescent="0.2">
      <c r="A241" s="13" t="s">
        <v>30</v>
      </c>
      <c r="B241" s="34">
        <v>2907</v>
      </c>
      <c r="C241" s="11" t="s">
        <v>50</v>
      </c>
      <c r="D241" s="11" t="s">
        <v>308</v>
      </c>
      <c r="E241" s="12">
        <f>MATCH(B241,[1]Productions!$B:$B,FALSE)</f>
        <v>138</v>
      </c>
      <c r="F241" s="11"/>
      <c r="G241" s="15" t="s">
        <v>309</v>
      </c>
      <c r="H241" s="51">
        <v>8737.4225739662161</v>
      </c>
      <c r="I241" s="51">
        <v>8935.8431256010517</v>
      </c>
      <c r="J241" s="51">
        <v>9535.114251964751</v>
      </c>
    </row>
    <row r="242" spans="1:10" x14ac:dyDescent="0.2">
      <c r="A242" s="13" t="s">
        <v>313</v>
      </c>
      <c r="B242" s="34">
        <v>2537</v>
      </c>
      <c r="C242" s="11" t="s">
        <v>50</v>
      </c>
      <c r="D242" s="11" t="s">
        <v>308</v>
      </c>
      <c r="E242" s="12">
        <f>MATCH(B242,[1]Productions!$B:$B,FALSE)</f>
        <v>21</v>
      </c>
      <c r="F242" s="11"/>
      <c r="G242" s="15" t="s">
        <v>309</v>
      </c>
      <c r="H242" s="51">
        <v>33539.032559394502</v>
      </c>
      <c r="I242" s="51">
        <v>34116.414787055983</v>
      </c>
      <c r="J242" s="51">
        <v>35818.820878519415</v>
      </c>
    </row>
    <row r="243" spans="1:10" x14ac:dyDescent="0.2">
      <c r="A243" s="13" t="s">
        <v>314</v>
      </c>
      <c r="B243" s="34">
        <v>2913</v>
      </c>
      <c r="C243" s="11" t="s">
        <v>50</v>
      </c>
      <c r="D243" s="11" t="s">
        <v>308</v>
      </c>
      <c r="E243" s="12">
        <f>MATCH(B243,[1]Productions!$B:$B,FALSE)</f>
        <v>143</v>
      </c>
      <c r="F243" s="11"/>
      <c r="G243" s="15" t="s">
        <v>309</v>
      </c>
      <c r="H243" s="51">
        <v>5705.3021660420263</v>
      </c>
      <c r="I243" s="51">
        <v>5523.1930785149079</v>
      </c>
      <c r="J243" s="51">
        <v>4947.4519847223273</v>
      </c>
    </row>
    <row r="244" spans="1:10" x14ac:dyDescent="0.2">
      <c r="A244" s="17" t="s">
        <v>315</v>
      </c>
      <c r="B244" s="35">
        <v>2555</v>
      </c>
      <c r="C244" s="11" t="s">
        <v>50</v>
      </c>
      <c r="D244" s="11" t="s">
        <v>308</v>
      </c>
      <c r="E244" s="12">
        <f>MATCH(B244,[1]Productions!$B:$B,FALSE)</f>
        <v>30</v>
      </c>
      <c r="F244" s="11"/>
      <c r="G244" s="15" t="s">
        <v>309</v>
      </c>
      <c r="H244" s="51">
        <v>459.11054844614353</v>
      </c>
      <c r="I244" s="51">
        <v>524.64013523079575</v>
      </c>
      <c r="J244" s="51">
        <v>679.27962341150726</v>
      </c>
    </row>
    <row r="245" spans="1:10" x14ac:dyDescent="0.2">
      <c r="A245" s="17" t="s">
        <v>316</v>
      </c>
      <c r="B245" s="35">
        <v>2557</v>
      </c>
      <c r="C245" s="11" t="s">
        <v>50</v>
      </c>
      <c r="D245" s="11" t="s">
        <v>308</v>
      </c>
      <c r="E245" s="12">
        <f>MATCH(B245,[1]Productions!$B:$B,FALSE)</f>
        <v>32</v>
      </c>
      <c r="F245" s="11"/>
      <c r="G245" s="15" t="s">
        <v>309</v>
      </c>
      <c r="H245" s="51">
        <v>1699.1064607503001</v>
      </c>
      <c r="I245" s="51">
        <v>1711.0481406370616</v>
      </c>
      <c r="J245" s="51">
        <v>1745.7080865300982</v>
      </c>
    </row>
    <row r="246" spans="1:10" x14ac:dyDescent="0.2">
      <c r="A246" s="17" t="s">
        <v>317</v>
      </c>
      <c r="B246" s="35">
        <v>2558</v>
      </c>
      <c r="C246" s="11" t="s">
        <v>50</v>
      </c>
      <c r="D246" s="11" t="s">
        <v>308</v>
      </c>
      <c r="E246" s="12">
        <f>MATCH(B246,[1]Productions!$B:$B,FALSE)</f>
        <v>33</v>
      </c>
      <c r="F246" s="11"/>
      <c r="G246" s="15" t="s">
        <v>309</v>
      </c>
      <c r="H246" s="51">
        <v>3421.2499183910377</v>
      </c>
      <c r="I246" s="51">
        <v>3168.3692256362351</v>
      </c>
      <c r="J246" s="51">
        <v>2423.4276821010949</v>
      </c>
    </row>
    <row r="247" spans="1:10" x14ac:dyDescent="0.2">
      <c r="A247" s="13" t="s">
        <v>318</v>
      </c>
      <c r="B247" s="34">
        <v>2914</v>
      </c>
      <c r="C247" s="11" t="s">
        <v>50</v>
      </c>
      <c r="D247" s="11" t="s">
        <v>308</v>
      </c>
      <c r="E247" s="12">
        <f>MATCH(B247,[1]Productions!$B:$B,FALSE)</f>
        <v>144</v>
      </c>
      <c r="F247" s="11"/>
      <c r="G247" s="15" t="s">
        <v>309</v>
      </c>
      <c r="H247" s="51">
        <v>2211.196546984464</v>
      </c>
      <c r="I247" s="51">
        <v>2108.1409665649317</v>
      </c>
      <c r="J247" s="51">
        <v>1817.3210053415371</v>
      </c>
    </row>
    <row r="248" spans="1:10" x14ac:dyDescent="0.2">
      <c r="A248" s="13" t="s">
        <v>319</v>
      </c>
      <c r="B248" s="34">
        <v>3000</v>
      </c>
      <c r="C248" s="11" t="s">
        <v>50</v>
      </c>
      <c r="D248" s="11" t="s">
        <v>308</v>
      </c>
      <c r="E248" s="12">
        <f>MATCH(B248,[1]Productions!$B:$B,FALSE)</f>
        <v>158</v>
      </c>
      <c r="F248" s="11"/>
      <c r="G248" s="15" t="s">
        <v>309</v>
      </c>
      <c r="H248" s="51">
        <v>4925.2414980080121</v>
      </c>
      <c r="I248" s="51">
        <v>4745.8424615412996</v>
      </c>
      <c r="J248" s="51">
        <v>4271.2796128842256</v>
      </c>
    </row>
    <row r="249" spans="1:10" x14ac:dyDescent="0.2">
      <c r="A249" s="13" t="s">
        <v>35</v>
      </c>
      <c r="B249" s="34">
        <v>2918</v>
      </c>
      <c r="C249" s="11" t="s">
        <v>50</v>
      </c>
      <c r="D249" s="11" t="s">
        <v>308</v>
      </c>
      <c r="E249" s="12">
        <f>MATCH(B249,[1]Productions!$B:$B,FALSE)</f>
        <v>145</v>
      </c>
      <c r="F249" s="11"/>
      <c r="G249" s="15" t="s">
        <v>309</v>
      </c>
      <c r="H249" s="51">
        <v>4381.3940577954554</v>
      </c>
      <c r="I249" s="51">
        <v>4389.0118447668256</v>
      </c>
      <c r="J249" s="51">
        <v>4411.8652056809369</v>
      </c>
    </row>
    <row r="250" spans="1:10" x14ac:dyDescent="0.2">
      <c r="A250" s="13" t="s">
        <v>36</v>
      </c>
      <c r="B250" s="34">
        <v>2919</v>
      </c>
      <c r="C250" s="11" t="s">
        <v>50</v>
      </c>
      <c r="D250" s="11" t="s">
        <v>308</v>
      </c>
      <c r="E250" s="12">
        <f>MATCH(B250,[1]Productions!$B:$B,FALSE)</f>
        <v>146</v>
      </c>
      <c r="F250" s="11"/>
      <c r="G250" s="15" t="s">
        <v>309</v>
      </c>
      <c r="H250" s="51">
        <v>2325.748569718764</v>
      </c>
      <c r="I250" s="51">
        <v>2265.4153747084665</v>
      </c>
      <c r="J250" s="51">
        <v>2086.4724578572345</v>
      </c>
    </row>
    <row r="251" spans="1:10" x14ac:dyDescent="0.2">
      <c r="A251" s="13" t="s">
        <v>320</v>
      </c>
      <c r="B251" s="34">
        <v>2924</v>
      </c>
      <c r="C251" s="11" t="s">
        <v>50</v>
      </c>
      <c r="D251" s="11" t="s">
        <v>308</v>
      </c>
      <c r="E251" s="12">
        <f>MATCH(B251,[1]Productions!$B:$B,FALSE)</f>
        <v>149</v>
      </c>
      <c r="F251" s="11"/>
      <c r="G251" s="15" t="s">
        <v>309</v>
      </c>
      <c r="H251" s="51">
        <v>8558.9623649748919</v>
      </c>
      <c r="I251" s="51">
        <v>8028.2912846239187</v>
      </c>
      <c r="J251" s="51">
        <v>7077.1590695866116</v>
      </c>
    </row>
    <row r="252" spans="1:10" x14ac:dyDescent="0.2">
      <c r="A252" s="13" t="s">
        <v>321</v>
      </c>
      <c r="B252" s="34">
        <v>2943</v>
      </c>
      <c r="C252" s="11" t="s">
        <v>50</v>
      </c>
      <c r="D252" s="11" t="s">
        <v>308</v>
      </c>
      <c r="E252" s="12">
        <f>MATCH(B252,[1]Productions!$B:$B,FALSE)</f>
        <v>151</v>
      </c>
      <c r="F252" s="11"/>
      <c r="G252" s="15" t="s">
        <v>309</v>
      </c>
      <c r="H252" s="51">
        <v>6361.2336257062707</v>
      </c>
      <c r="I252" s="51">
        <v>6229.9209849943591</v>
      </c>
      <c r="J252" s="51">
        <v>5830.7688486950774</v>
      </c>
    </row>
    <row r="253" spans="1:10" x14ac:dyDescent="0.2">
      <c r="A253" s="17" t="s">
        <v>322</v>
      </c>
      <c r="B253" s="34">
        <v>2731</v>
      </c>
      <c r="C253" s="11" t="s">
        <v>50</v>
      </c>
      <c r="D253" s="11" t="s">
        <v>308</v>
      </c>
      <c r="E253" s="12">
        <f>MATCH(B253,[1]Productions!$B:$B,FALSE)</f>
        <v>98</v>
      </c>
      <c r="F253" s="11"/>
      <c r="G253" s="15" t="s">
        <v>309</v>
      </c>
      <c r="H253" s="51">
        <v>1502.6508080124786</v>
      </c>
      <c r="I253" s="51">
        <v>1485.0891831469321</v>
      </c>
      <c r="J253" s="51">
        <v>1427.1090886878721</v>
      </c>
    </row>
    <row r="254" spans="1:10" x14ac:dyDescent="0.2">
      <c r="A254" s="17" t="s">
        <v>323</v>
      </c>
      <c r="B254" s="34">
        <v>2732</v>
      </c>
      <c r="C254" s="11" t="s">
        <v>50</v>
      </c>
      <c r="D254" s="11" t="s">
        <v>308</v>
      </c>
      <c r="E254" s="12">
        <f>MATCH(B254,[1]Productions!$B:$B,FALSE)</f>
        <v>99</v>
      </c>
      <c r="F254" s="11"/>
      <c r="G254" s="15" t="s">
        <v>309</v>
      </c>
      <c r="H254" s="51">
        <v>66.713465988536484</v>
      </c>
      <c r="I254" s="51">
        <v>65.930737290759311</v>
      </c>
      <c r="J254" s="51">
        <v>63.58255119742774</v>
      </c>
    </row>
    <row r="255" spans="1:10" x14ac:dyDescent="0.2">
      <c r="A255" s="17" t="s">
        <v>324</v>
      </c>
      <c r="B255" s="34">
        <v>2733</v>
      </c>
      <c r="C255" s="11" t="s">
        <v>50</v>
      </c>
      <c r="D255" s="11" t="s">
        <v>308</v>
      </c>
      <c r="E255" s="12">
        <f>MATCH(B255,[1]Productions!$B:$B,FALSE)</f>
        <v>100</v>
      </c>
      <c r="F255" s="11"/>
      <c r="G255" s="15" t="s">
        <v>309</v>
      </c>
      <c r="H255" s="51">
        <v>2256.6344686436664</v>
      </c>
      <c r="I255" s="51">
        <v>2153.4964786431296</v>
      </c>
      <c r="J255" s="51">
        <v>1844.9686145057365</v>
      </c>
    </row>
    <row r="256" spans="1:10" x14ac:dyDescent="0.2">
      <c r="A256" s="17" t="s">
        <v>325</v>
      </c>
      <c r="B256" s="34">
        <v>2734</v>
      </c>
      <c r="C256" s="11" t="s">
        <v>50</v>
      </c>
      <c r="D256" s="11" t="s">
        <v>308</v>
      </c>
      <c r="E256" s="12">
        <f>MATCH(B256,[1]Productions!$B:$B,FALSE)</f>
        <v>101</v>
      </c>
      <c r="F256" s="11"/>
      <c r="G256" s="15" t="s">
        <v>309</v>
      </c>
      <c r="H256" s="51">
        <v>2535.1358830615895</v>
      </c>
      <c r="I256" s="51">
        <v>2525.3303359135384</v>
      </c>
      <c r="J256" s="51">
        <v>2495.1085943040407</v>
      </c>
    </row>
    <row r="257" spans="1:10" x14ac:dyDescent="0.2">
      <c r="A257" s="17" t="s">
        <v>326</v>
      </c>
      <c r="B257" s="34">
        <v>2744</v>
      </c>
      <c r="C257" s="11" t="s">
        <v>50</v>
      </c>
      <c r="D257" s="11" t="s">
        <v>308</v>
      </c>
      <c r="E257" s="12">
        <f>MATCH(B257,[1]Productions!$B:$B,FALSE)</f>
        <v>111</v>
      </c>
      <c r="F257" s="11"/>
      <c r="G257" s="15" t="s">
        <v>309</v>
      </c>
      <c r="H257" s="51">
        <v>1005.0874285669001</v>
      </c>
      <c r="I257" s="51">
        <v>978.6665926229</v>
      </c>
      <c r="J257" s="51">
        <v>899.40408479090001</v>
      </c>
    </row>
    <row r="258" spans="1:10" x14ac:dyDescent="0.2">
      <c r="A258" s="13" t="s">
        <v>327</v>
      </c>
      <c r="B258" s="34">
        <v>2948</v>
      </c>
      <c r="C258" s="11" t="s">
        <v>50</v>
      </c>
      <c r="D258" s="11" t="s">
        <v>308</v>
      </c>
      <c r="E258" s="12">
        <f>MATCH(B258,[1]Productions!$B:$B,FALSE)</f>
        <v>154</v>
      </c>
      <c r="F258" s="11"/>
      <c r="G258" s="15" t="s">
        <v>309</v>
      </c>
      <c r="H258" s="51">
        <v>24035.185233410841</v>
      </c>
      <c r="I258" s="51">
        <v>23779.680954239961</v>
      </c>
      <c r="J258" s="51">
        <v>23082.018729979252</v>
      </c>
    </row>
    <row r="259" spans="1:10" x14ac:dyDescent="0.2">
      <c r="A259" s="13" t="s">
        <v>328</v>
      </c>
      <c r="B259" s="34">
        <v>2960</v>
      </c>
      <c r="C259" s="11" t="s">
        <v>50</v>
      </c>
      <c r="D259" s="11" t="s">
        <v>308</v>
      </c>
      <c r="E259" s="12">
        <f>MATCH(B259,[1]Productions!$B:$B,FALSE)</f>
        <v>156</v>
      </c>
      <c r="F259" s="11"/>
      <c r="G259" s="15" t="s">
        <v>309</v>
      </c>
      <c r="H259" s="51">
        <v>6.9999999999999993E-2</v>
      </c>
      <c r="I259" s="51">
        <v>5.2500000000000005E-2</v>
      </c>
      <c r="J259" s="51">
        <v>0</v>
      </c>
    </row>
    <row r="260" spans="1:10" x14ac:dyDescent="0.2">
      <c r="A260" s="13" t="s">
        <v>329</v>
      </c>
      <c r="B260" s="11"/>
      <c r="C260" s="11"/>
      <c r="D260" s="11"/>
      <c r="E260" s="11"/>
      <c r="F260" s="11"/>
      <c r="G260" s="15" t="s">
        <v>309</v>
      </c>
      <c r="H260" s="51">
        <v>6.9999999999999993E-2</v>
      </c>
      <c r="I260" s="51">
        <v>5.2499999999999998E-2</v>
      </c>
      <c r="J260" s="51">
        <v>0</v>
      </c>
    </row>
    <row r="261" spans="1:10" x14ac:dyDescent="0.2">
      <c r="A261" s="13" t="s">
        <v>330</v>
      </c>
      <c r="B261" s="11"/>
      <c r="C261" s="11"/>
      <c r="D261" s="11"/>
      <c r="E261" s="11"/>
      <c r="F261" s="11"/>
      <c r="G261" s="15" t="s">
        <v>309</v>
      </c>
      <c r="H261" s="51">
        <v>0.13500000000000001</v>
      </c>
      <c r="I261" s="51">
        <v>0.10125000000000001</v>
      </c>
      <c r="J261" s="51">
        <v>0</v>
      </c>
    </row>
    <row r="262" spans="1:10" x14ac:dyDescent="0.2">
      <c r="A262" s="13" t="s">
        <v>331</v>
      </c>
      <c r="B262" s="11"/>
      <c r="C262" s="11"/>
      <c r="D262" s="11"/>
      <c r="E262" s="11"/>
      <c r="F262" s="11"/>
      <c r="G262" s="15" t="s">
        <v>309</v>
      </c>
      <c r="H262" s="51">
        <v>4.5000000000000005E-2</v>
      </c>
      <c r="I262" s="51">
        <v>3.3750000000000002E-2</v>
      </c>
      <c r="J262" s="51">
        <v>0</v>
      </c>
    </row>
    <row r="263" spans="1:10" x14ac:dyDescent="0.2">
      <c r="A263" s="13" t="s">
        <v>332</v>
      </c>
      <c r="B263" s="11"/>
      <c r="C263" s="11"/>
      <c r="D263" s="11"/>
      <c r="E263" s="11"/>
      <c r="F263" s="11"/>
      <c r="G263" s="15" t="s">
        <v>309</v>
      </c>
      <c r="H263" s="51">
        <v>5.3999999999999999E-2</v>
      </c>
      <c r="I263" s="51">
        <v>4.0500000000000001E-2</v>
      </c>
      <c r="J263" s="51">
        <v>0</v>
      </c>
    </row>
    <row r="264" spans="1:10" ht="19" x14ac:dyDescent="0.2">
      <c r="A264" s="7" t="s">
        <v>333</v>
      </c>
      <c r="B264" s="7"/>
      <c r="C264" s="7"/>
      <c r="D264" s="7"/>
      <c r="E264" s="7"/>
      <c r="F264" s="7"/>
      <c r="G264" s="8"/>
      <c r="H264" s="48"/>
      <c r="I264" s="48"/>
      <c r="J264" s="48"/>
    </row>
    <row r="265" spans="1:10" x14ac:dyDescent="0.2">
      <c r="A265" s="13" t="s">
        <v>307</v>
      </c>
      <c r="B265" s="34">
        <v>2905</v>
      </c>
      <c r="C265" s="11" t="s">
        <v>50</v>
      </c>
      <c r="D265" s="11" t="s">
        <v>334</v>
      </c>
      <c r="E265" s="12">
        <f>MATCH(B265,[1]Productions!$B:$B,FALSE)</f>
        <v>137</v>
      </c>
      <c r="F265" s="11"/>
      <c r="G265" s="15" t="s">
        <v>309</v>
      </c>
      <c r="H265" s="51">
        <v>21338.220239334769</v>
      </c>
      <c r="I265" s="51">
        <v>21305.70982389518</v>
      </c>
      <c r="J265" s="51">
        <v>21159.477265122823</v>
      </c>
    </row>
    <row r="266" spans="1:10" x14ac:dyDescent="0.2">
      <c r="A266" s="17" t="s">
        <v>310</v>
      </c>
      <c r="B266" s="35">
        <v>2511</v>
      </c>
      <c r="C266" s="11" t="s">
        <v>50</v>
      </c>
      <c r="D266" s="11" t="s">
        <v>334</v>
      </c>
      <c r="E266" s="12">
        <f>MATCH(B266,[1]Productions!$B:$B,FALSE)</f>
        <v>7</v>
      </c>
      <c r="F266" s="11"/>
      <c r="G266" s="15" t="s">
        <v>309</v>
      </c>
      <c r="H266" s="51">
        <v>10218.029511872326</v>
      </c>
      <c r="I266" s="51">
        <v>10283.893124080696</v>
      </c>
      <c r="J266" s="51">
        <v>10488.443669652541</v>
      </c>
    </row>
    <row r="267" spans="1:10" x14ac:dyDescent="0.2">
      <c r="A267" s="17" t="s">
        <v>311</v>
      </c>
      <c r="B267" s="35">
        <v>2513</v>
      </c>
      <c r="C267" s="11" t="s">
        <v>50</v>
      </c>
      <c r="D267" s="11" t="s">
        <v>334</v>
      </c>
      <c r="E267" s="12">
        <f>MATCH(B267,[1]Productions!$B:$B,FALSE)</f>
        <v>8</v>
      </c>
      <c r="F267" s="11"/>
      <c r="G267" s="15" t="s">
        <v>309</v>
      </c>
      <c r="H267" s="51">
        <v>7258.9346623419715</v>
      </c>
      <c r="I267" s="51">
        <v>7527.1358864669546</v>
      </c>
      <c r="J267" s="51">
        <v>8341.9596615477767</v>
      </c>
    </row>
    <row r="268" spans="1:10" x14ac:dyDescent="0.2">
      <c r="A268" s="17" t="s">
        <v>312</v>
      </c>
      <c r="B268" s="35">
        <v>2514</v>
      </c>
      <c r="C268" s="11" t="s">
        <v>50</v>
      </c>
      <c r="D268" s="11" t="s">
        <v>334</v>
      </c>
      <c r="E268" s="12">
        <f>MATCH(B268,[1]Productions!$B:$B,FALSE)</f>
        <v>9</v>
      </c>
      <c r="F268" s="11"/>
      <c r="G268" s="15" t="s">
        <v>309</v>
      </c>
      <c r="H268" s="51">
        <v>4291.3286717803439</v>
      </c>
      <c r="I268" s="51">
        <v>3938.8056907811406</v>
      </c>
      <c r="J268" s="51">
        <v>2783.2674702542336</v>
      </c>
    </row>
    <row r="269" spans="1:10" x14ac:dyDescent="0.2">
      <c r="A269" s="13" t="s">
        <v>30</v>
      </c>
      <c r="B269" s="34">
        <v>2907</v>
      </c>
      <c r="C269" s="11" t="s">
        <v>50</v>
      </c>
      <c r="D269" s="11" t="s">
        <v>334</v>
      </c>
      <c r="E269" s="12">
        <f>MATCH(B269,[1]Productions!$B:$B,FALSE)</f>
        <v>138</v>
      </c>
      <c r="F269" s="11"/>
      <c r="G269" s="15" t="s">
        <v>309</v>
      </c>
      <c r="H269" s="51">
        <v>2365.4143942064966</v>
      </c>
      <c r="I269" s="51">
        <v>2519.3278352033858</v>
      </c>
      <c r="J269" s="51">
        <v>3001.2056086741441</v>
      </c>
    </row>
    <row r="270" spans="1:10" x14ac:dyDescent="0.2">
      <c r="A270" s="13" t="s">
        <v>335</v>
      </c>
      <c r="B270" s="34">
        <v>2909</v>
      </c>
      <c r="C270" s="11" t="s">
        <v>50</v>
      </c>
      <c r="D270" s="11" t="s">
        <v>334</v>
      </c>
      <c r="E270" s="12">
        <f>MATCH(B270,[1]Productions!$B:$B,FALSE)</f>
        <v>140</v>
      </c>
      <c r="F270" s="11"/>
      <c r="G270" s="15" t="s">
        <v>309</v>
      </c>
      <c r="H270" s="51">
        <v>1106.1049833843979</v>
      </c>
      <c r="I270" s="51">
        <v>1174.8655517130926</v>
      </c>
      <c r="J270" s="51">
        <v>1399.732728003919</v>
      </c>
    </row>
    <row r="271" spans="1:10" x14ac:dyDescent="0.2">
      <c r="A271" s="13" t="s">
        <v>314</v>
      </c>
      <c r="B271" s="34">
        <v>2913</v>
      </c>
      <c r="C271" s="11" t="s">
        <v>50</v>
      </c>
      <c r="D271" s="11" t="s">
        <v>334</v>
      </c>
      <c r="E271" s="12">
        <f>MATCH(B271,[1]Productions!$B:$B,FALSE)</f>
        <v>143</v>
      </c>
      <c r="F271" s="11"/>
      <c r="G271" s="15" t="s">
        <v>309</v>
      </c>
      <c r="H271" s="51">
        <v>-683.05406891477685</v>
      </c>
      <c r="I271" s="51">
        <v>-577.21358668441974</v>
      </c>
      <c r="J271" s="51">
        <v>-385.32790138180007</v>
      </c>
    </row>
    <row r="272" spans="1:10" x14ac:dyDescent="0.2">
      <c r="A272" s="17" t="s">
        <v>315</v>
      </c>
      <c r="B272" s="35">
        <v>2555</v>
      </c>
      <c r="C272" s="11" t="s">
        <v>50</v>
      </c>
      <c r="D272" s="11" t="s">
        <v>334</v>
      </c>
      <c r="E272" s="12">
        <f>MATCH(B272,[1]Productions!$B:$B,FALSE)</f>
        <v>30</v>
      </c>
      <c r="F272" s="11"/>
      <c r="G272" s="15" t="s">
        <v>309</v>
      </c>
      <c r="H272" s="51">
        <v>-744.33157591158636</v>
      </c>
      <c r="I272" s="51">
        <v>-606.40113490976046</v>
      </c>
      <c r="J272" s="51">
        <v>-324.4901189394734</v>
      </c>
    </row>
    <row r="273" spans="1:10" x14ac:dyDescent="0.2">
      <c r="A273" s="17" t="s">
        <v>316</v>
      </c>
      <c r="B273" s="35">
        <v>2557</v>
      </c>
      <c r="C273" s="11" t="s">
        <v>50</v>
      </c>
      <c r="D273" s="11" t="s">
        <v>334</v>
      </c>
      <c r="E273" s="12">
        <f>MATCH(B273,[1]Productions!$B:$B,FALSE)</f>
        <v>32</v>
      </c>
      <c r="F273" s="11"/>
      <c r="G273" s="15" t="s">
        <v>309</v>
      </c>
      <c r="H273" s="51">
        <v>94.909701489514873</v>
      </c>
      <c r="I273" s="51">
        <v>96.907665082355379</v>
      </c>
      <c r="J273" s="51">
        <v>103.88471774394293</v>
      </c>
    </row>
    <row r="274" spans="1:10" x14ac:dyDescent="0.2">
      <c r="A274" s="17" t="s">
        <v>317</v>
      </c>
      <c r="B274" s="35">
        <v>2558</v>
      </c>
      <c r="C274" s="11" t="s">
        <v>50</v>
      </c>
      <c r="D274" s="11" t="s">
        <v>334</v>
      </c>
      <c r="E274" s="12">
        <f>MATCH(B274,[1]Productions!$B:$B,FALSE)</f>
        <v>33</v>
      </c>
      <c r="F274" s="11"/>
      <c r="G274" s="15" t="s">
        <v>309</v>
      </c>
      <c r="H274" s="51">
        <v>161.52463481691666</v>
      </c>
      <c r="I274" s="51">
        <v>134.44548080955656</v>
      </c>
      <c r="J274" s="51">
        <v>57.34865987765761</v>
      </c>
    </row>
    <row r="275" spans="1:10" x14ac:dyDescent="0.2">
      <c r="A275" s="13" t="s">
        <v>318</v>
      </c>
      <c r="B275" s="34">
        <v>2914</v>
      </c>
      <c r="C275" s="11" t="s">
        <v>50</v>
      </c>
      <c r="D275" s="11" t="s">
        <v>334</v>
      </c>
      <c r="E275" s="12">
        <f>MATCH(B275,[1]Productions!$B:$B,FALSE)</f>
        <v>144</v>
      </c>
      <c r="F275" s="11"/>
      <c r="G275" s="15" t="s">
        <v>309</v>
      </c>
      <c r="H275" s="51">
        <v>-1086.16014848594</v>
      </c>
      <c r="I275" s="51">
        <v>-1050.1967750998958</v>
      </c>
      <c r="J275" s="51">
        <v>-1110.6794820051862</v>
      </c>
    </row>
    <row r="276" spans="1:10" x14ac:dyDescent="0.2">
      <c r="A276" s="13" t="s">
        <v>319</v>
      </c>
      <c r="B276" s="34">
        <v>3000</v>
      </c>
      <c r="C276" s="11" t="s">
        <v>50</v>
      </c>
      <c r="D276" s="11" t="s">
        <v>334</v>
      </c>
      <c r="E276" s="12">
        <f>MATCH(B276,[1]Productions!$B:$B,FALSE)</f>
        <v>158</v>
      </c>
      <c r="F276" s="11"/>
      <c r="G276" s="15" t="s">
        <v>309</v>
      </c>
      <c r="H276" s="70">
        <v>-4279.7431429619319</v>
      </c>
      <c r="I276" s="70">
        <v>-4274.9104451796074</v>
      </c>
      <c r="J276" s="70">
        <v>-4288.7299300844361</v>
      </c>
    </row>
    <row r="277" spans="1:10" x14ac:dyDescent="0.2">
      <c r="A277" s="13" t="s">
        <v>35</v>
      </c>
      <c r="B277" s="34">
        <v>2918</v>
      </c>
      <c r="C277" s="11" t="s">
        <v>50</v>
      </c>
      <c r="D277" s="11" t="s">
        <v>334</v>
      </c>
      <c r="E277" s="12">
        <f>MATCH(B277,[1]Productions!$B:$B,FALSE)</f>
        <v>145</v>
      </c>
      <c r="F277" s="11"/>
      <c r="G277" s="15" t="s">
        <v>309</v>
      </c>
      <c r="H277" s="51">
        <v>-3455.3379003608825</v>
      </c>
      <c r="I277" s="51">
        <v>-3559.3968471271319</v>
      </c>
      <c r="J277" s="51">
        <v>-3764.8684131643777</v>
      </c>
    </row>
    <row r="278" spans="1:10" x14ac:dyDescent="0.2">
      <c r="A278" s="13" t="s">
        <v>36</v>
      </c>
      <c r="B278" s="34">
        <v>2919</v>
      </c>
      <c r="C278" s="11" t="s">
        <v>50</v>
      </c>
      <c r="D278" s="11" t="s">
        <v>334</v>
      </c>
      <c r="E278" s="12">
        <f>MATCH(B278,[1]Productions!$B:$B,FALSE)</f>
        <v>146</v>
      </c>
      <c r="F278" s="11"/>
      <c r="G278" s="15" t="s">
        <v>309</v>
      </c>
      <c r="H278" s="51">
        <v>-4298.0038678399105</v>
      </c>
      <c r="I278" s="51">
        <v>-4409.1983105913914</v>
      </c>
      <c r="J278" s="51">
        <v>-4665.6085544666466</v>
      </c>
    </row>
    <row r="279" spans="1:10" x14ac:dyDescent="0.2">
      <c r="A279" s="13" t="s">
        <v>320</v>
      </c>
      <c r="B279" s="34">
        <v>2924</v>
      </c>
      <c r="C279" s="11" t="s">
        <v>50</v>
      </c>
      <c r="D279" s="11" t="s">
        <v>334</v>
      </c>
      <c r="E279" s="12">
        <f>MATCH(B279,[1]Productions!$B:$B,FALSE)</f>
        <v>149</v>
      </c>
      <c r="F279" s="11"/>
      <c r="G279" s="15" t="s">
        <v>309</v>
      </c>
      <c r="H279" s="51">
        <v>1457.7162840126834</v>
      </c>
      <c r="I279" s="51">
        <v>998.24542685779011</v>
      </c>
      <c r="J279" s="51">
        <v>205.19210521537121</v>
      </c>
    </row>
    <row r="280" spans="1:10" x14ac:dyDescent="0.2">
      <c r="A280" s="13" t="s">
        <v>321</v>
      </c>
      <c r="B280" s="34">
        <v>2943</v>
      </c>
      <c r="C280" s="11" t="s">
        <v>50</v>
      </c>
      <c r="D280" s="11" t="s">
        <v>334</v>
      </c>
      <c r="E280" s="12">
        <f>MATCH(B280,[1]Productions!$B:$B,FALSE)</f>
        <v>151</v>
      </c>
      <c r="F280" s="11"/>
      <c r="G280" s="15" t="s">
        <v>309</v>
      </c>
      <c r="H280" s="51">
        <v>763.80661849755006</v>
      </c>
      <c r="I280" s="51">
        <v>692.14912559461777</v>
      </c>
      <c r="J280" s="51">
        <v>504.62210456546984</v>
      </c>
    </row>
    <row r="281" spans="1:10" x14ac:dyDescent="0.2">
      <c r="A281" s="17" t="s">
        <v>322</v>
      </c>
      <c r="B281" s="34">
        <v>2731</v>
      </c>
      <c r="C281" s="11" t="s">
        <v>50</v>
      </c>
      <c r="D281" s="11" t="s">
        <v>334</v>
      </c>
      <c r="E281" s="12">
        <f>MATCH(B281,[1]Productions!$B:$B,FALSE)</f>
        <v>98</v>
      </c>
      <c r="F281" s="11"/>
      <c r="G281" s="15" t="s">
        <v>309</v>
      </c>
      <c r="H281" s="51">
        <v>56.894439890059175</v>
      </c>
      <c r="I281" s="51">
        <v>60.333177582524513</v>
      </c>
      <c r="J281" s="51">
        <v>73.363844116352766</v>
      </c>
    </row>
    <row r="282" spans="1:10" x14ac:dyDescent="0.2">
      <c r="A282" s="17" t="s">
        <v>323</v>
      </c>
      <c r="B282" s="34">
        <v>2732</v>
      </c>
      <c r="C282" s="11" t="s">
        <v>50</v>
      </c>
      <c r="D282" s="11" t="s">
        <v>334</v>
      </c>
      <c r="E282" s="12">
        <f>MATCH(B282,[1]Productions!$B:$B,FALSE)</f>
        <v>99</v>
      </c>
      <c r="F282" s="11"/>
      <c r="G282" s="15" t="s">
        <v>309</v>
      </c>
      <c r="H282" s="51">
        <v>-147.84142938345073</v>
      </c>
      <c r="I282" s="51">
        <v>-145.64127150990689</v>
      </c>
      <c r="J282" s="51">
        <v>-137.90310577003311</v>
      </c>
    </row>
    <row r="283" spans="1:10" x14ac:dyDescent="0.2">
      <c r="A283" s="17" t="s">
        <v>324</v>
      </c>
      <c r="B283" s="34">
        <v>2733</v>
      </c>
      <c r="C283" s="11" t="s">
        <v>50</v>
      </c>
      <c r="D283" s="11" t="s">
        <v>334</v>
      </c>
      <c r="E283" s="12">
        <f>MATCH(B283,[1]Productions!$B:$B,FALSE)</f>
        <v>100</v>
      </c>
      <c r="F283" s="11"/>
      <c r="G283" s="15" t="s">
        <v>309</v>
      </c>
      <c r="H283" s="51">
        <v>105.68153131835152</v>
      </c>
      <c r="I283" s="51">
        <v>35.824004798786973</v>
      </c>
      <c r="J283" s="51">
        <v>-161.17538977240429</v>
      </c>
    </row>
    <row r="284" spans="1:10" x14ac:dyDescent="0.2">
      <c r="A284" s="17" t="s">
        <v>325</v>
      </c>
      <c r="B284" s="34">
        <v>2734</v>
      </c>
      <c r="C284" s="11" t="s">
        <v>50</v>
      </c>
      <c r="D284" s="11" t="s">
        <v>334</v>
      </c>
      <c r="E284" s="12">
        <f>MATCH(B284,[1]Productions!$B:$B,FALSE)</f>
        <v>101</v>
      </c>
      <c r="F284" s="11"/>
      <c r="G284" s="15" t="s">
        <v>309</v>
      </c>
      <c r="H284" s="51">
        <v>842.86141755766789</v>
      </c>
      <c r="I284" s="51">
        <v>834.08352866631731</v>
      </c>
      <c r="J284" s="51">
        <v>818.24983581353558</v>
      </c>
    </row>
    <row r="285" spans="1:10" x14ac:dyDescent="0.2">
      <c r="A285" s="17" t="s">
        <v>336</v>
      </c>
      <c r="B285" s="34">
        <v>2735</v>
      </c>
      <c r="C285" s="11" t="s">
        <v>50</v>
      </c>
      <c r="D285" s="11" t="s">
        <v>334</v>
      </c>
      <c r="E285" s="12">
        <f>MATCH(B285,[1]Productions!$B:$B,FALSE)</f>
        <v>102</v>
      </c>
      <c r="F285" s="11"/>
      <c r="G285" s="15" t="s">
        <v>309</v>
      </c>
      <c r="H285" s="51">
        <v>-93.789340885077721</v>
      </c>
      <c r="I285" s="51">
        <v>-92.450313943104163</v>
      </c>
      <c r="J285" s="51">
        <v>-87.913079821981114</v>
      </c>
    </row>
    <row r="286" spans="1:10" x14ac:dyDescent="0.2">
      <c r="A286" s="17" t="s">
        <v>326</v>
      </c>
      <c r="B286" s="34">
        <v>2744</v>
      </c>
      <c r="C286" s="11" t="s">
        <v>50</v>
      </c>
      <c r="D286" s="11" t="s">
        <v>334</v>
      </c>
      <c r="E286" s="12">
        <f>MATCH(B286,[1]Productions!$B:$B,FALSE)</f>
        <v>111</v>
      </c>
      <c r="F286" s="11"/>
      <c r="G286" s="15" t="s">
        <v>309</v>
      </c>
      <c r="H286" s="51">
        <v>71.736553757744218</v>
      </c>
      <c r="I286" s="51">
        <v>27.58440172152666</v>
      </c>
      <c r="J286" s="51">
        <v>-97.466160205441952</v>
      </c>
    </row>
    <row r="287" spans="1:10" x14ac:dyDescent="0.2">
      <c r="A287" s="13" t="s">
        <v>327</v>
      </c>
      <c r="B287" s="34">
        <v>2948</v>
      </c>
      <c r="C287" s="11" t="s">
        <v>50</v>
      </c>
      <c r="D287" s="11" t="s">
        <v>334</v>
      </c>
      <c r="E287" s="12">
        <f>MATCH(B287,[1]Productions!$B:$B,FALSE)</f>
        <v>154</v>
      </c>
      <c r="F287" s="11"/>
      <c r="G287" s="15" t="s">
        <v>309</v>
      </c>
      <c r="H287" s="51">
        <v>7022.173786179872</v>
      </c>
      <c r="I287" s="51">
        <v>6713.2905029660324</v>
      </c>
      <c r="J287" s="51">
        <v>5956.553140909542</v>
      </c>
    </row>
    <row r="288" spans="1:10" x14ac:dyDescent="0.2">
      <c r="A288" s="13" t="s">
        <v>328</v>
      </c>
      <c r="B288" s="34">
        <v>2960</v>
      </c>
      <c r="C288" s="11" t="s">
        <v>50</v>
      </c>
      <c r="D288" s="11" t="s">
        <v>334</v>
      </c>
      <c r="E288" s="12">
        <f>MATCH(B288,[1]Productions!$B:$B,FALSE)</f>
        <v>156</v>
      </c>
      <c r="F288" s="11"/>
      <c r="G288" s="15" t="s">
        <v>309</v>
      </c>
      <c r="H288" s="51">
        <v>-2349.0924677082494</v>
      </c>
      <c r="I288" s="51">
        <v>-2368.8886626697122</v>
      </c>
      <c r="J288" s="51">
        <v>-2409.1811236353828</v>
      </c>
    </row>
    <row r="289" spans="1:10" ht="19" x14ac:dyDescent="0.2">
      <c r="A289" s="7" t="s">
        <v>337</v>
      </c>
      <c r="B289" s="7"/>
      <c r="C289" s="7"/>
      <c r="D289" s="7"/>
      <c r="E289" s="7"/>
      <c r="F289" s="7"/>
      <c r="G289" s="8"/>
      <c r="H289" s="48"/>
      <c r="I289" s="48"/>
      <c r="J289" s="48"/>
    </row>
    <row r="290" spans="1:10" x14ac:dyDescent="0.2">
      <c r="A290" s="8" t="s">
        <v>338</v>
      </c>
      <c r="B290" s="36"/>
      <c r="C290" s="8"/>
      <c r="D290" s="8"/>
      <c r="E290" s="8"/>
      <c r="F290" s="8"/>
      <c r="G290" s="8"/>
      <c r="H290" s="85">
        <v>-119153.02904857884</v>
      </c>
      <c r="I290" s="85">
        <v>-118119.79611157879</v>
      </c>
      <c r="J290" s="85">
        <v>-113908.01285540247</v>
      </c>
    </row>
    <row r="291" spans="1:10" x14ac:dyDescent="0.2">
      <c r="A291" s="13" t="s">
        <v>27</v>
      </c>
      <c r="B291" s="19" t="s">
        <v>339</v>
      </c>
      <c r="C291" s="11" t="s">
        <v>136</v>
      </c>
      <c r="D291" s="11" t="s">
        <v>340</v>
      </c>
      <c r="E291" s="12">
        <f>MATCH(B291,'[5]AvB(A)'!$B:$B,FALSE)</f>
        <v>198</v>
      </c>
      <c r="F291" s="11"/>
      <c r="G291" s="15" t="s">
        <v>309</v>
      </c>
      <c r="H291" s="86">
        <v>-19042.836089232402</v>
      </c>
      <c r="I291" s="86">
        <v>-18816.556849022574</v>
      </c>
      <c r="J291" s="86">
        <v>-18070.091783362637</v>
      </c>
    </row>
    <row r="292" spans="1:10" x14ac:dyDescent="0.2">
      <c r="A292" s="13" t="s">
        <v>341</v>
      </c>
      <c r="B292" s="19" t="s">
        <v>342</v>
      </c>
      <c r="C292" s="11" t="s">
        <v>136</v>
      </c>
      <c r="D292" s="11" t="s">
        <v>340</v>
      </c>
      <c r="E292" s="12">
        <f>MATCH(B292,'[5]AvB(A)'!$B:$B,FALSE)</f>
        <v>199</v>
      </c>
      <c r="F292" s="11"/>
      <c r="G292" s="15" t="s">
        <v>309</v>
      </c>
      <c r="H292" s="86">
        <v>-3870.4274996420172</v>
      </c>
      <c r="I292" s="86">
        <v>-3723.4230941387796</v>
      </c>
      <c r="J292" s="86">
        <v>-3436.8695629912377</v>
      </c>
    </row>
    <row r="293" spans="1:10" x14ac:dyDescent="0.2">
      <c r="A293" s="13" t="s">
        <v>343</v>
      </c>
      <c r="B293" s="19" t="s">
        <v>344</v>
      </c>
      <c r="C293" s="11" t="s">
        <v>136</v>
      </c>
      <c r="D293" s="11" t="s">
        <v>340</v>
      </c>
      <c r="E293" s="12">
        <f>MATCH(B293,'[5]AvB(A)'!$B:$B,FALSE)</f>
        <v>200</v>
      </c>
      <c r="F293" s="11"/>
      <c r="G293" s="15" t="s">
        <v>309</v>
      </c>
      <c r="H293" s="86">
        <v>-4807.4211950646049</v>
      </c>
      <c r="I293" s="86">
        <v>-4781.7244240838963</v>
      </c>
      <c r="J293" s="86">
        <v>-4635.2281875232029</v>
      </c>
    </row>
    <row r="294" spans="1:10" x14ac:dyDescent="0.2">
      <c r="A294" s="13" t="s">
        <v>345</v>
      </c>
      <c r="B294" s="19" t="s">
        <v>346</v>
      </c>
      <c r="C294" s="11" t="s">
        <v>136</v>
      </c>
      <c r="D294" s="11" t="s">
        <v>340</v>
      </c>
      <c r="E294" s="12">
        <f>MATCH(B294,'[5]AvB(A)'!$B:$B,FALSE)</f>
        <v>201</v>
      </c>
      <c r="F294" s="11"/>
      <c r="G294" s="15" t="s">
        <v>309</v>
      </c>
      <c r="H294" s="86">
        <v>-5236.5804009858402</v>
      </c>
      <c r="I294" s="86">
        <v>-5200.0368051583564</v>
      </c>
      <c r="J294" s="86">
        <v>-5029.046216942118</v>
      </c>
    </row>
    <row r="295" spans="1:10" x14ac:dyDescent="0.2">
      <c r="A295" s="13" t="s">
        <v>347</v>
      </c>
      <c r="B295" s="19" t="s">
        <v>348</v>
      </c>
      <c r="C295" s="11" t="s">
        <v>136</v>
      </c>
      <c r="D295" s="11" t="s">
        <v>340</v>
      </c>
      <c r="E295" s="12">
        <f>MATCH(B295,'[5]AvB(A)'!$B:$B,FALSE)</f>
        <v>202</v>
      </c>
      <c r="F295" s="11"/>
      <c r="G295" s="15" t="s">
        <v>309</v>
      </c>
      <c r="H295" s="86">
        <v>0</v>
      </c>
      <c r="I295" s="86">
        <v>-37.158801997752093</v>
      </c>
      <c r="J295" s="86">
        <v>-144.34680470848451</v>
      </c>
    </row>
    <row r="296" spans="1:10" x14ac:dyDescent="0.2">
      <c r="A296" s="13" t="s">
        <v>349</v>
      </c>
      <c r="B296" s="19" t="s">
        <v>350</v>
      </c>
      <c r="C296" s="11" t="s">
        <v>136</v>
      </c>
      <c r="D296" s="11" t="s">
        <v>340</v>
      </c>
      <c r="E296" s="12">
        <f>MATCH(B296,'[5]AvB(A)'!$B:$B,FALSE)</f>
        <v>203</v>
      </c>
      <c r="F296" s="11"/>
      <c r="G296" s="15" t="s">
        <v>351</v>
      </c>
      <c r="H296" s="86">
        <v>0</v>
      </c>
      <c r="I296" s="86">
        <v>-3.4988544903958578E-2</v>
      </c>
      <c r="J296" s="86">
        <v>-0.14448816099307951</v>
      </c>
    </row>
    <row r="297" spans="1:10" x14ac:dyDescent="0.2">
      <c r="A297" s="13" t="s">
        <v>352</v>
      </c>
      <c r="B297" s="19" t="s">
        <v>353</v>
      </c>
      <c r="C297" s="11" t="s">
        <v>136</v>
      </c>
      <c r="D297" s="11" t="s">
        <v>340</v>
      </c>
      <c r="E297" s="12">
        <f>MATCH(B297,'[5]AvB(A)'!$B:$B,FALSE)</f>
        <v>204</v>
      </c>
      <c r="F297" s="11"/>
      <c r="G297" s="15" t="s">
        <v>309</v>
      </c>
      <c r="H297" s="86">
        <v>-0.315</v>
      </c>
      <c r="I297" s="86">
        <v>-0.23625000000000002</v>
      </c>
      <c r="J297" s="86">
        <v>0</v>
      </c>
    </row>
    <row r="298" spans="1:10" x14ac:dyDescent="0.2">
      <c r="A298" s="13" t="s">
        <v>354</v>
      </c>
      <c r="B298" s="19" t="s">
        <v>355</v>
      </c>
      <c r="C298" s="11" t="s">
        <v>136</v>
      </c>
      <c r="D298" s="11" t="s">
        <v>340</v>
      </c>
      <c r="E298" s="12">
        <f>MATCH(B298,'[5]AvB(A)'!$B:$B,FALSE)</f>
        <v>205</v>
      </c>
      <c r="F298" s="11"/>
      <c r="G298" s="15" t="s">
        <v>351</v>
      </c>
      <c r="H298" s="86">
        <v>-39155.245641948495</v>
      </c>
      <c r="I298" s="86">
        <v>-38358.496708093793</v>
      </c>
      <c r="J298" s="86">
        <v>-36014.123762628624</v>
      </c>
    </row>
    <row r="299" spans="1:10" x14ac:dyDescent="0.2">
      <c r="A299" s="13" t="s">
        <v>356</v>
      </c>
      <c r="B299" s="19" t="s">
        <v>357</v>
      </c>
      <c r="C299" s="11" t="s">
        <v>136</v>
      </c>
      <c r="D299" s="11" t="s">
        <v>340</v>
      </c>
      <c r="E299" s="12">
        <f>MATCH(B299,'[5]AvB(A)'!$B:$B,FALSE)</f>
        <v>206</v>
      </c>
      <c r="F299" s="11"/>
      <c r="G299" s="15" t="s">
        <v>351</v>
      </c>
      <c r="H299" s="86">
        <v>-18157.45464216021</v>
      </c>
      <c r="I299" s="86">
        <v>-16960.853386033792</v>
      </c>
      <c r="J299" s="86">
        <v>-13612.703142524315</v>
      </c>
    </row>
    <row r="300" spans="1:10" x14ac:dyDescent="0.2">
      <c r="A300" s="13" t="s">
        <v>358</v>
      </c>
      <c r="B300" s="19" t="s">
        <v>359</v>
      </c>
      <c r="C300" s="11" t="s">
        <v>136</v>
      </c>
      <c r="D300" s="11" t="s">
        <v>340</v>
      </c>
      <c r="E300" s="12">
        <f>MATCH(B300,'[5]AvB(A)'!$B:$B,FALSE)</f>
        <v>207</v>
      </c>
      <c r="F300" s="11"/>
      <c r="G300" s="15" t="s">
        <v>351</v>
      </c>
      <c r="H300" s="86">
        <v>-4210.6038553285116</v>
      </c>
      <c r="I300" s="86">
        <v>-4214.9905430443669</v>
      </c>
      <c r="J300" s="86">
        <v>-4153.5572160703705</v>
      </c>
    </row>
    <row r="301" spans="1:10" x14ac:dyDescent="0.2">
      <c r="A301" s="13" t="s">
        <v>360</v>
      </c>
      <c r="B301" s="19" t="s">
        <v>361</v>
      </c>
      <c r="C301" s="11" t="s">
        <v>136</v>
      </c>
      <c r="D301" s="11" t="s">
        <v>340</v>
      </c>
      <c r="E301" s="12">
        <f>MATCH(B301,'[5]AvB(A)'!$B:$B,FALSE)</f>
        <v>209</v>
      </c>
      <c r="F301" s="11"/>
      <c r="G301" s="15" t="s">
        <v>351</v>
      </c>
      <c r="H301" s="86">
        <v>-16416.751369523936</v>
      </c>
      <c r="I301" s="86">
        <v>-16121.876560550887</v>
      </c>
      <c r="J301" s="86">
        <v>-15215.084545121308</v>
      </c>
    </row>
    <row r="302" spans="1:10" x14ac:dyDescent="0.2">
      <c r="A302" s="13" t="s">
        <v>295</v>
      </c>
      <c r="B302" s="19" t="s">
        <v>362</v>
      </c>
      <c r="C302" s="11" t="s">
        <v>136</v>
      </c>
      <c r="D302" s="11" t="s">
        <v>340</v>
      </c>
      <c r="E302" s="12">
        <f>MATCH(B302,'[5]AvB(A)'!$B:$B,FALSE)</f>
        <v>208</v>
      </c>
      <c r="F302" s="11"/>
      <c r="G302" s="15" t="s">
        <v>351</v>
      </c>
      <c r="H302" s="86">
        <v>-8255.3933546928165</v>
      </c>
      <c r="I302" s="86">
        <v>-9904.4077009096891</v>
      </c>
      <c r="J302" s="86">
        <v>-13596.817145369181</v>
      </c>
    </row>
    <row r="303" spans="1:10" x14ac:dyDescent="0.2">
      <c r="A303" s="13" t="s">
        <v>363</v>
      </c>
      <c r="B303" s="19" t="s">
        <v>364</v>
      </c>
      <c r="C303" s="11" t="s">
        <v>136</v>
      </c>
      <c r="D303" s="11" t="s">
        <v>340</v>
      </c>
      <c r="E303" s="12">
        <f>MATCH(B303,'[5]AvB(A)'!$B:$B,FALSE)</f>
        <v>210</v>
      </c>
      <c r="F303" s="11"/>
      <c r="G303" s="15" t="s">
        <v>351</v>
      </c>
      <c r="H303" s="86">
        <v>0</v>
      </c>
      <c r="I303" s="86">
        <v>0</v>
      </c>
      <c r="J303" s="86">
        <v>0</v>
      </c>
    </row>
    <row r="304" spans="1:10" x14ac:dyDescent="0.2">
      <c r="A304" s="8" t="s">
        <v>365</v>
      </c>
      <c r="B304" s="36"/>
      <c r="C304" s="8"/>
      <c r="D304" s="8"/>
      <c r="E304" s="8"/>
      <c r="F304" s="8"/>
      <c r="G304" s="8"/>
      <c r="H304" s="71">
        <v>119153.02904857881</v>
      </c>
      <c r="I304" s="71">
        <v>118119.79611157879</v>
      </c>
      <c r="J304" s="71">
        <v>113907.86836724146</v>
      </c>
    </row>
    <row r="305" spans="1:10" x14ac:dyDescent="0.2">
      <c r="A305" s="13" t="s">
        <v>366</v>
      </c>
      <c r="B305" s="19" t="s">
        <v>367</v>
      </c>
      <c r="C305" s="11" t="s">
        <v>136</v>
      </c>
      <c r="D305" s="11" t="s">
        <v>340</v>
      </c>
      <c r="E305" s="12">
        <f>MATCH(B305,'[5]AvB(A)'!$B:$B,FALSE)</f>
        <v>211</v>
      </c>
      <c r="F305" s="11"/>
      <c r="G305" s="15" t="s">
        <v>351</v>
      </c>
      <c r="H305" s="51">
        <v>28805.17231443484</v>
      </c>
      <c r="I305" s="51">
        <v>28316.690847010635</v>
      </c>
      <c r="J305" s="51">
        <v>26861.896913116736</v>
      </c>
    </row>
    <row r="306" spans="1:10" x14ac:dyDescent="0.2">
      <c r="A306" s="13" t="s">
        <v>368</v>
      </c>
      <c r="B306" s="19" t="s">
        <v>369</v>
      </c>
      <c r="C306" s="11" t="s">
        <v>136</v>
      </c>
      <c r="D306" s="11" t="s">
        <v>340</v>
      </c>
      <c r="E306" s="12">
        <f>MATCH(B306,'[5]AvB(A)'!$B:$B,FALSE)</f>
        <v>212</v>
      </c>
      <c r="F306" s="11"/>
      <c r="G306" s="15" t="s">
        <v>351</v>
      </c>
      <c r="H306" s="51">
        <v>33620.214015179074</v>
      </c>
      <c r="I306" s="51">
        <v>32731.505453672024</v>
      </c>
      <c r="J306" s="51">
        <v>30054.729300772153</v>
      </c>
    </row>
    <row r="307" spans="1:10" x14ac:dyDescent="0.2">
      <c r="A307" s="13" t="s">
        <v>370</v>
      </c>
      <c r="B307" s="19" t="s">
        <v>371</v>
      </c>
      <c r="C307" s="11" t="s">
        <v>136</v>
      </c>
      <c r="D307" s="11" t="s">
        <v>340</v>
      </c>
      <c r="E307" s="12">
        <f>MATCH(B307,'[5]AvB(A)'!$B:$B,FALSE)</f>
        <v>213</v>
      </c>
      <c r="F307" s="11"/>
      <c r="G307" s="15" t="s">
        <v>351</v>
      </c>
      <c r="H307" s="51">
        <v>330.21573418771266</v>
      </c>
      <c r="I307" s="51">
        <v>2466.7823304128115</v>
      </c>
      <c r="J307" s="51">
        <v>4694.4626261721623</v>
      </c>
    </row>
    <row r="308" spans="1:10" x14ac:dyDescent="0.2">
      <c r="A308" s="13" t="s">
        <v>372</v>
      </c>
      <c r="B308" s="19" t="s">
        <v>373</v>
      </c>
      <c r="C308" s="11" t="s">
        <v>136</v>
      </c>
      <c r="D308" s="11" t="s">
        <v>340</v>
      </c>
      <c r="E308" s="12">
        <f>MATCH(B308,'[5]AvB(A)'!$B:$B,FALSE)</f>
        <v>214</v>
      </c>
      <c r="F308" s="11"/>
      <c r="G308" s="15" t="s">
        <v>351</v>
      </c>
      <c r="H308" s="51">
        <v>23439.846799852334</v>
      </c>
      <c r="I308" s="51">
        <v>22045.646267537049</v>
      </c>
      <c r="J308" s="51">
        <v>20981.196971652746</v>
      </c>
    </row>
    <row r="309" spans="1:10" x14ac:dyDescent="0.2">
      <c r="A309" s="13" t="s">
        <v>374</v>
      </c>
      <c r="B309" s="19" t="s">
        <v>375</v>
      </c>
      <c r="C309" s="11" t="s">
        <v>136</v>
      </c>
      <c r="D309" s="11" t="s">
        <v>340</v>
      </c>
      <c r="E309" s="12">
        <f>MATCH(B309,'[5]AvB(A)'!$B:$B,FALSE)</f>
        <v>215</v>
      </c>
      <c r="F309" s="11"/>
      <c r="G309" s="15" t="s">
        <v>309</v>
      </c>
      <c r="H309" s="51">
        <v>12238.94520187838</v>
      </c>
      <c r="I309" s="51">
        <v>12047.707845728339</v>
      </c>
      <c r="J309" s="51">
        <v>11461.160469404094</v>
      </c>
    </row>
    <row r="310" spans="1:10" x14ac:dyDescent="0.2">
      <c r="A310" s="13" t="s">
        <v>376</v>
      </c>
      <c r="B310" s="19" t="s">
        <v>377</v>
      </c>
      <c r="C310" s="11" t="s">
        <v>136</v>
      </c>
      <c r="D310" s="11" t="s">
        <v>340</v>
      </c>
      <c r="E310" s="12">
        <f>MATCH(B310,'[5]AvB(A)'!$B:$B,FALSE)</f>
        <v>216</v>
      </c>
      <c r="F310" s="11"/>
      <c r="G310" s="15" t="s">
        <v>309</v>
      </c>
      <c r="H310" s="51">
        <v>5203.8796003737561</v>
      </c>
      <c r="I310" s="51">
        <v>5004.6223555767037</v>
      </c>
      <c r="J310" s="51">
        <v>4387.1067865272444</v>
      </c>
    </row>
    <row r="311" spans="1:10" x14ac:dyDescent="0.2">
      <c r="A311" s="13" t="s">
        <v>378</v>
      </c>
      <c r="B311" s="19" t="s">
        <v>379</v>
      </c>
      <c r="C311" s="11" t="s">
        <v>136</v>
      </c>
      <c r="D311" s="11" t="s">
        <v>340</v>
      </c>
      <c r="E311" s="12">
        <f>MATCH(B311,'[5]AvB(A)'!$B:$B,FALSE)</f>
        <v>217</v>
      </c>
      <c r="F311" s="11"/>
      <c r="G311" s="15" t="s">
        <v>309</v>
      </c>
      <c r="H311" s="51">
        <v>12517.859765861369</v>
      </c>
      <c r="I311" s="51">
        <v>12549.732811877255</v>
      </c>
      <c r="J311" s="51">
        <v>12633.566594976413</v>
      </c>
    </row>
    <row r="312" spans="1:10" x14ac:dyDescent="0.2">
      <c r="A312" s="13" t="s">
        <v>380</v>
      </c>
      <c r="B312" s="19" t="s">
        <v>381</v>
      </c>
      <c r="C312" s="11" t="s">
        <v>136</v>
      </c>
      <c r="D312" s="11" t="s">
        <v>340</v>
      </c>
      <c r="E312" s="12">
        <f>MATCH(B312,'[5]AvB(A)'!$B:$B,FALSE)</f>
        <v>218</v>
      </c>
      <c r="F312" s="11"/>
      <c r="G312" s="15" t="s">
        <v>309</v>
      </c>
      <c r="H312" s="51">
        <v>0.18959999999999999</v>
      </c>
      <c r="I312" s="51">
        <v>0.14302500000000001</v>
      </c>
      <c r="J312" s="51">
        <v>0</v>
      </c>
    </row>
    <row r="313" spans="1:10" x14ac:dyDescent="0.2">
      <c r="A313" s="13" t="s">
        <v>382</v>
      </c>
      <c r="B313" s="19" t="s">
        <v>383</v>
      </c>
      <c r="C313" s="11" t="s">
        <v>136</v>
      </c>
      <c r="D313" s="11" t="s">
        <v>340</v>
      </c>
      <c r="E313" s="12">
        <f>MATCH(B313,'[5]AvB(A)'!$B:$B,FALSE)</f>
        <v>219</v>
      </c>
      <c r="F313" s="11"/>
      <c r="G313" s="15" t="s">
        <v>309</v>
      </c>
      <c r="H313" s="51">
        <v>0.46500000000000002</v>
      </c>
      <c r="I313" s="51">
        <v>0.34875</v>
      </c>
      <c r="J313" s="51">
        <v>0</v>
      </c>
    </row>
    <row r="314" spans="1:10" x14ac:dyDescent="0.2">
      <c r="A314" s="13" t="s">
        <v>384</v>
      </c>
      <c r="B314" s="19" t="s">
        <v>385</v>
      </c>
      <c r="C314" s="11" t="s">
        <v>136</v>
      </c>
      <c r="D314" s="11" t="s">
        <v>340</v>
      </c>
      <c r="E314" s="12">
        <f>MATCH(B314,'[5]AvB(A)'!$B:$B,FALSE)</f>
        <v>220</v>
      </c>
      <c r="F314" s="11"/>
      <c r="G314" s="15" t="s">
        <v>309</v>
      </c>
      <c r="H314" s="51">
        <v>2996.1150168113541</v>
      </c>
      <c r="I314" s="51">
        <v>2956.521924763967</v>
      </c>
      <c r="J314" s="51">
        <v>2833.7487046199294</v>
      </c>
    </row>
    <row r="315" spans="1:10" x14ac:dyDescent="0.2">
      <c r="A315" s="13" t="s">
        <v>386</v>
      </c>
      <c r="B315" s="19" t="s">
        <v>387</v>
      </c>
      <c r="C315" s="11" t="s">
        <v>136</v>
      </c>
      <c r="D315" s="11" t="s">
        <v>340</v>
      </c>
      <c r="E315" s="12">
        <f>MATCH(B315,'[5]AvB(A)'!$B:$B,FALSE)</f>
        <v>221</v>
      </c>
      <c r="F315" s="11"/>
      <c r="G315" s="15" t="s">
        <v>309</v>
      </c>
      <c r="H315" s="51">
        <v>0.126</v>
      </c>
      <c r="I315" s="51">
        <v>9.4500000000000001E-2</v>
      </c>
      <c r="J315" s="51">
        <v>0</v>
      </c>
    </row>
    <row r="316" spans="1:10" x14ac:dyDescent="0.2">
      <c r="A316" s="37"/>
      <c r="B316" s="38"/>
      <c r="C316" s="37"/>
      <c r="D316" s="37"/>
      <c r="E316" s="37"/>
      <c r="F316" s="37"/>
      <c r="G316" s="39"/>
      <c r="H316" s="72"/>
      <c r="I316" s="72"/>
      <c r="J316" s="72"/>
    </row>
    <row r="317" spans="1:10" ht="19" x14ac:dyDescent="0.2">
      <c r="A317" s="7" t="s">
        <v>388</v>
      </c>
      <c r="B317" s="7"/>
      <c r="C317" s="7"/>
      <c r="D317" s="7"/>
      <c r="E317" s="7"/>
      <c r="F317" s="7"/>
      <c r="G317" s="8"/>
      <c r="H317" s="73"/>
      <c r="I317" s="73"/>
      <c r="J317" s="73"/>
    </row>
    <row r="318" spans="1:10" x14ac:dyDescent="0.2">
      <c r="A318" s="8" t="s">
        <v>389</v>
      </c>
      <c r="B318" s="36"/>
      <c r="C318" s="8"/>
      <c r="D318" s="8"/>
      <c r="E318" s="8"/>
      <c r="F318" s="8"/>
      <c r="G318" s="8"/>
      <c r="H318" s="73"/>
      <c r="I318" s="73"/>
      <c r="J318" s="73"/>
    </row>
    <row r="319" spans="1:10" x14ac:dyDescent="0.2">
      <c r="A319" s="13" t="s">
        <v>390</v>
      </c>
      <c r="B319" s="40" t="s">
        <v>391</v>
      </c>
      <c r="C319" s="11" t="s">
        <v>392</v>
      </c>
      <c r="D319" s="11" t="s">
        <v>393</v>
      </c>
      <c r="E319" s="12">
        <f>MATCH(B319,[2]Prelevements!$L:$L,FALSE)</f>
        <v>34</v>
      </c>
      <c r="F319" s="11"/>
      <c r="G319" s="15" t="s">
        <v>394</v>
      </c>
      <c r="H319" s="51">
        <v>749.49394948332372</v>
      </c>
      <c r="I319" s="51">
        <v>1535.9825768884352</v>
      </c>
      <c r="J319" s="51">
        <v>2406.1952672163929</v>
      </c>
    </row>
    <row r="320" spans="1:10" x14ac:dyDescent="0.2">
      <c r="A320" s="13" t="s">
        <v>395</v>
      </c>
      <c r="B320" s="40" t="s">
        <v>396</v>
      </c>
      <c r="C320" s="11" t="s">
        <v>392</v>
      </c>
      <c r="D320" s="11" t="s">
        <v>393</v>
      </c>
      <c r="E320" s="12">
        <f>MATCH(B320,[2]Prelevements!$L:$L,FALSE)</f>
        <v>35</v>
      </c>
      <c r="F320" s="11"/>
      <c r="G320" s="15" t="s">
        <v>394</v>
      </c>
      <c r="H320" s="51">
        <v>124.74918144463803</v>
      </c>
      <c r="I320" s="51">
        <v>270.34235836492553</v>
      </c>
      <c r="J320" s="51">
        <v>494.30560680292621</v>
      </c>
    </row>
    <row r="321" spans="1:10" x14ac:dyDescent="0.2">
      <c r="A321" s="13" t="s">
        <v>249</v>
      </c>
      <c r="B321" s="40" t="s">
        <v>396</v>
      </c>
      <c r="C321" s="11" t="s">
        <v>392</v>
      </c>
      <c r="D321" s="11" t="s">
        <v>393</v>
      </c>
      <c r="E321" s="12">
        <f>MATCH(B321,[2]Prelevements!$L:$L,FALSE)</f>
        <v>35</v>
      </c>
      <c r="F321" s="11"/>
      <c r="G321" s="15" t="s">
        <v>394</v>
      </c>
      <c r="H321" s="51">
        <v>124.74918144463803</v>
      </c>
      <c r="I321" s="51">
        <v>270.34235836492553</v>
      </c>
      <c r="J321" s="51">
        <v>494.30560680292621</v>
      </c>
    </row>
    <row r="322" spans="1:10" x14ac:dyDescent="0.2">
      <c r="A322" s="13" t="s">
        <v>249</v>
      </c>
      <c r="B322" s="40" t="s">
        <v>397</v>
      </c>
      <c r="C322" s="11" t="s">
        <v>392</v>
      </c>
      <c r="D322" s="11" t="s">
        <v>393</v>
      </c>
      <c r="E322" s="12">
        <f>MATCH(B322,[2]Prelevements!$L:$L,FALSE)</f>
        <v>62</v>
      </c>
      <c r="F322" s="11"/>
      <c r="G322" s="15" t="s">
        <v>394</v>
      </c>
      <c r="H322" s="51">
        <v>780.20202523515036</v>
      </c>
      <c r="I322" s="51">
        <v>1285.2564835415174</v>
      </c>
      <c r="J322" s="51">
        <v>2980.2881453987725</v>
      </c>
    </row>
    <row r="323" spans="1:10" x14ac:dyDescent="0.2">
      <c r="A323" s="13" t="s">
        <v>398</v>
      </c>
      <c r="B323" s="40" t="s">
        <v>399</v>
      </c>
      <c r="C323" s="11" t="s">
        <v>392</v>
      </c>
      <c r="D323" s="11" t="s">
        <v>393</v>
      </c>
      <c r="E323" s="12">
        <f>MATCH(B323,[2]Prelevements!$L:$L,FALSE)</f>
        <v>80</v>
      </c>
      <c r="F323" s="11"/>
      <c r="G323" s="15" t="s">
        <v>394</v>
      </c>
      <c r="H323" s="51">
        <v>330.21573418771266</v>
      </c>
      <c r="I323" s="51">
        <v>1970.2451105218013</v>
      </c>
      <c r="J323" s="51">
        <v>3671.140629249679</v>
      </c>
    </row>
    <row r="324" spans="1:10" x14ac:dyDescent="0.2">
      <c r="A324" s="13" t="s">
        <v>400</v>
      </c>
      <c r="B324" s="40" t="s">
        <v>401</v>
      </c>
      <c r="C324" s="11" t="s">
        <v>392</v>
      </c>
      <c r="D324" s="11" t="s">
        <v>393</v>
      </c>
      <c r="E324" s="12">
        <f>MATCH(B324,[2]Prelevements!$L:$L,FALSE)</f>
        <v>95</v>
      </c>
      <c r="F324" s="11"/>
      <c r="G324" s="15" t="s">
        <v>394</v>
      </c>
      <c r="H324" s="51">
        <v>0</v>
      </c>
      <c r="I324" s="51">
        <v>168.80973763265305</v>
      </c>
      <c r="J324" s="51">
        <v>178.78183385569412</v>
      </c>
    </row>
    <row r="325" spans="1:10" x14ac:dyDescent="0.2">
      <c r="A325" s="13" t="s">
        <v>402</v>
      </c>
      <c r="B325" s="40" t="s">
        <v>403</v>
      </c>
      <c r="C325" s="11" t="s">
        <v>392</v>
      </c>
      <c r="D325" s="11" t="s">
        <v>393</v>
      </c>
      <c r="E325" s="12">
        <f>MATCH(B325,[2]Prelevements!$L:$L,FALSE)</f>
        <v>106</v>
      </c>
      <c r="F325" s="11"/>
      <c r="G325" s="15" t="s">
        <v>394</v>
      </c>
      <c r="H325" s="51">
        <v>0</v>
      </c>
      <c r="I325" s="51">
        <v>327.72748225835727</v>
      </c>
      <c r="J325" s="51">
        <v>844.54016306678921</v>
      </c>
    </row>
    <row r="326" spans="1:10" x14ac:dyDescent="0.2">
      <c r="A326" s="13" t="s">
        <v>404</v>
      </c>
      <c r="B326" s="40" t="s">
        <v>405</v>
      </c>
      <c r="C326" s="11" t="s">
        <v>392</v>
      </c>
      <c r="D326" s="11" t="s">
        <v>393</v>
      </c>
      <c r="E326" s="12">
        <f>MATCH(B326,[2]Prelevements!$L:$L,FALSE)</f>
        <v>29</v>
      </c>
      <c r="F326" s="11"/>
      <c r="G326" s="15" t="s">
        <v>21</v>
      </c>
      <c r="H326" s="64">
        <v>5.5E-2</v>
      </c>
      <c r="I326" s="64">
        <v>0.11624999999999999</v>
      </c>
      <c r="J326" s="64">
        <v>0.2</v>
      </c>
    </row>
    <row r="327" spans="1:10" x14ac:dyDescent="0.2">
      <c r="A327" s="13" t="s">
        <v>406</v>
      </c>
      <c r="B327" s="40" t="s">
        <v>407</v>
      </c>
      <c r="C327" s="11" t="s">
        <v>392</v>
      </c>
      <c r="D327" s="11" t="s">
        <v>393</v>
      </c>
      <c r="E327" s="12">
        <f>MATCH(B327,[2]Prelevements!$L:$L,FALSE)</f>
        <v>54</v>
      </c>
      <c r="F327" s="11"/>
      <c r="G327" s="15" t="s">
        <v>21</v>
      </c>
      <c r="H327" s="64">
        <v>0.01</v>
      </c>
      <c r="I327" s="64">
        <v>1.6660113699772799E-2</v>
      </c>
      <c r="J327" s="64">
        <v>0.04</v>
      </c>
    </row>
    <row r="328" spans="1:10" x14ac:dyDescent="0.2">
      <c r="A328" s="13" t="s">
        <v>408</v>
      </c>
      <c r="B328" s="40" t="s">
        <v>409</v>
      </c>
      <c r="C328" s="11" t="s">
        <v>392</v>
      </c>
      <c r="D328" s="11" t="s">
        <v>393</v>
      </c>
      <c r="E328" s="12">
        <f>MATCH(B328,[2]Prelevements!$L:$L,FALSE)</f>
        <v>78</v>
      </c>
      <c r="F328" s="11"/>
      <c r="G328" s="15" t="s">
        <v>21</v>
      </c>
      <c r="H328" s="64">
        <v>0.04</v>
      </c>
      <c r="I328" s="64">
        <v>0.1989260912937621</v>
      </c>
      <c r="J328" s="64">
        <v>0.27</v>
      </c>
    </row>
    <row r="329" spans="1:10" x14ac:dyDescent="0.2">
      <c r="A329" s="13" t="s">
        <v>410</v>
      </c>
      <c r="B329" s="40" t="s">
        <v>411</v>
      </c>
      <c r="C329" s="11" t="s">
        <v>392</v>
      </c>
      <c r="D329" s="11" t="s">
        <v>393</v>
      </c>
      <c r="E329" s="12">
        <f>MATCH(B329,[2]Prelevements!$L:$L,FALSE)</f>
        <v>93</v>
      </c>
      <c r="F329" s="11"/>
      <c r="G329" s="15" t="s">
        <v>21</v>
      </c>
      <c r="H329" s="64">
        <v>0</v>
      </c>
      <c r="I329" s="64">
        <v>2.9999999999999995E-2</v>
      </c>
      <c r="J329" s="64">
        <v>0.03</v>
      </c>
    </row>
    <row r="330" spans="1:10" x14ac:dyDescent="0.2">
      <c r="A330" s="13" t="s">
        <v>412</v>
      </c>
      <c r="B330" s="40" t="s">
        <v>413</v>
      </c>
      <c r="C330" s="11" t="s">
        <v>392</v>
      </c>
      <c r="D330" s="11" t="s">
        <v>393</v>
      </c>
      <c r="E330" s="12">
        <f>MATCH(B330,[2]Prelevements!$L:$L,FALSE)</f>
        <v>104</v>
      </c>
      <c r="F330" s="11"/>
      <c r="G330" s="15" t="s">
        <v>21</v>
      </c>
      <c r="H330" s="64">
        <v>0</v>
      </c>
      <c r="I330" s="64">
        <v>8.786796564403572E-3</v>
      </c>
      <c r="J330" s="64">
        <v>2.5606601717798209E-2</v>
      </c>
    </row>
    <row r="331" spans="1:10" x14ac:dyDescent="0.2">
      <c r="A331" s="13" t="s">
        <v>414</v>
      </c>
      <c r="B331" s="40" t="s">
        <v>415</v>
      </c>
      <c r="C331" s="11" t="s">
        <v>392</v>
      </c>
      <c r="D331" s="11" t="s">
        <v>393</v>
      </c>
      <c r="E331" s="12">
        <f>MATCH(B331,[2]Prelevements!$L:$L,FALSE)</f>
        <v>45</v>
      </c>
      <c r="F331" s="11"/>
      <c r="G331" s="15" t="s">
        <v>416</v>
      </c>
      <c r="H331" s="51">
        <v>2.0580141462075048</v>
      </c>
      <c r="I331" s="51">
        <v>4.2615862606168227</v>
      </c>
      <c r="J331" s="51">
        <v>6.895019660371057</v>
      </c>
    </row>
    <row r="332" spans="1:10" x14ac:dyDescent="0.2">
      <c r="A332" s="13" t="s">
        <v>417</v>
      </c>
      <c r="B332" s="40" t="s">
        <v>418</v>
      </c>
      <c r="C332" s="11" t="s">
        <v>392</v>
      </c>
      <c r="D332" s="11" t="s">
        <v>393</v>
      </c>
      <c r="E332" s="12">
        <f>MATCH(B332,[2]Prelevements!$L:$L,FALSE)</f>
        <v>87</v>
      </c>
      <c r="F332" s="11"/>
      <c r="G332" s="15" t="s">
        <v>416</v>
      </c>
      <c r="H332" s="51">
        <v>0.82553940151242855</v>
      </c>
      <c r="I332" s="51">
        <v>4.9256131703535253</v>
      </c>
      <c r="J332" s="51">
        <v>9.1778523073523246</v>
      </c>
    </row>
    <row r="333" spans="1:10" x14ac:dyDescent="0.2">
      <c r="A333" s="13" t="s">
        <v>419</v>
      </c>
      <c r="B333" s="40" t="s">
        <v>420</v>
      </c>
      <c r="C333" s="11" t="s">
        <v>392</v>
      </c>
      <c r="D333" s="11" t="s">
        <v>393</v>
      </c>
      <c r="E333" s="12">
        <f>MATCH(B333,[2]Prelevements!$L:$L,FALSE)</f>
        <v>72</v>
      </c>
      <c r="F333" s="11"/>
      <c r="G333" s="15" t="s">
        <v>416</v>
      </c>
      <c r="H333" s="51">
        <v>1.3870259336023332</v>
      </c>
      <c r="I333" s="51">
        <v>2.2849005979769532</v>
      </c>
      <c r="J333" s="51">
        <v>5.2982904601276877</v>
      </c>
    </row>
    <row r="334" spans="1:10" x14ac:dyDescent="0.2">
      <c r="A334" s="13" t="s">
        <v>421</v>
      </c>
      <c r="B334" s="40" t="s">
        <v>422</v>
      </c>
      <c r="C334" s="11" t="s">
        <v>392</v>
      </c>
      <c r="D334" s="11" t="s">
        <v>393</v>
      </c>
      <c r="E334" s="12">
        <f>MATCH(B334,[2]Prelevements!$L:$L,FALSE)</f>
        <v>102</v>
      </c>
      <c r="F334" s="11"/>
      <c r="G334" s="15" t="s">
        <v>416</v>
      </c>
      <c r="H334" s="51">
        <v>0</v>
      </c>
      <c r="I334" s="51">
        <v>0.42202437784358016</v>
      </c>
      <c r="J334" s="51">
        <v>0.44695462039560202</v>
      </c>
    </row>
    <row r="335" spans="1:10" x14ac:dyDescent="0.2">
      <c r="A335" s="13" t="s">
        <v>423</v>
      </c>
      <c r="B335" s="40" t="s">
        <v>424</v>
      </c>
      <c r="C335" s="11" t="s">
        <v>392</v>
      </c>
      <c r="D335" s="11" t="s">
        <v>393</v>
      </c>
      <c r="E335" s="12">
        <f>MATCH(B335,[2]Prelevements!$L:$L,FALSE)</f>
        <v>113</v>
      </c>
      <c r="F335" s="11"/>
      <c r="G335" s="15" t="s">
        <v>416</v>
      </c>
      <c r="H335" s="51">
        <v>0</v>
      </c>
      <c r="I335" s="51">
        <v>0.81931877119138974</v>
      </c>
      <c r="J335" s="51">
        <v>2.1113505765750058</v>
      </c>
    </row>
    <row r="336" spans="1:10" x14ac:dyDescent="0.2">
      <c r="A336" s="8" t="s">
        <v>425</v>
      </c>
      <c r="B336" s="36"/>
      <c r="C336" s="8"/>
      <c r="D336" s="8"/>
      <c r="E336" s="8"/>
      <c r="F336" s="8"/>
      <c r="G336" s="8"/>
      <c r="H336" s="73"/>
      <c r="I336" s="73"/>
      <c r="J336" s="73"/>
    </row>
    <row r="337" spans="1:10" x14ac:dyDescent="0.2">
      <c r="A337" s="13" t="s">
        <v>426</v>
      </c>
      <c r="B337" s="40" t="s">
        <v>427</v>
      </c>
      <c r="C337" s="11" t="s">
        <v>392</v>
      </c>
      <c r="D337" s="11" t="s">
        <v>393</v>
      </c>
      <c r="E337" s="12">
        <f>MATCH(B337,[2]Prelevements!$L:$L,FALSE)</f>
        <v>63</v>
      </c>
      <c r="F337" s="11"/>
      <c r="G337" s="15" t="s">
        <v>394</v>
      </c>
      <c r="H337" s="51">
        <v>780.20202523515036</v>
      </c>
      <c r="I337" s="51">
        <v>835.68211931378517</v>
      </c>
      <c r="J337" s="51">
        <v>745.07203634969312</v>
      </c>
    </row>
    <row r="338" spans="1:10" x14ac:dyDescent="0.2">
      <c r="A338" s="13" t="s">
        <v>428</v>
      </c>
      <c r="B338" s="40" t="s">
        <v>429</v>
      </c>
      <c r="C338" s="11" t="s">
        <v>392</v>
      </c>
      <c r="D338" s="11" t="s">
        <v>393</v>
      </c>
      <c r="E338" s="12">
        <f>MATCH(B338,[2]Prelevements!$L:$L,FALSE)</f>
        <v>64</v>
      </c>
      <c r="F338" s="11"/>
      <c r="G338" s="15" t="s">
        <v>394</v>
      </c>
      <c r="H338" s="51">
        <v>0</v>
      </c>
      <c r="I338" s="51">
        <v>845.41287678970048</v>
      </c>
      <c r="J338" s="51">
        <v>1639.1584799693246</v>
      </c>
    </row>
    <row r="339" spans="1:10" x14ac:dyDescent="0.2">
      <c r="A339" s="13" t="s">
        <v>430</v>
      </c>
      <c r="B339" s="40" t="s">
        <v>431</v>
      </c>
      <c r="C339" s="11" t="s">
        <v>392</v>
      </c>
      <c r="D339" s="11" t="s">
        <v>393</v>
      </c>
      <c r="E339" s="12">
        <f>MATCH(B339,[2]Prelevements!$L:$L,FALSE)</f>
        <v>65</v>
      </c>
      <c r="F339" s="11"/>
      <c r="G339" s="15" t="s">
        <v>394</v>
      </c>
      <c r="H339" s="51">
        <v>780.20202523515036</v>
      </c>
      <c r="I339" s="51">
        <v>899.90702848917533</v>
      </c>
      <c r="J339" s="51">
        <v>1490.1440726993862</v>
      </c>
    </row>
    <row r="340" spans="1:10" x14ac:dyDescent="0.2">
      <c r="A340" s="13" t="s">
        <v>432</v>
      </c>
      <c r="B340" s="40" t="s">
        <v>433</v>
      </c>
      <c r="C340" s="11" t="s">
        <v>392</v>
      </c>
      <c r="D340" s="11" t="s">
        <v>393</v>
      </c>
      <c r="E340" s="12">
        <f>MATCH(B340,[2]Prelevements!$L:$L,FALSE)</f>
        <v>51</v>
      </c>
      <c r="F340" s="11"/>
      <c r="G340" s="15" t="s">
        <v>394</v>
      </c>
      <c r="H340" s="51">
        <v>6056.5167635016051</v>
      </c>
      <c r="I340" s="51">
        <v>5872.3348220346388</v>
      </c>
      <c r="J340" s="51">
        <v>5347.1005938142071</v>
      </c>
    </row>
    <row r="341" spans="1:10" x14ac:dyDescent="0.2">
      <c r="A341" s="13" t="s">
        <v>434</v>
      </c>
      <c r="B341" s="40" t="s">
        <v>435</v>
      </c>
      <c r="C341" s="11" t="s">
        <v>392</v>
      </c>
      <c r="D341" s="11" t="s">
        <v>393</v>
      </c>
      <c r="E341" s="12">
        <f>MATCH(B341,[2]Prelevements!$L:$L,FALSE)</f>
        <v>68</v>
      </c>
      <c r="F341" s="11"/>
      <c r="G341" s="15" t="s">
        <v>394</v>
      </c>
      <c r="H341" s="51">
        <v>69623.079684307973</v>
      </c>
      <c r="I341" s="51">
        <v>67407.127683670653</v>
      </c>
      <c r="J341" s="51">
        <v>62305.440306737924</v>
      </c>
    </row>
    <row r="342" spans="1:10" x14ac:dyDescent="0.2">
      <c r="A342" s="13" t="s">
        <v>436</v>
      </c>
      <c r="B342" s="40" t="s">
        <v>437</v>
      </c>
      <c r="C342" s="11" t="s">
        <v>392</v>
      </c>
      <c r="D342" s="11" t="s">
        <v>393</v>
      </c>
      <c r="E342" s="12">
        <f>MATCH(B342,[2]Prelevements!$L:$L,FALSE)</f>
        <v>81</v>
      </c>
      <c r="F342" s="11"/>
      <c r="G342" s="15" t="s">
        <v>394</v>
      </c>
      <c r="H342" s="51">
        <v>7925.1776205051037</v>
      </c>
      <c r="I342" s="51">
        <v>7934.1625903878876</v>
      </c>
      <c r="J342" s="51">
        <v>9925.6765161195017</v>
      </c>
    </row>
    <row r="343" spans="1:10" x14ac:dyDescent="0.2">
      <c r="A343" s="8" t="s">
        <v>438</v>
      </c>
      <c r="B343" s="36"/>
      <c r="C343" s="8"/>
      <c r="D343" s="8"/>
      <c r="E343" s="8"/>
      <c r="F343" s="8"/>
      <c r="G343" s="8"/>
      <c r="H343" s="73"/>
      <c r="I343" s="73"/>
      <c r="J343" s="73"/>
    </row>
    <row r="344" spans="1:10" x14ac:dyDescent="0.2">
      <c r="A344" s="13" t="s">
        <v>439</v>
      </c>
      <c r="B344" s="40" t="s">
        <v>440</v>
      </c>
      <c r="C344" s="11" t="s">
        <v>50</v>
      </c>
      <c r="D344" s="11" t="s">
        <v>441</v>
      </c>
      <c r="E344" s="12">
        <f>MATCH(B344,[1]AutresUtilisations!$D:$D,FALSE)</f>
        <v>230</v>
      </c>
      <c r="F344" s="11"/>
      <c r="G344" s="15" t="s">
        <v>309</v>
      </c>
      <c r="H344" s="51">
        <v>1123.6678024653129</v>
      </c>
      <c r="I344" s="51">
        <v>855.06029543555633</v>
      </c>
      <c r="J344" s="51">
        <v>335.76666666666677</v>
      </c>
    </row>
    <row r="345" spans="1:10" x14ac:dyDescent="0.2">
      <c r="A345" s="13" t="s">
        <v>442</v>
      </c>
      <c r="B345" s="40" t="s">
        <v>443</v>
      </c>
      <c r="C345" s="11" t="s">
        <v>50</v>
      </c>
      <c r="D345" s="11" t="s">
        <v>441</v>
      </c>
      <c r="E345" s="12">
        <f>MATCH(B345,[1]AutresUtilisations!$D:$D,FALSE)</f>
        <v>231</v>
      </c>
      <c r="F345" s="11"/>
      <c r="G345" s="15" t="s">
        <v>309</v>
      </c>
      <c r="H345" s="51">
        <v>388.81302307170296</v>
      </c>
      <c r="I345" s="51">
        <v>310.89109334883352</v>
      </c>
      <c r="J345" s="51">
        <v>160.24615384615387</v>
      </c>
    </row>
    <row r="346" spans="1:10" x14ac:dyDescent="0.2">
      <c r="A346" s="13" t="s">
        <v>444</v>
      </c>
      <c r="B346" s="40" t="s">
        <v>445</v>
      </c>
      <c r="C346" s="11" t="s">
        <v>50</v>
      </c>
      <c r="D346" s="11" t="s">
        <v>441</v>
      </c>
      <c r="E346" s="12">
        <f>MATCH(B346,[1]AutresUtilisations!$D:$D,FALSE)</f>
        <v>232</v>
      </c>
      <c r="F346" s="11"/>
      <c r="G346" s="15" t="s">
        <v>309</v>
      </c>
      <c r="H346" s="51">
        <v>131.56383363498296</v>
      </c>
      <c r="I346" s="51">
        <v>103.8938455830275</v>
      </c>
      <c r="J346" s="51">
        <v>50.400000000000006</v>
      </c>
    </row>
    <row r="347" spans="1:10" x14ac:dyDescent="0.2">
      <c r="A347" s="13" t="s">
        <v>446</v>
      </c>
      <c r="B347" s="40" t="s">
        <v>447</v>
      </c>
      <c r="C347" s="11" t="s">
        <v>50</v>
      </c>
      <c r="D347" s="11" t="s">
        <v>441</v>
      </c>
      <c r="E347" s="12">
        <f>MATCH(B347,[1]AutresUtilisations!$D:$D,FALSE)</f>
        <v>233</v>
      </c>
      <c r="F347" s="11"/>
      <c r="G347" s="15" t="s">
        <v>309</v>
      </c>
      <c r="H347" s="51">
        <v>0</v>
      </c>
      <c r="I347" s="51">
        <v>0</v>
      </c>
      <c r="J347" s="51">
        <v>0</v>
      </c>
    </row>
    <row r="348" spans="1:10" x14ac:dyDescent="0.2">
      <c r="A348" s="13" t="s">
        <v>448</v>
      </c>
      <c r="B348" s="40" t="s">
        <v>449</v>
      </c>
      <c r="C348" s="11" t="s">
        <v>50</v>
      </c>
      <c r="D348" s="11" t="s">
        <v>441</v>
      </c>
      <c r="E348" s="12">
        <f>MATCH(B348,[1]AutresUtilisations!$D:$D,FALSE)</f>
        <v>234</v>
      </c>
      <c r="F348" s="11"/>
      <c r="G348" s="15" t="s">
        <v>309</v>
      </c>
      <c r="H348" s="51">
        <v>0</v>
      </c>
      <c r="I348" s="51">
        <v>0</v>
      </c>
      <c r="J348" s="51">
        <v>0</v>
      </c>
    </row>
    <row r="349" spans="1:10" x14ac:dyDescent="0.2">
      <c r="A349" s="13" t="s">
        <v>450</v>
      </c>
      <c r="B349" s="40" t="s">
        <v>451</v>
      </c>
      <c r="C349" s="11" t="s">
        <v>50</v>
      </c>
      <c r="D349" s="11" t="s">
        <v>441</v>
      </c>
      <c r="E349" s="12">
        <f>MATCH(B349,[1]AutresUtilisations!$D:$D,FALSE)</f>
        <v>235</v>
      </c>
      <c r="F349" s="11"/>
      <c r="G349" s="15" t="s">
        <v>309</v>
      </c>
      <c r="H349" s="51">
        <v>1631.6</v>
      </c>
      <c r="I349" s="51">
        <v>1631.6</v>
      </c>
      <c r="J349" s="51">
        <v>1631.6</v>
      </c>
    </row>
    <row r="350" spans="1:10" x14ac:dyDescent="0.2">
      <c r="A350" s="13" t="s">
        <v>452</v>
      </c>
      <c r="B350" s="40" t="s">
        <v>453</v>
      </c>
      <c r="C350" s="11" t="s">
        <v>50</v>
      </c>
      <c r="D350" s="11" t="s">
        <v>441</v>
      </c>
      <c r="E350" s="12">
        <f>MATCH(B350,[1]AutresUtilisations!$D:$D,FALSE)</f>
        <v>236</v>
      </c>
      <c r="F350" s="11"/>
      <c r="G350" s="15" t="s">
        <v>309</v>
      </c>
      <c r="H350" s="51">
        <v>10.436261663686563</v>
      </c>
      <c r="I350" s="51">
        <v>6.887585696023276</v>
      </c>
      <c r="J350" s="51">
        <v>2.6999999999999247E-2</v>
      </c>
    </row>
    <row r="351" spans="1:10" x14ac:dyDescent="0.2">
      <c r="A351" s="13" t="s">
        <v>454</v>
      </c>
      <c r="B351" s="40" t="s">
        <v>455</v>
      </c>
      <c r="C351" s="11" t="s">
        <v>50</v>
      </c>
      <c r="D351" s="11" t="s">
        <v>441</v>
      </c>
      <c r="E351" s="12">
        <f>MATCH(B351,[1]AutresUtilisations!$D:$D,FALSE)</f>
        <v>237</v>
      </c>
      <c r="F351" s="11"/>
      <c r="G351" s="15" t="s">
        <v>309</v>
      </c>
      <c r="H351" s="51">
        <v>336.08627839168395</v>
      </c>
      <c r="I351" s="51">
        <v>221.80576898860141</v>
      </c>
      <c r="J351" s="51">
        <v>0.86950000000001637</v>
      </c>
    </row>
    <row r="352" spans="1:10" x14ac:dyDescent="0.2">
      <c r="A352" s="13" t="s">
        <v>456</v>
      </c>
      <c r="B352" s="40" t="s">
        <v>457</v>
      </c>
      <c r="C352" s="11" t="s">
        <v>50</v>
      </c>
      <c r="D352" s="11" t="s">
        <v>441</v>
      </c>
      <c r="E352" s="12">
        <f>MATCH(B352,[1]AutresUtilisations!$D:$D,FALSE)</f>
        <v>238</v>
      </c>
      <c r="F352" s="11"/>
      <c r="G352" s="15" t="s">
        <v>309</v>
      </c>
      <c r="H352" s="51">
        <v>220.12781546183328</v>
      </c>
      <c r="I352" s="51">
        <v>145.27703903278726</v>
      </c>
      <c r="J352" s="51">
        <v>0.569500000000005</v>
      </c>
    </row>
    <row r="353" spans="1:10" x14ac:dyDescent="0.2">
      <c r="A353" s="13" t="s">
        <v>458</v>
      </c>
      <c r="B353" s="40" t="s">
        <v>459</v>
      </c>
      <c r="C353" s="11" t="s">
        <v>50</v>
      </c>
      <c r="D353" s="11" t="s">
        <v>441</v>
      </c>
      <c r="E353" s="12">
        <f>MATCH(B353,[1]AutresUtilisations!$D:$D,FALSE)</f>
        <v>239</v>
      </c>
      <c r="F353" s="11"/>
      <c r="G353" s="15" t="s">
        <v>309</v>
      </c>
      <c r="H353" s="51">
        <v>1502.5868641470652</v>
      </c>
      <c r="I353" s="51">
        <v>1830.7546888670224</v>
      </c>
      <c r="J353" s="51">
        <v>2465.1951124741731</v>
      </c>
    </row>
    <row r="354" spans="1:10" x14ac:dyDescent="0.2">
      <c r="A354" s="13" t="s">
        <v>460</v>
      </c>
      <c r="B354" s="40" t="s">
        <v>461</v>
      </c>
      <c r="C354" s="11" t="s">
        <v>50</v>
      </c>
      <c r="D354" s="11" t="s">
        <v>441</v>
      </c>
      <c r="E354" s="12">
        <f>MATCH(B354,[1]AutresUtilisations!$D:$D,FALSE)</f>
        <v>241</v>
      </c>
      <c r="F354" s="11"/>
      <c r="G354" s="15" t="s">
        <v>309</v>
      </c>
      <c r="H354" s="51">
        <v>8831.0673522794823</v>
      </c>
      <c r="I354" s="51">
        <v>10759.789233259096</v>
      </c>
      <c r="J354" s="51">
        <v>14488.549443780346</v>
      </c>
    </row>
  </sheetData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85963-B71D-2C4D-A120-C68AA0B5C5C2}">
  <dimension ref="A1"/>
  <sheetViews>
    <sheetView tabSelected="1" topLeftCell="M43" zoomScale="75" zoomScaleNormal="75" workbookViewId="0">
      <selection activeCell="V58" sqref="V5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3EE27-13EF-A649-A73A-7D9772BBA786}">
  <dimension ref="A1:AI24"/>
  <sheetViews>
    <sheetView workbookViewId="0">
      <selection activeCell="D35" sqref="D35:E35"/>
    </sheetView>
  </sheetViews>
  <sheetFormatPr baseColWidth="10" defaultRowHeight="16" x14ac:dyDescent="0.2"/>
  <cols>
    <col min="2" max="2" width="39.1640625" customWidth="1"/>
  </cols>
  <sheetData>
    <row r="1" spans="1:35" x14ac:dyDescent="0.2">
      <c r="A1" s="74"/>
      <c r="B1" s="74"/>
      <c r="C1" s="74">
        <v>2015</v>
      </c>
      <c r="D1" s="74">
        <v>2019</v>
      </c>
      <c r="E1" s="74">
        <v>2020</v>
      </c>
      <c r="F1" s="74">
        <v>2021</v>
      </c>
      <c r="G1" s="74">
        <v>2022</v>
      </c>
      <c r="H1" s="74">
        <v>2023</v>
      </c>
      <c r="I1" s="74">
        <v>2024</v>
      </c>
      <c r="J1" s="74">
        <v>2025</v>
      </c>
      <c r="K1" s="74">
        <v>2026</v>
      </c>
      <c r="L1" s="74">
        <v>2027</v>
      </c>
      <c r="M1" s="74">
        <v>2028</v>
      </c>
      <c r="N1" s="74">
        <v>2029</v>
      </c>
      <c r="O1" s="74">
        <v>2030</v>
      </c>
      <c r="P1" s="74">
        <v>2031</v>
      </c>
      <c r="Q1" s="74">
        <v>2032</v>
      </c>
      <c r="R1" s="74">
        <v>2033</v>
      </c>
      <c r="S1" s="74">
        <v>2034</v>
      </c>
      <c r="T1" s="74">
        <v>2035</v>
      </c>
      <c r="U1" s="74">
        <v>2036</v>
      </c>
      <c r="V1" s="74">
        <v>2037</v>
      </c>
      <c r="W1" s="74">
        <v>2038</v>
      </c>
      <c r="X1" s="74">
        <v>2039</v>
      </c>
      <c r="Y1" s="74">
        <v>2040</v>
      </c>
      <c r="Z1" s="74">
        <v>2041</v>
      </c>
      <c r="AA1" s="74">
        <v>2042</v>
      </c>
      <c r="AB1" s="74">
        <v>2043</v>
      </c>
      <c r="AC1" s="74">
        <v>2044</v>
      </c>
      <c r="AD1" s="74">
        <v>2045</v>
      </c>
      <c r="AE1" s="74">
        <v>2046</v>
      </c>
      <c r="AF1" s="74">
        <v>2047</v>
      </c>
      <c r="AG1" s="74">
        <v>2048</v>
      </c>
      <c r="AH1" s="74">
        <v>2049</v>
      </c>
      <c r="AI1" s="74">
        <v>2050</v>
      </c>
    </row>
    <row r="2" spans="1:35" ht="19" x14ac:dyDescent="0.2">
      <c r="A2" s="79" t="s">
        <v>488</v>
      </c>
      <c r="B2" s="75" t="s">
        <v>465</v>
      </c>
      <c r="C2" s="76">
        <v>56.528863897398672</v>
      </c>
      <c r="D2" s="76">
        <v>56.528863897398672</v>
      </c>
      <c r="E2" s="76">
        <v>56.528863897398672</v>
      </c>
      <c r="F2" s="76">
        <v>56.395412417385238</v>
      </c>
      <c r="G2" s="76">
        <v>56.222411695226086</v>
      </c>
      <c r="H2" s="76">
        <v>56.006991486055661</v>
      </c>
      <c r="I2" s="76">
        <v>55.746914982549981</v>
      </c>
      <c r="J2" s="76">
        <v>55.440600941281176</v>
      </c>
      <c r="K2" s="76">
        <v>55.087152569620002</v>
      </c>
      <c r="L2" s="76">
        <v>54.686388364680845</v>
      </c>
      <c r="M2" s="76">
        <v>54.238871481313673</v>
      </c>
      <c r="N2" s="76">
        <v>53.745934980906142</v>
      </c>
      <c r="O2" s="76">
        <v>53.209700791339621</v>
      </c>
      <c r="P2" s="76">
        <v>52.633090539676168</v>
      </c>
      <c r="Q2" s="76">
        <v>52.019826679038374</v>
      </c>
      <c r="R2" s="76">
        <v>51.374422560845758</v>
      </c>
      <c r="S2" s="76">
        <v>50.702160326310455</v>
      </c>
      <c r="T2" s="76">
        <v>50.009055720172498</v>
      </c>
      <c r="U2" s="76">
        <v>49.30180917248304</v>
      </c>
      <c r="V2" s="76">
        <v>48.587742754466703</v>
      </c>
      <c r="W2" s="76">
        <v>47.874722893151826</v>
      </c>
      <c r="X2" s="76">
        <v>47.171069025654155</v>
      </c>
      <c r="Y2" s="76">
        <v>46.485448685306913</v>
      </c>
      <c r="Z2" s="76">
        <v>45.826759834554494</v>
      </c>
      <c r="AA2" s="76">
        <v>45.204001588894968</v>
      </c>
      <c r="AB2" s="76">
        <v>44.626134806481268</v>
      </c>
      <c r="AC2" s="76">
        <v>44.101934342809571</v>
      </c>
      <c r="AD2" s="76">
        <v>43.639835082152302</v>
      </c>
      <c r="AE2" s="76">
        <v>43.247774149478659</v>
      </c>
      <c r="AF2" s="76">
        <v>42.933031970697179</v>
      </c>
      <c r="AG2" s="76">
        <v>42.702075077185071</v>
      </c>
      <c r="AH2" s="76">
        <v>42.5604037348552</v>
      </c>
      <c r="AI2" s="76">
        <v>42.512407610858787</v>
      </c>
    </row>
    <row r="3" spans="1:35" x14ac:dyDescent="0.2">
      <c r="A3" s="79" t="s">
        <v>488</v>
      </c>
      <c r="B3" s="77" t="s">
        <v>466</v>
      </c>
      <c r="C3" s="78">
        <v>31.778322398740769</v>
      </c>
      <c r="D3" s="78">
        <v>31.778322398740769</v>
      </c>
      <c r="E3" s="79">
        <v>31.778322398740769</v>
      </c>
      <c r="F3" s="79">
        <v>31.707541027413551</v>
      </c>
      <c r="G3" s="79">
        <v>31.615888070459583</v>
      </c>
      <c r="H3" s="79">
        <v>31.501927598914556</v>
      </c>
      <c r="I3" s="79">
        <v>31.364588091058334</v>
      </c>
      <c r="J3" s="79">
        <v>31.203175204890222</v>
      </c>
      <c r="K3" s="79">
        <v>31.01738639173136</v>
      </c>
      <c r="L3" s="79">
        <v>30.807324531249904</v>
      </c>
      <c r="M3" s="79">
        <v>30.573508581567516</v>
      </c>
      <c r="N3" s="79">
        <v>30.316879751456902</v>
      </c>
      <c r="O3" s="79">
        <v>30.038802079902236</v>
      </c>
      <c r="P3" s="79">
        <v>29.741056626298306</v>
      </c>
      <c r="Q3" s="79">
        <v>29.425828766427049</v>
      </c>
      <c r="R3" s="79">
        <v>29.095688368801802</v>
      </c>
      <c r="S3" s="79">
        <v>28.753562895597238</v>
      </c>
      <c r="T3" s="79">
        <v>28.40270372833151</v>
      </c>
      <c r="U3" s="79">
        <v>28.046646253168493</v>
      </c>
      <c r="V3" s="79">
        <v>27.689164444739696</v>
      </c>
      <c r="W3" s="79">
        <v>27.334220850928066</v>
      </c>
      <c r="X3" s="79">
        <v>26.985912995153818</v>
      </c>
      <c r="Y3" s="79">
        <v>26.648417270386279</v>
      </c>
      <c r="Z3" s="79">
        <v>26.325931396381101</v>
      </c>
      <c r="AA3" s="79">
        <v>26.022616448292784</v>
      </c>
      <c r="AB3" s="79">
        <v>25.742539344975505</v>
      </c>
      <c r="AC3" s="79">
        <v>25.489616517719416</v>
      </c>
      <c r="AD3" s="79">
        <v>25.267559278179736</v>
      </c>
      <c r="AE3" s="79">
        <v>25.079821185218513</v>
      </c>
      <c r="AF3" s="79">
        <v>24.929547494865165</v>
      </c>
      <c r="AG3" s="79">
        <v>24.819526588104466</v>
      </c>
      <c r="AH3" s="79">
        <v>24.752143130516973</v>
      </c>
      <c r="AI3" s="79">
        <v>24.729332647149391</v>
      </c>
    </row>
    <row r="4" spans="1:35" x14ac:dyDescent="0.2">
      <c r="A4" s="79" t="s">
        <v>488</v>
      </c>
      <c r="B4" s="77" t="s">
        <v>484</v>
      </c>
      <c r="C4" s="78">
        <v>1.4876805591658286E-2</v>
      </c>
      <c r="D4" s="78">
        <v>1.4876805591658286E-2</v>
      </c>
      <c r="E4" s="79">
        <v>1.4876805591658286E-2</v>
      </c>
      <c r="F4" s="79">
        <v>2.3788186726915322E-2</v>
      </c>
      <c r="G4" s="79">
        <v>3.5301159613870196E-2</v>
      </c>
      <c r="H4" s="79">
        <v>4.9574980355499267E-2</v>
      </c>
      <c r="I4" s="79">
        <v>6.6715942218096819E-2</v>
      </c>
      <c r="J4" s="79">
        <v>8.6775509290919858E-2</v>
      </c>
      <c r="K4" s="79">
        <v>0.10974865292794879</v>
      </c>
      <c r="L4" s="79">
        <v>0.13557281306032515</v>
      </c>
      <c r="M4" s="79">
        <v>0.16412778451067517</v>
      </c>
      <c r="N4" s="79">
        <v>0.19523673829524849</v>
      </c>
      <c r="O4" s="79">
        <v>0.22866850928148319</v>
      </c>
      <c r="P4" s="79">
        <v>0.26414120607985492</v>
      </c>
      <c r="Q4" s="79">
        <v>0.30132712393623406</v>
      </c>
      <c r="R4" s="79">
        <v>0.33985886694491158</v>
      </c>
      <c r="S4" s="79">
        <v>0.37933651422037762</v>
      </c>
      <c r="T4" s="79">
        <v>0.41933559895100958</v>
      </c>
      <c r="U4" s="79">
        <v>0.45941561332728609</v>
      </c>
      <c r="V4" s="79">
        <v>0.49912871020597072</v>
      </c>
      <c r="W4" s="79">
        <v>0.53802824785947878</v>
      </c>
      <c r="X4" s="79">
        <v>0.57567682050652258</v>
      </c>
      <c r="Y4" s="79">
        <v>0.61165343681863427</v>
      </c>
      <c r="Z4" s="79">
        <v>0.64555955225734907</v>
      </c>
      <c r="AA4" s="79">
        <v>0.67702372836895197</v>
      </c>
      <c r="AB4" s="79">
        <v>0.7057047807451523</v>
      </c>
      <c r="AC4" s="79">
        <v>0.73129338311030156</v>
      </c>
      <c r="AD4" s="79">
        <v>0.75351221199371488</v>
      </c>
      <c r="AE4" s="79">
        <v>0.77211483717508256</v>
      </c>
      <c r="AF4" s="79">
        <v>0.78688367880043342</v>
      </c>
      <c r="AG4" s="79">
        <v>0.7976274532682931</v>
      </c>
      <c r="AH4" s="79">
        <v>0.80417860708993472</v>
      </c>
      <c r="AI4" s="87">
        <v>0.80639128197226262</v>
      </c>
    </row>
    <row r="5" spans="1:35" x14ac:dyDescent="0.2">
      <c r="A5" s="79" t="s">
        <v>488</v>
      </c>
      <c r="B5" s="77" t="s">
        <v>485</v>
      </c>
      <c r="C5" s="78">
        <v>2.4794675986097147E-2</v>
      </c>
      <c r="D5" s="78">
        <v>2.4794675986097147E-2</v>
      </c>
      <c r="E5" s="79">
        <v>2.4794675986097147E-2</v>
      </c>
      <c r="F5" s="79">
        <v>3.9646977878192206E-2</v>
      </c>
      <c r="G5" s="79">
        <v>5.8835266023116992E-2</v>
      </c>
      <c r="H5" s="79">
        <v>8.2624967259165447E-2</v>
      </c>
      <c r="I5" s="79">
        <v>0.11119323703016137</v>
      </c>
      <c r="J5" s="79">
        <v>0.14462584881819976</v>
      </c>
      <c r="K5" s="79">
        <v>0.18291442154658133</v>
      </c>
      <c r="L5" s="79">
        <v>0.22595468843387526</v>
      </c>
      <c r="M5" s="79">
        <v>0.27354630751779196</v>
      </c>
      <c r="N5" s="79">
        <v>0.32539456382541421</v>
      </c>
      <c r="O5" s="79">
        <v>0.38111418213580533</v>
      </c>
      <c r="P5" s="79">
        <v>0.4402353434664249</v>
      </c>
      <c r="Q5" s="79">
        <v>0.50221187322705685</v>
      </c>
      <c r="R5" s="79">
        <v>0.56643144490818609</v>
      </c>
      <c r="S5" s="79">
        <v>0.6322275237006294</v>
      </c>
      <c r="T5" s="79">
        <v>0.69889266491834945</v>
      </c>
      <c r="U5" s="79">
        <v>0.76569268887881026</v>
      </c>
      <c r="V5" s="79">
        <v>0.83188118367661801</v>
      </c>
      <c r="W5" s="79">
        <v>0.89671374643246482</v>
      </c>
      <c r="X5" s="79">
        <v>0.95946136751087108</v>
      </c>
      <c r="Y5" s="79">
        <v>1.0194223946977239</v>
      </c>
      <c r="Z5" s="79">
        <v>1.075932587095582</v>
      </c>
      <c r="AA5" s="79">
        <v>1.12837288061492</v>
      </c>
      <c r="AB5" s="79">
        <v>1.176174634575254</v>
      </c>
      <c r="AC5" s="79">
        <v>1.2188223051838361</v>
      </c>
      <c r="AD5" s="79">
        <v>1.2558536866561916</v>
      </c>
      <c r="AE5" s="79">
        <v>1.2868580619584711</v>
      </c>
      <c r="AF5" s="79">
        <v>1.3114727980007226</v>
      </c>
      <c r="AG5" s="79">
        <v>1.3293790887804888</v>
      </c>
      <c r="AH5" s="79">
        <v>1.3402976784832246</v>
      </c>
      <c r="AI5" s="87">
        <v>1.3439854699537712</v>
      </c>
    </row>
    <row r="6" spans="1:35" x14ac:dyDescent="0.2">
      <c r="A6" s="79" t="s">
        <v>488</v>
      </c>
      <c r="B6" s="77" t="s">
        <v>486</v>
      </c>
      <c r="C6" s="78">
        <v>0</v>
      </c>
      <c r="D6" s="78">
        <v>0</v>
      </c>
      <c r="E6" s="79">
        <v>0</v>
      </c>
      <c r="F6" s="79">
        <v>0</v>
      </c>
      <c r="G6" s="79">
        <v>0</v>
      </c>
      <c r="H6" s="79">
        <v>0</v>
      </c>
      <c r="I6" s="79">
        <v>0</v>
      </c>
      <c r="J6" s="79">
        <v>0</v>
      </c>
      <c r="K6" s="79">
        <v>0</v>
      </c>
      <c r="L6" s="79">
        <v>0</v>
      </c>
      <c r="M6" s="79">
        <v>0</v>
      </c>
      <c r="N6" s="79">
        <v>0</v>
      </c>
      <c r="O6" s="79">
        <v>0</v>
      </c>
      <c r="P6" s="79">
        <v>0</v>
      </c>
      <c r="Q6" s="79">
        <v>0</v>
      </c>
      <c r="R6" s="79">
        <v>0</v>
      </c>
      <c r="S6" s="79">
        <v>0</v>
      </c>
      <c r="T6" s="79">
        <v>0</v>
      </c>
      <c r="U6" s="79">
        <v>0</v>
      </c>
      <c r="V6" s="79">
        <v>0</v>
      </c>
      <c r="W6" s="79">
        <v>0</v>
      </c>
      <c r="X6" s="79">
        <v>0</v>
      </c>
      <c r="Y6" s="79">
        <v>0</v>
      </c>
      <c r="Z6" s="79">
        <v>0</v>
      </c>
      <c r="AA6" s="79">
        <v>0</v>
      </c>
      <c r="AB6" s="79">
        <v>0</v>
      </c>
      <c r="AC6" s="79">
        <v>0</v>
      </c>
      <c r="AD6" s="79">
        <v>0</v>
      </c>
      <c r="AE6" s="79">
        <v>0</v>
      </c>
      <c r="AF6" s="79">
        <v>0</v>
      </c>
      <c r="AG6" s="79">
        <v>0</v>
      </c>
      <c r="AH6" s="79">
        <v>0</v>
      </c>
      <c r="AI6" s="87">
        <v>0</v>
      </c>
    </row>
    <row r="7" spans="1:35" x14ac:dyDescent="0.2">
      <c r="A7" s="79" t="s">
        <v>488</v>
      </c>
      <c r="B7" s="77" t="s">
        <v>487</v>
      </c>
      <c r="C7" s="78">
        <v>0</v>
      </c>
      <c r="D7" s="78">
        <v>0</v>
      </c>
      <c r="E7" s="79">
        <v>0</v>
      </c>
      <c r="F7" s="79">
        <v>0</v>
      </c>
      <c r="G7" s="79">
        <v>0</v>
      </c>
      <c r="H7" s="79">
        <v>0</v>
      </c>
      <c r="I7" s="79">
        <v>0</v>
      </c>
      <c r="J7" s="79">
        <v>0</v>
      </c>
      <c r="K7" s="79">
        <v>0</v>
      </c>
      <c r="L7" s="79">
        <v>0</v>
      </c>
      <c r="M7" s="79">
        <v>0</v>
      </c>
      <c r="N7" s="79">
        <v>0</v>
      </c>
      <c r="O7" s="79">
        <v>0</v>
      </c>
      <c r="P7" s="79">
        <v>0</v>
      </c>
      <c r="Q7" s="79">
        <v>0</v>
      </c>
      <c r="R7" s="79">
        <v>0</v>
      </c>
      <c r="S7" s="79">
        <v>0</v>
      </c>
      <c r="T7" s="79">
        <v>0</v>
      </c>
      <c r="U7" s="79">
        <v>0</v>
      </c>
      <c r="V7" s="79">
        <v>0</v>
      </c>
      <c r="W7" s="79">
        <v>0</v>
      </c>
      <c r="X7" s="79">
        <v>0</v>
      </c>
      <c r="Y7" s="79">
        <v>0</v>
      </c>
      <c r="Z7" s="79">
        <v>0</v>
      </c>
      <c r="AA7" s="79">
        <v>0</v>
      </c>
      <c r="AB7" s="79">
        <v>0</v>
      </c>
      <c r="AC7" s="79">
        <v>0</v>
      </c>
      <c r="AD7" s="79">
        <v>0</v>
      </c>
      <c r="AE7" s="79">
        <v>0</v>
      </c>
      <c r="AF7" s="79">
        <v>0</v>
      </c>
      <c r="AG7" s="79">
        <v>0</v>
      </c>
      <c r="AH7" s="79">
        <v>0</v>
      </c>
      <c r="AI7" s="87">
        <v>0</v>
      </c>
    </row>
    <row r="8" spans="1:35" x14ac:dyDescent="0.2">
      <c r="A8" s="79" t="s">
        <v>488</v>
      </c>
      <c r="B8" s="77" t="s">
        <v>467</v>
      </c>
      <c r="C8" s="78">
        <v>11.219656215063971</v>
      </c>
      <c r="D8" s="78">
        <v>11.219656215063971</v>
      </c>
      <c r="E8" s="79">
        <v>11.219656215063971</v>
      </c>
      <c r="F8" s="79">
        <v>11.182244226745658</v>
      </c>
      <c r="G8" s="79">
        <v>11.133744944490964</v>
      </c>
      <c r="H8" s="79">
        <v>11.07335371954388</v>
      </c>
      <c r="I8" s="79">
        <v>11.000443481980064</v>
      </c>
      <c r="J8" s="79">
        <v>10.914570943642305</v>
      </c>
      <c r="K8" s="79">
        <v>10.815484696338164</v>
      </c>
      <c r="L8" s="79">
        <v>10.703133857276111</v>
      </c>
      <c r="M8" s="79">
        <v>10.577676302132508</v>
      </c>
      <c r="N8" s="79">
        <v>10.4394857433387</v>
      </c>
      <c r="O8" s="79">
        <v>10.289157045343567</v>
      </c>
      <c r="P8" s="79">
        <v>10.127509261465249</v>
      </c>
      <c r="Q8" s="79">
        <v>9.955585949802348</v>
      </c>
      <c r="R8" s="79">
        <v>9.7746523900697539</v>
      </c>
      <c r="S8" s="79">
        <v>9.5861893856673568</v>
      </c>
      <c r="T8" s="79">
        <v>9.3918833995097479</v>
      </c>
      <c r="U8" s="79">
        <v>9.1936128402198669</v>
      </c>
      <c r="V8" s="79">
        <v>8.9934303882407782</v>
      </c>
      <c r="W8" s="79">
        <v>8.7935413295390532</v>
      </c>
      <c r="X8" s="79">
        <v>8.5962779476094617</v>
      </c>
      <c r="Y8" s="79">
        <v>8.4040701117631507</v>
      </c>
      <c r="Z8" s="79">
        <v>8.2194122901543345</v>
      </c>
      <c r="AA8" s="79">
        <v>8.0448273083362043</v>
      </c>
      <c r="AB8" s="79">
        <v>7.8828272667403638</v>
      </c>
      <c r="AC8" s="79">
        <v>7.7358721215342872</v>
      </c>
      <c r="AD8" s="79">
        <v>7.6063265208420265</v>
      </c>
      <c r="AE8" s="79">
        <v>7.4964155701970672</v>
      </c>
      <c r="AF8" s="79">
        <v>7.4081802751320147</v>
      </c>
      <c r="AG8" s="79">
        <v>7.3434334727642971</v>
      </c>
      <c r="AH8" s="79">
        <v>7.3037171158999792</v>
      </c>
      <c r="AI8" s="79">
        <v>7.2902618104204349</v>
      </c>
    </row>
    <row r="9" spans="1:35" x14ac:dyDescent="0.2">
      <c r="A9" s="79" t="s">
        <v>488</v>
      </c>
      <c r="B9" s="77" t="s">
        <v>468</v>
      </c>
      <c r="C9" s="78">
        <v>13.14597820695619</v>
      </c>
      <c r="D9" s="78">
        <v>13.14597820695619</v>
      </c>
      <c r="E9" s="79">
        <v>13.14597820695619</v>
      </c>
      <c r="F9" s="79">
        <v>13.052586123585748</v>
      </c>
      <c r="G9" s="79">
        <v>12.931516669238682</v>
      </c>
      <c r="H9" s="79">
        <v>12.780761187677161</v>
      </c>
      <c r="I9" s="79">
        <v>12.598754315249439</v>
      </c>
      <c r="J9" s="79">
        <v>12.384389465366663</v>
      </c>
      <c r="K9" s="79">
        <v>12.137039044149862</v>
      </c>
      <c r="L9" s="79">
        <v>11.856576032156292</v>
      </c>
      <c r="M9" s="79">
        <v>11.543394536702657</v>
      </c>
      <c r="N9" s="79">
        <v>11.19842746149479</v>
      </c>
      <c r="O9" s="79">
        <v>10.823159775193837</v>
      </c>
      <c r="P9" s="79">
        <v>10.419636092352814</v>
      </c>
      <c r="Q9" s="79">
        <v>9.9904614620302468</v>
      </c>
      <c r="R9" s="79">
        <v>9.5387944201375277</v>
      </c>
      <c r="S9" s="79">
        <v>9.0683315174540802</v>
      </c>
      <c r="T9" s="79">
        <v>8.5832826955574717</v>
      </c>
      <c r="U9" s="79">
        <v>8.0883370528517951</v>
      </c>
      <c r="V9" s="79">
        <v>7.5886187249868398</v>
      </c>
      <c r="W9" s="79">
        <v>7.0896327989709018</v>
      </c>
      <c r="X9" s="79">
        <v>6.5972013875645761</v>
      </c>
      <c r="Y9" s="79">
        <v>6.1173902084024094</v>
      </c>
      <c r="Z9" s="79">
        <v>5.6564262381380122</v>
      </c>
      <c r="AA9" s="79">
        <v>5.2206072424070449</v>
      </c>
      <c r="AB9" s="79">
        <v>4.8162042135702148</v>
      </c>
      <c r="AC9" s="79">
        <v>4.4493579755133261</v>
      </c>
      <c r="AD9" s="79">
        <v>4.1259714332855406</v>
      </c>
      <c r="AE9" s="79">
        <v>3.8515991497644837</v>
      </c>
      <c r="AF9" s="79">
        <v>3.6313361163534168</v>
      </c>
      <c r="AG9" s="79">
        <v>3.4697077443661541</v>
      </c>
      <c r="AH9" s="79">
        <v>3.3705632327223558</v>
      </c>
      <c r="AI9" s="79">
        <v>3.3369745605451744</v>
      </c>
    </row>
    <row r="10" spans="1:35" x14ac:dyDescent="0.2">
      <c r="A10" s="79" t="s">
        <v>488</v>
      </c>
      <c r="B10" s="77" t="s">
        <v>469</v>
      </c>
      <c r="C10" s="78">
        <v>0.34523559505998791</v>
      </c>
      <c r="D10" s="78">
        <v>0.34523559505998791</v>
      </c>
      <c r="E10" s="79">
        <v>0.34523559505998791</v>
      </c>
      <c r="F10" s="79">
        <v>0.38960587503517996</v>
      </c>
      <c r="G10" s="79">
        <v>0.44712558539987168</v>
      </c>
      <c r="H10" s="79">
        <v>0.51874903230539959</v>
      </c>
      <c r="I10" s="79">
        <v>0.60521991501388994</v>
      </c>
      <c r="J10" s="79">
        <v>0.70706396927287185</v>
      </c>
      <c r="K10" s="79">
        <v>0.82457936292608325</v>
      </c>
      <c r="L10" s="79">
        <v>0.95782644250433702</v>
      </c>
      <c r="M10" s="79">
        <v>1.1066179688825246</v>
      </c>
      <c r="N10" s="79">
        <v>1.27051072249509</v>
      </c>
      <c r="O10" s="79">
        <v>1.4487991994826963</v>
      </c>
      <c r="P10" s="79">
        <v>1.6405120100135209</v>
      </c>
      <c r="Q10" s="79">
        <v>1.844411503615444</v>
      </c>
      <c r="R10" s="79">
        <v>2.05899706998358</v>
      </c>
      <c r="S10" s="79">
        <v>2.2825124896707751</v>
      </c>
      <c r="T10" s="79">
        <v>2.5129576329044134</v>
      </c>
      <c r="U10" s="79">
        <v>2.7481047240367915</v>
      </c>
      <c r="V10" s="79">
        <v>2.9855193026168014</v>
      </c>
      <c r="W10" s="79">
        <v>3.2225859194218685</v>
      </c>
      <c r="X10" s="79">
        <v>3.4565385073089114</v>
      </c>
      <c r="Y10" s="79">
        <v>3.6844952632387193</v>
      </c>
      <c r="Z10" s="79">
        <v>3.9034977705281166</v>
      </c>
      <c r="AA10" s="79">
        <v>4.1105539808750633</v>
      </c>
      <c r="AB10" s="79">
        <v>4.3026845658747828</v>
      </c>
      <c r="AC10" s="79">
        <v>4.4769720397484143</v>
      </c>
      <c r="AD10" s="79">
        <v>4.6306119511950978</v>
      </c>
      <c r="AE10" s="79">
        <v>4.7609653451650509</v>
      </c>
      <c r="AF10" s="79">
        <v>4.8656116075454356</v>
      </c>
      <c r="AG10" s="79">
        <v>4.9424007299013777</v>
      </c>
      <c r="AH10" s="79">
        <v>4.9895039701427368</v>
      </c>
      <c r="AI10" s="79">
        <v>5.0054618408177598</v>
      </c>
    </row>
    <row r="11" spans="1:35" ht="19" x14ac:dyDescent="0.2">
      <c r="A11" s="79" t="s">
        <v>488</v>
      </c>
      <c r="B11" s="75" t="s">
        <v>470</v>
      </c>
      <c r="C11" s="76">
        <v>70.671039879233788</v>
      </c>
      <c r="D11" s="76">
        <v>70.671039879233788</v>
      </c>
      <c r="E11" s="76">
        <v>70.671039879233788</v>
      </c>
      <c r="F11" s="76">
        <v>70.588804456809186</v>
      </c>
      <c r="G11" s="76">
        <v>70.482198014789304</v>
      </c>
      <c r="H11" s="76">
        <v>70.349451851928151</v>
      </c>
      <c r="I11" s="76">
        <v>70.189187603630941</v>
      </c>
      <c r="J11" s="76">
        <v>70.000430876648295</v>
      </c>
      <c r="K11" s="76">
        <v>69.782629049752714</v>
      </c>
      <c r="L11" s="76">
        <v>69.535670277302131</v>
      </c>
      <c r="M11" s="76">
        <v>69.259901586373147</v>
      </c>
      <c r="N11" s="76">
        <v>68.956144435568689</v>
      </c>
      <c r="O11" s="76">
        <v>68.625706398515248</v>
      </c>
      <c r="P11" s="76">
        <v>68.270387839177232</v>
      </c>
      <c r="Q11" s="76">
        <v>67.892482606262504</v>
      </c>
      <c r="R11" s="76">
        <v>67.49477191553953</v>
      </c>
      <c r="S11" s="76">
        <v>67.080510726142833</v>
      </c>
      <c r="T11" s="76">
        <v>66.653406058105773</v>
      </c>
      <c r="U11" s="76">
        <v>66.21758684799488</v>
      </c>
      <c r="V11" s="76">
        <v>65.777565099874252</v>
      </c>
      <c r="W11" s="76">
        <v>65.338188260543163</v>
      </c>
      <c r="X11" s="76">
        <v>64.904582930511964</v>
      </c>
      <c r="Y11" s="76">
        <v>64.482090214015471</v>
      </c>
      <c r="Z11" s="76">
        <v>64.076193210231409</v>
      </c>
      <c r="AA11" s="76">
        <v>63.692437350835476</v>
      </c>
      <c r="AB11" s="76">
        <v>63.336344492576046</v>
      </c>
      <c r="AC11" s="76">
        <v>63.013321873712059</v>
      </c>
      <c r="AD11" s="76">
        <v>62.728567235558771</v>
      </c>
      <c r="AE11" s="76">
        <v>62.486971590374814</v>
      </c>
      <c r="AF11" s="76">
        <v>62.293021279562751</v>
      </c>
      <c r="AG11" s="76">
        <v>62.150701106733422</v>
      </c>
      <c r="AH11" s="76">
        <v>62.06340044374501</v>
      </c>
      <c r="AI11" s="76">
        <v>62.033824289691182</v>
      </c>
    </row>
    <row r="12" spans="1:35" x14ac:dyDescent="0.2">
      <c r="A12" s="79" t="s">
        <v>488</v>
      </c>
      <c r="B12" s="77" t="s">
        <v>471</v>
      </c>
      <c r="C12" s="78">
        <v>38.55679874167727</v>
      </c>
      <c r="D12" s="78">
        <v>38.55679874167727</v>
      </c>
      <c r="E12" s="79">
        <v>38.55679874167727</v>
      </c>
      <c r="F12" s="79">
        <v>38.514295910825275</v>
      </c>
      <c r="G12" s="79">
        <v>38.459197080670208</v>
      </c>
      <c r="H12" s="79">
        <v>38.39058810974273</v>
      </c>
      <c r="I12" s="79">
        <v>38.307756599474232</v>
      </c>
      <c r="J12" s="79">
        <v>38.210198941197781</v>
      </c>
      <c r="K12" s="79">
        <v>38.097629516309318</v>
      </c>
      <c r="L12" s="79">
        <v>37.969990518133002</v>
      </c>
      <c r="M12" s="79">
        <v>37.827461305304119</v>
      </c>
      <c r="N12" s="79">
        <v>37.670466443235263</v>
      </c>
      <c r="O12" s="79">
        <v>37.499681742654161</v>
      </c>
      <c r="P12" s="79">
        <v>37.316037709695451</v>
      </c>
      <c r="Q12" s="79">
        <v>37.1207199047996</v>
      </c>
      <c r="R12" s="79">
        <v>36.915165780829177</v>
      </c>
      <c r="S12" s="79">
        <v>36.701057641753025</v>
      </c>
      <c r="T12" s="79">
        <v>36.480311436207373</v>
      </c>
      <c r="U12" s="79">
        <v>36.255061177580991</v>
      </c>
      <c r="V12" s="79">
        <v>36.02763886514969</v>
      </c>
      <c r="W12" s="79">
        <v>35.80054986953477</v>
      </c>
      <c r="X12" s="79">
        <v>35.576443840095521</v>
      </c>
      <c r="Y12" s="79">
        <v>35.358081291013789</v>
      </c>
      <c r="Z12" s="79">
        <v>35.148296125612823</v>
      </c>
      <c r="AA12" s="79">
        <v>34.949954463352626</v>
      </c>
      <c r="AB12" s="79">
        <v>34.765910239148887</v>
      </c>
      <c r="AC12" s="79">
        <v>34.59895814811378</v>
      </c>
      <c r="AD12" s="79">
        <v>34.45178460825818</v>
      </c>
      <c r="AE12" s="79">
        <v>34.326917506721173</v>
      </c>
      <c r="AF12" s="79">
        <v>34.226675579202727</v>
      </c>
      <c r="AG12" s="79">
        <v>34.153118344932579</v>
      </c>
      <c r="AH12" s="79">
        <v>34.107997578201363</v>
      </c>
      <c r="AI12" s="79">
        <v>34.092711339790483</v>
      </c>
    </row>
    <row r="13" spans="1:35" x14ac:dyDescent="0.2">
      <c r="A13" s="79" t="s">
        <v>488</v>
      </c>
      <c r="B13" s="77" t="s">
        <v>472</v>
      </c>
      <c r="C13" s="78">
        <v>31.803689257575517</v>
      </c>
      <c r="D13" s="78">
        <v>31.803689257575517</v>
      </c>
      <c r="E13" s="79">
        <v>31.803689257575517</v>
      </c>
      <c r="F13" s="79">
        <v>31.764086590416021</v>
      </c>
      <c r="G13" s="79">
        <v>31.712747406936519</v>
      </c>
      <c r="H13" s="79">
        <v>31.648819941745828</v>
      </c>
      <c r="I13" s="79">
        <v>31.571640406507225</v>
      </c>
      <c r="J13" s="79">
        <v>31.480739556090079</v>
      </c>
      <c r="K13" s="79">
        <v>31.375851260961738</v>
      </c>
      <c r="L13" s="79">
        <v>31.256921658861806</v>
      </c>
      <c r="M13" s="79">
        <v>31.124117869960699</v>
      </c>
      <c r="N13" s="79">
        <v>30.977835489619618</v>
      </c>
      <c r="O13" s="79">
        <v>30.81870421489111</v>
      </c>
      <c r="P13" s="79">
        <v>30.647591059195264</v>
      </c>
      <c r="Q13" s="79">
        <v>30.465600686729253</v>
      </c>
      <c r="R13" s="79">
        <v>30.274072466333525</v>
      </c>
      <c r="S13" s="79">
        <v>30.074573910637334</v>
      </c>
      <c r="T13" s="79">
        <v>29.868890234286717</v>
      </c>
      <c r="U13" s="79">
        <v>29.659009837118944</v>
      </c>
      <c r="V13" s="79">
        <v>29.447105595370356</v>
      </c>
      <c r="W13" s="79">
        <v>29.235511926698273</v>
      </c>
      <c r="X13" s="79">
        <v>29.026697682695914</v>
      </c>
      <c r="Y13" s="79">
        <v>28.823235014962162</v>
      </c>
      <c r="Z13" s="79">
        <v>28.627764456558523</v>
      </c>
      <c r="AA13" s="79">
        <v>28.44295655842804</v>
      </c>
      <c r="AB13" s="79">
        <v>28.271470518376976</v>
      </c>
      <c r="AC13" s="79">
        <v>28.115910336612391</v>
      </c>
      <c r="AD13" s="79">
        <v>27.978779124484838</v>
      </c>
      <c r="AE13" s="79">
        <v>27.862432279763805</v>
      </c>
      <c r="AF13" s="79">
        <v>27.769030320144605</v>
      </c>
      <c r="AG13" s="79">
        <v>27.700492234384672</v>
      </c>
      <c r="AH13" s="79">
        <v>27.658450265155377</v>
      </c>
      <c r="AI13" s="79">
        <v>27.644207077118914</v>
      </c>
    </row>
    <row r="14" spans="1:35" x14ac:dyDescent="0.2">
      <c r="A14" s="79" t="s">
        <v>488</v>
      </c>
      <c r="B14" s="77" t="s">
        <v>473</v>
      </c>
      <c r="C14" s="78">
        <v>0.31055187998100636</v>
      </c>
      <c r="D14" s="78">
        <v>0.31055187998100636</v>
      </c>
      <c r="E14" s="79">
        <v>0.31055187998100636</v>
      </c>
      <c r="F14" s="79">
        <v>0.31042195556788932</v>
      </c>
      <c r="G14" s="79">
        <v>0.31025352718258331</v>
      </c>
      <c r="H14" s="79">
        <v>0.31004380043959628</v>
      </c>
      <c r="I14" s="79">
        <v>0.30979059764948774</v>
      </c>
      <c r="J14" s="79">
        <v>0.3094923793604335</v>
      </c>
      <c r="K14" s="79">
        <v>0.30914827248165899</v>
      </c>
      <c r="L14" s="79">
        <v>0.3087581003073242</v>
      </c>
      <c r="M14" s="79">
        <v>0.30832241110833142</v>
      </c>
      <c r="N14" s="79">
        <v>0.30784250271381242</v>
      </c>
      <c r="O14" s="79">
        <v>0.30732044096998079</v>
      </c>
      <c r="P14" s="79">
        <v>0.30675907028651506</v>
      </c>
      <c r="Q14" s="79">
        <v>0.30616201473365612</v>
      </c>
      <c r="R14" s="79">
        <v>0.30553366837682988</v>
      </c>
      <c r="S14" s="79">
        <v>0.30487917375246176</v>
      </c>
      <c r="T14" s="79">
        <v>0.30420438761167007</v>
      </c>
      <c r="U14" s="79">
        <v>0.30351583329493736</v>
      </c>
      <c r="V14" s="79">
        <v>0.302820639354203</v>
      </c>
      <c r="W14" s="79">
        <v>0.30212646431011347</v>
      </c>
      <c r="X14" s="79">
        <v>0.30144140772053518</v>
      </c>
      <c r="Y14" s="79">
        <v>0.30077390803951426</v>
      </c>
      <c r="Z14" s="79">
        <v>0.30013262806006297</v>
      </c>
      <c r="AA14" s="79">
        <v>0.29952632905481419</v>
      </c>
      <c r="AB14" s="79">
        <v>0.29896373505018137</v>
      </c>
      <c r="AC14" s="79">
        <v>0.29845338898589358</v>
      </c>
      <c r="AD14" s="79">
        <v>0.29800350281575383</v>
      </c>
      <c r="AE14" s="79">
        <v>0.29762180388983245</v>
      </c>
      <c r="AF14" s="79">
        <v>0.29731538021542098</v>
      </c>
      <c r="AG14" s="79">
        <v>0.29709052741617226</v>
      </c>
      <c r="AH14" s="79">
        <v>0.29695260038826776</v>
      </c>
      <c r="AI14" s="79">
        <v>0.29690587278178859</v>
      </c>
    </row>
    <row r="15" spans="1:35" ht="19" x14ac:dyDescent="0.2">
      <c r="A15" s="79" t="s">
        <v>488</v>
      </c>
      <c r="B15" s="75" t="s">
        <v>474</v>
      </c>
      <c r="C15" s="76">
        <v>70.772337928369652</v>
      </c>
      <c r="D15" s="76">
        <v>70.772337928369652</v>
      </c>
      <c r="E15" s="76">
        <v>70.772337928369652</v>
      </c>
      <c r="F15" s="76">
        <v>70.689829445289973</v>
      </c>
      <c r="G15" s="76">
        <v>70.721285243101164</v>
      </c>
      <c r="H15" s="76">
        <v>70.871546437029139</v>
      </c>
      <c r="I15" s="76">
        <v>71.141537849408138</v>
      </c>
      <c r="J15" s="76">
        <v>71.529230054665561</v>
      </c>
      <c r="K15" s="76">
        <v>72.029892168476238</v>
      </c>
      <c r="L15" s="76">
        <v>72.636206951847328</v>
      </c>
      <c r="M15" s="76">
        <v>73.338370052897915</v>
      </c>
      <c r="N15" s="76">
        <v>74.124223136471329</v>
      </c>
      <c r="O15" s="76">
        <v>74.979446557216846</v>
      </c>
      <c r="P15" s="76">
        <v>75.887824183503724</v>
      </c>
      <c r="Q15" s="76">
        <v>76.83158315919583</v>
      </c>
      <c r="R15" s="76">
        <v>77.7918029784326</v>
      </c>
      <c r="S15" s="76">
        <v>78.748881081831726</v>
      </c>
      <c r="T15" s="76">
        <v>79.683036578215194</v>
      </c>
      <c r="U15" s="76">
        <v>80.574830029066675</v>
      </c>
      <c r="V15" s="76">
        <v>81.405675749087465</v>
      </c>
      <c r="W15" s="76">
        <v>82.158323806671888</v>
      </c>
      <c r="X15" s="76">
        <v>82.817291646669531</v>
      </c>
      <c r="Y15" s="76">
        <v>83.369229583673075</v>
      </c>
      <c r="Z15" s="76">
        <v>83.840133675627754</v>
      </c>
      <c r="AA15" s="76">
        <v>84.256805080343014</v>
      </c>
      <c r="AB15" s="76">
        <v>84.609805455752365</v>
      </c>
      <c r="AC15" s="76">
        <v>84.891092979327709</v>
      </c>
      <c r="AD15" s="76">
        <v>85.094187175083334</v>
      </c>
      <c r="AE15" s="76">
        <v>85.244750614131092</v>
      </c>
      <c r="AF15" s="76">
        <v>85.370353394531264</v>
      </c>
      <c r="AG15" s="76">
        <v>85.468813632558465</v>
      </c>
      <c r="AH15" s="76">
        <v>85.53822800209565</v>
      </c>
      <c r="AI15" s="76">
        <v>85.577004762231226</v>
      </c>
    </row>
    <row r="16" spans="1:35" x14ac:dyDescent="0.2">
      <c r="A16" s="79" t="s">
        <v>488</v>
      </c>
      <c r="B16" s="77" t="s">
        <v>475</v>
      </c>
      <c r="C16" s="78">
        <v>4.5426805434078297</v>
      </c>
      <c r="D16" s="78">
        <v>4.5426805434078297</v>
      </c>
      <c r="E16" s="79">
        <v>4.5426805434078297</v>
      </c>
      <c r="F16" s="79">
        <v>4.5896043213749458</v>
      </c>
      <c r="G16" s="79">
        <v>4.7336714311435442</v>
      </c>
      <c r="H16" s="79">
        <v>4.9776206672570886</v>
      </c>
      <c r="I16" s="79">
        <v>5.3226241037945687</v>
      </c>
      <c r="J16" s="79">
        <v>5.7686344702379797</v>
      </c>
      <c r="K16" s="79">
        <v>6.3143231755360798</v>
      </c>
      <c r="L16" s="79">
        <v>6.9569202797823424</v>
      </c>
      <c r="M16" s="79">
        <v>7.6920374559533995</v>
      </c>
      <c r="N16" s="79">
        <v>8.5135179773747911</v>
      </c>
      <c r="O16" s="79">
        <v>9.4133438816373882</v>
      </c>
      <c r="P16" s="79">
        <v>10.381620844755108</v>
      </c>
      <c r="Q16" s="79">
        <v>11.406652265334419</v>
      </c>
      <c r="R16" s="79">
        <v>12.475105117105286</v>
      </c>
      <c r="S16" s="79">
        <v>13.572261688016171</v>
      </c>
      <c r="T16" s="79">
        <v>14.682344027830316</v>
      </c>
      <c r="U16" s="79">
        <v>15.788892377427171</v>
      </c>
      <c r="V16" s="79">
        <v>16.875175475892966</v>
      </c>
      <c r="W16" s="79">
        <v>17.924609608676469</v>
      </c>
      <c r="X16" s="79">
        <v>18.92116447240651</v>
      </c>
      <c r="Y16" s="79">
        <v>19.849737041295541</v>
      </c>
      <c r="Z16" s="79">
        <v>20.701536934579622</v>
      </c>
      <c r="AA16" s="79">
        <v>21.468889765316113</v>
      </c>
      <c r="AB16" s="79">
        <v>22.140433913260772</v>
      </c>
      <c r="AC16" s="79">
        <v>22.706525834461967</v>
      </c>
      <c r="AD16" s="79">
        <v>23.159391185034774</v>
      </c>
      <c r="AE16" s="79">
        <v>23.52368944698696</v>
      </c>
      <c r="AF16" s="79">
        <v>23.82625850441217</v>
      </c>
      <c r="AG16" s="79">
        <v>24.064432964990569</v>
      </c>
      <c r="AH16" s="79">
        <v>24.236050848132209</v>
      </c>
      <c r="AI16" s="79">
        <v>24.339461689893263</v>
      </c>
    </row>
    <row r="17" spans="1:35" x14ac:dyDescent="0.2">
      <c r="A17" s="79" t="s">
        <v>488</v>
      </c>
      <c r="B17" s="77" t="s">
        <v>476</v>
      </c>
      <c r="C17" s="78">
        <v>35.714970059770337</v>
      </c>
      <c r="D17" s="78">
        <v>35.714970059770337</v>
      </c>
      <c r="E17" s="79">
        <v>35.714970059770337</v>
      </c>
      <c r="F17" s="79">
        <v>35.557024247123238</v>
      </c>
      <c r="G17" s="79">
        <v>35.356271088200131</v>
      </c>
      <c r="H17" s="79">
        <v>35.114423338169388</v>
      </c>
      <c r="I17" s="79">
        <v>34.833544356761138</v>
      </c>
      <c r="J17" s="79">
        <v>34.516030504409635</v>
      </c>
      <c r="K17" s="79">
        <v>34.164590697350896</v>
      </c>
      <c r="L17" s="79">
        <v>33.782223296104569</v>
      </c>
      <c r="M17" s="79">
        <v>33.372190524519134</v>
      </c>
      <c r="N17" s="79">
        <v>32.937990637628289</v>
      </c>
      <c r="O17" s="79">
        <v>32.483328075772405</v>
      </c>
      <c r="P17" s="79">
        <v>32.012081859619727</v>
      </c>
      <c r="Q17" s="79">
        <v>31.528272495729759</v>
      </c>
      <c r="R17" s="79">
        <v>31.036027675008807</v>
      </c>
      <c r="S17" s="79">
        <v>30.539547056706635</v>
      </c>
      <c r="T17" s="79">
        <v>30.043066438404459</v>
      </c>
      <c r="U17" s="79">
        <v>29.550821617683507</v>
      </c>
      <c r="V17" s="79">
        <v>29.067012253793536</v>
      </c>
      <c r="W17" s="79">
        <v>28.595766037640857</v>
      </c>
      <c r="X17" s="79">
        <v>28.141103475784981</v>
      </c>
      <c r="Y17" s="79">
        <v>27.706903588894129</v>
      </c>
      <c r="Z17" s="79">
        <v>27.296870817308694</v>
      </c>
      <c r="AA17" s="79">
        <v>26.914503416062367</v>
      </c>
      <c r="AB17" s="79">
        <v>26.563063609003635</v>
      </c>
      <c r="AC17" s="79">
        <v>26.245549756652125</v>
      </c>
      <c r="AD17" s="79">
        <v>25.964670775243881</v>
      </c>
      <c r="AE17" s="79">
        <v>25.722823025213135</v>
      </c>
      <c r="AF17" s="79">
        <v>25.522069866290028</v>
      </c>
      <c r="AG17" s="79">
        <v>25.364124053642925</v>
      </c>
      <c r="AH17" s="79">
        <v>25.25033312525521</v>
      </c>
      <c r="AI17" s="79">
        <v>25.181667905206329</v>
      </c>
    </row>
    <row r="18" spans="1:35" x14ac:dyDescent="0.2">
      <c r="A18" s="79" t="s">
        <v>488</v>
      </c>
      <c r="B18" s="77" t="s">
        <v>477</v>
      </c>
      <c r="C18" s="78">
        <v>30.514687325191492</v>
      </c>
      <c r="D18" s="78">
        <v>30.514687325191492</v>
      </c>
      <c r="E18" s="79">
        <v>30.514687325191492</v>
      </c>
      <c r="F18" s="79">
        <v>30.543200876791786</v>
      </c>
      <c r="G18" s="79">
        <v>30.631342723757488</v>
      </c>
      <c r="H18" s="79">
        <v>30.779502431602658</v>
      </c>
      <c r="I18" s="79">
        <v>30.98536938885244</v>
      </c>
      <c r="J18" s="79">
        <v>31.244565080017942</v>
      </c>
      <c r="K18" s="79">
        <v>31.55097829558926</v>
      </c>
      <c r="L18" s="79">
        <v>31.897063375960411</v>
      </c>
      <c r="M18" s="79">
        <v>32.274142072425377</v>
      </c>
      <c r="N18" s="79">
        <v>32.672714521468244</v>
      </c>
      <c r="O18" s="79">
        <v>33.082774599807053</v>
      </c>
      <c r="P18" s="79">
        <v>33.494121479128893</v>
      </c>
      <c r="Q18" s="79">
        <v>33.896658398131649</v>
      </c>
      <c r="R18" s="79">
        <v>34.280670186318495</v>
      </c>
      <c r="S18" s="79">
        <v>34.637072337108918</v>
      </c>
      <c r="T18" s="79">
        <v>34.957626111980417</v>
      </c>
      <c r="U18" s="79">
        <v>35.235116033956004</v>
      </c>
      <c r="V18" s="79">
        <v>35.46348801940097</v>
      </c>
      <c r="W18" s="79">
        <v>35.637948160354561</v>
      </c>
      <c r="X18" s="79">
        <v>35.755023698478034</v>
      </c>
      <c r="Y18" s="79">
        <v>35.812588953483406</v>
      </c>
      <c r="Z18" s="79">
        <v>35.841725923739446</v>
      </c>
      <c r="AA18" s="79">
        <v>35.873411898964541</v>
      </c>
      <c r="AB18" s="79">
        <v>35.906307933487966</v>
      </c>
      <c r="AC18" s="79">
        <v>35.939017388213607</v>
      </c>
      <c r="AD18" s="79">
        <v>35.970125214804675</v>
      </c>
      <c r="AE18" s="79">
        <v>35.998238141930997</v>
      </c>
      <c r="AF18" s="79">
        <v>36.022025023829059</v>
      </c>
      <c r="AG18" s="79">
        <v>36.040256613924967</v>
      </c>
      <c r="AH18" s="79">
        <v>36.051844028708231</v>
      </c>
      <c r="AI18" s="79">
        <v>36.055875167131632</v>
      </c>
    </row>
    <row r="19" spans="1:35" ht="19" x14ac:dyDescent="0.2">
      <c r="A19" s="79" t="s">
        <v>488</v>
      </c>
      <c r="B19" s="75" t="s">
        <v>478</v>
      </c>
      <c r="C19" s="80">
        <v>0</v>
      </c>
      <c r="D19" s="80">
        <v>0</v>
      </c>
      <c r="E19" s="80">
        <v>0</v>
      </c>
      <c r="F19" s="80">
        <v>0.16881332413384026</v>
      </c>
      <c r="G19" s="80">
        <v>0.47672120589215627</v>
      </c>
      <c r="H19" s="80">
        <v>0.72361384381310812</v>
      </c>
      <c r="I19" s="80">
        <v>0.90665477632471858</v>
      </c>
      <c r="J19" s="80">
        <v>1.0236626486556499</v>
      </c>
      <c r="K19" s="80">
        <v>1.0731428007645283</v>
      </c>
      <c r="L19" s="80">
        <v>1.0543129390393142</v>
      </c>
      <c r="M19" s="80">
        <v>0.9671222042333123</v>
      </c>
      <c r="N19" s="80">
        <v>0.81226296795092834</v>
      </c>
      <c r="O19" s="80">
        <v>0.59117473724042513</v>
      </c>
      <c r="P19" s="80">
        <v>0.30603962231182502</v>
      </c>
      <c r="Q19" s="80">
        <v>-4.0231074155880564E-2</v>
      </c>
      <c r="R19" s="80">
        <v>-0.44401945795887421</v>
      </c>
      <c r="S19" s="80">
        <v>-0.90103299323349739</v>
      </c>
      <c r="T19" s="80">
        <v>-1.4063457871919418</v>
      </c>
      <c r="U19" s="80">
        <v>-1.9544490085235318</v>
      </c>
      <c r="V19" s="80">
        <v>-2.5393100422337431</v>
      </c>
      <c r="W19" s="80">
        <v>-3.1544397853054122</v>
      </c>
      <c r="X19" s="80">
        <v>-3.7929672933850633</v>
      </c>
      <c r="Y19" s="80">
        <v>-4.4477208054615964</v>
      </c>
      <c r="Z19" s="80">
        <v>-5.0950500230914058</v>
      </c>
      <c r="AA19" s="80">
        <v>-5.7113310271483018</v>
      </c>
      <c r="AB19" s="80">
        <v>-6.2894733076899252</v>
      </c>
      <c r="AC19" s="80">
        <v>-6.8227482544134492</v>
      </c>
      <c r="AD19" s="80">
        <v>-7.3048801122426346</v>
      </c>
      <c r="AE19" s="80">
        <v>-7.7301336676330132</v>
      </c>
      <c r="AF19" s="80">
        <v>-8.0933968776229523</v>
      </c>
      <c r="AG19" s="80">
        <v>-8.3902566713037725</v>
      </c>
      <c r="AH19" s="80">
        <v>-8.6170662281580483</v>
      </c>
      <c r="AI19" s="80">
        <v>-8.7710021689229158</v>
      </c>
    </row>
    <row r="20" spans="1:35" x14ac:dyDescent="0.2">
      <c r="A20" s="79" t="s">
        <v>488</v>
      </c>
      <c r="B20" s="77" t="s">
        <v>479</v>
      </c>
      <c r="C20" s="81"/>
      <c r="D20" s="81"/>
      <c r="E20" s="81"/>
      <c r="F20" s="82">
        <v>-0.74811026390769475</v>
      </c>
      <c r="G20" s="82">
        <v>-2.2471494595697163</v>
      </c>
      <c r="H20" s="82">
        <v>-3.7435986564068302</v>
      </c>
      <c r="I20" s="82">
        <v>-5.2210624438662787</v>
      </c>
      <c r="J20" s="82">
        <v>-6.6633534195135216</v>
      </c>
      <c r="K20" s="82">
        <v>-8.0546695416006049</v>
      </c>
      <c r="L20" s="82">
        <v>-9.3797672595422785</v>
      </c>
      <c r="M20" s="82">
        <v>-10.624128525446261</v>
      </c>
      <c r="N20" s="82">
        <v>-11.774119856884003</v>
      </c>
      <c r="O20" s="82">
        <v>-12.817141708177051</v>
      </c>
      <c r="P20" s="82">
        <v>-13.741766513656364</v>
      </c>
      <c r="Q20" s="82">
        <v>-14.5378638904629</v>
      </c>
      <c r="R20" s="82">
        <v>-15.196711629142248</v>
      </c>
      <c r="S20" s="82">
        <v>-15.71109125599669</v>
      </c>
      <c r="T20" s="82">
        <v>-16.075367120193537</v>
      </c>
      <c r="U20" s="82">
        <v>-16.285548139135187</v>
      </c>
      <c r="V20" s="82">
        <v>-16.339331525594702</v>
      </c>
      <c r="W20" s="82">
        <v>-16.236128017535187</v>
      </c>
      <c r="X20" s="82">
        <v>-15.977068334187708</v>
      </c>
      <c r="Y20" s="82">
        <v>-15.564990787654692</v>
      </c>
      <c r="Z20" s="82">
        <v>-15.004410185768824</v>
      </c>
      <c r="AA20" s="82">
        <v>-14.301468366913262</v>
      </c>
      <c r="AB20" s="82">
        <v>-13.463866908755596</v>
      </c>
      <c r="AC20" s="82">
        <v>-12.500782748150572</v>
      </c>
      <c r="AD20" s="82">
        <v>-11.422767636700227</v>
      </c>
      <c r="AE20" s="82">
        <v>-10.241632533554686</v>
      </c>
      <c r="AF20" s="82">
        <v>-8.9703182020725549</v>
      </c>
      <c r="AG20" s="82">
        <v>-7.622753428109049</v>
      </c>
      <c r="AH20" s="82">
        <v>-6.2137024133238858</v>
      </c>
      <c r="AI20" s="82">
        <v>-4.7586030154977568</v>
      </c>
    </row>
    <row r="21" spans="1:35" x14ac:dyDescent="0.2">
      <c r="A21" s="79" t="s">
        <v>488</v>
      </c>
      <c r="B21" s="77" t="s">
        <v>480</v>
      </c>
      <c r="C21" s="81"/>
      <c r="D21" s="81"/>
      <c r="E21" s="81"/>
      <c r="F21" s="82">
        <v>0.16352301236816857</v>
      </c>
      <c r="G21" s="82">
        <v>0.48682323437461128</v>
      </c>
      <c r="H21" s="82">
        <v>0.8008832259510309</v>
      </c>
      <c r="I21" s="82">
        <v>1.1022667932656167</v>
      </c>
      <c r="J21" s="82">
        <v>1.3876782223222182</v>
      </c>
      <c r="K21" s="82">
        <v>1.6539981118277209</v>
      </c>
      <c r="L21" s="82">
        <v>1.8983172167092035</v>
      </c>
      <c r="M21" s="82">
        <v>2.1179679460547343</v>
      </c>
      <c r="N21" s="82">
        <v>2.3105531868226517</v>
      </c>
      <c r="O21" s="82">
        <v>2.4739721551426337</v>
      </c>
      <c r="P21" s="82">
        <v>2.606443009968876</v>
      </c>
      <c r="Q21" s="82">
        <v>2.7065219989417293</v>
      </c>
      <c r="R21" s="82">
        <v>2.7731189431532783</v>
      </c>
      <c r="S21" s="82">
        <v>2.8055089057021161</v>
      </c>
      <c r="T21" s="82">
        <v>2.8033399282734006</v>
      </c>
      <c r="U21" s="82">
        <v>2.7666367599560182</v>
      </c>
      <c r="V21" s="82">
        <v>2.6958005430244247</v>
      </c>
      <c r="W21" s="82">
        <v>2.5916044610030857</v>
      </c>
      <c r="X21" s="82">
        <v>2.4551853948121423</v>
      </c>
      <c r="Y21" s="82">
        <v>2.2880316728535326</v>
      </c>
      <c r="Z21" s="82">
        <v>2.0933596100331253</v>
      </c>
      <c r="AA21" s="82">
        <v>1.8746850473189116</v>
      </c>
      <c r="AB21" s="82">
        <v>1.6343916957627098</v>
      </c>
      <c r="AC21" s="82">
        <v>1.3750981201342491</v>
      </c>
      <c r="AD21" s="82">
        <v>1.0996296673463639</v>
      </c>
      <c r="AE21" s="82">
        <v>0.8109881899959237</v>
      </c>
      <c r="AF21" s="82">
        <v>0.51231986709406008</v>
      </c>
      <c r="AG21" s="82">
        <v>0.20688144352248675</v>
      </c>
      <c r="AH21" s="82">
        <v>-0.10199477290586764</v>
      </c>
      <c r="AI21" s="82">
        <v>-0.41093680294620027</v>
      </c>
    </row>
    <row r="22" spans="1:35" x14ac:dyDescent="0.2">
      <c r="A22" s="79" t="s">
        <v>488</v>
      </c>
      <c r="B22" s="77" t="s">
        <v>481</v>
      </c>
      <c r="C22" s="81"/>
      <c r="D22" s="81"/>
      <c r="E22" s="81"/>
      <c r="F22" s="82">
        <v>0.71494158239923067</v>
      </c>
      <c r="G22" s="82">
        <v>2.1364876817688301</v>
      </c>
      <c r="H22" s="82">
        <v>3.5336177226798848</v>
      </c>
      <c r="I22" s="82">
        <v>4.8910239165290124</v>
      </c>
      <c r="J22" s="82">
        <v>6.1938335149998167</v>
      </c>
      <c r="K22" s="82">
        <v>7.4277717905602367</v>
      </c>
      <c r="L22" s="82">
        <v>8.5793184715167143</v>
      </c>
      <c r="M22" s="82">
        <v>9.635855916021244</v>
      </c>
      <c r="N22" s="82">
        <v>10.585807399723032</v>
      </c>
      <c r="O22" s="82">
        <v>11.418763999942383</v>
      </c>
      <c r="P22" s="82">
        <v>12.125598684130237</v>
      </c>
      <c r="Q22" s="82">
        <v>12.698566350632303</v>
      </c>
      <c r="R22" s="82">
        <v>13.131388723792014</v>
      </c>
      <c r="S22" s="82">
        <v>13.419323171607553</v>
      </c>
      <c r="T22" s="82">
        <v>13.559214690581269</v>
      </c>
      <c r="U22" s="82">
        <v>13.549530487169449</v>
      </c>
      <c r="V22" s="82">
        <v>13.390376776318618</v>
      </c>
      <c r="W22" s="82">
        <v>13.083497612823766</v>
      </c>
      <c r="X22" s="82">
        <v>12.632255768525511</v>
      </c>
      <c r="Y22" s="82">
        <v>12.041595865500319</v>
      </c>
      <c r="Z22" s="82">
        <v>11.318494073242148</v>
      </c>
      <c r="AA22" s="82">
        <v>10.47137784787593</v>
      </c>
      <c r="AB22" s="82">
        <v>9.509529760906192</v>
      </c>
      <c r="AC22" s="82">
        <v>8.4434896397734285</v>
      </c>
      <c r="AD22" s="82">
        <v>7.2849390205647842</v>
      </c>
      <c r="AE22" s="82">
        <v>6.0465730849751029</v>
      </c>
      <c r="AF22" s="82">
        <v>4.7419614880087257</v>
      </c>
      <c r="AG22" s="82">
        <v>3.3853996047656461</v>
      </c>
      <c r="AH22" s="82">
        <v>1.9917518296382979</v>
      </c>
      <c r="AI22" s="82">
        <v>0.57628864815900815</v>
      </c>
    </row>
    <row r="23" spans="1:35" x14ac:dyDescent="0.2">
      <c r="A23" s="79" t="s">
        <v>488</v>
      </c>
      <c r="B23" s="77" t="s">
        <v>482</v>
      </c>
      <c r="C23" s="81"/>
      <c r="D23" s="81"/>
      <c r="E23" s="81"/>
      <c r="F23" s="82">
        <v>-1.1536322164215735E-2</v>
      </c>
      <c r="G23" s="82">
        <v>-4.6056239401972593E-2</v>
      </c>
      <c r="H23" s="82">
        <v>-0.10329194743058843</v>
      </c>
      <c r="I23" s="82">
        <v>-0.18279499591173226</v>
      </c>
      <c r="J23" s="82">
        <v>-0.28393339451433136</v>
      </c>
      <c r="K23" s="82">
        <v>-0.40588808898922957</v>
      </c>
      <c r="L23" s="82">
        <v>-0.54764930249847521</v>
      </c>
      <c r="M23" s="82">
        <v>-0.70801333438092029</v>
      </c>
      <c r="N23" s="82">
        <v>-0.88558047485727553</v>
      </c>
      <c r="O23" s="82">
        <v>-1.0787547260376689</v>
      </c>
      <c r="P23" s="82">
        <v>-1.2857460147172337</v>
      </c>
      <c r="Q23" s="82">
        <v>-1.5045755402319891</v>
      </c>
      <c r="R23" s="82">
        <v>-1.7330848222125423</v>
      </c>
      <c r="S23" s="82">
        <v>-1.9689489012030448</v>
      </c>
      <c r="T23" s="82">
        <v>-2.2096940041506765</v>
      </c>
      <c r="U23" s="82">
        <v>-2.4527198224332643</v>
      </c>
      <c r="V23" s="82">
        <v>-2.6953263692244107</v>
      </c>
      <c r="W23" s="82">
        <v>-2.934745193274455</v>
      </c>
      <c r="X23" s="82">
        <v>-3.1681745357893232</v>
      </c>
      <c r="Y23" s="82">
        <v>-3.3928178343390227</v>
      </c>
      <c r="Z23" s="82">
        <v>-3.5943884885602917</v>
      </c>
      <c r="AA23" s="82">
        <v>-3.7587779965996453</v>
      </c>
      <c r="AB23" s="82">
        <v>-3.8837254045924587</v>
      </c>
      <c r="AC23" s="82">
        <v>-3.9673258544213166</v>
      </c>
      <c r="AD23" s="82">
        <v>-4.008074875498707</v>
      </c>
      <c r="AE23" s="82">
        <v>-4.0049105894965429</v>
      </c>
      <c r="AF23" s="82">
        <v>-3.9572522414685536</v>
      </c>
      <c r="AG23" s="82">
        <v>-3.8650334596842164</v>
      </c>
      <c r="AH23" s="82">
        <v>-3.7287287042462611</v>
      </c>
      <c r="AI23" s="82">
        <v>-3.5493714905650391</v>
      </c>
    </row>
    <row r="24" spans="1:35" x14ac:dyDescent="0.2">
      <c r="A24" s="79" t="s">
        <v>488</v>
      </c>
      <c r="B24" s="77" t="s">
        <v>483</v>
      </c>
      <c r="C24" s="81"/>
      <c r="D24" s="81"/>
      <c r="E24" s="81"/>
      <c r="F24" s="82">
        <v>4.9995315438351492E-2</v>
      </c>
      <c r="G24" s="82">
        <v>0.14661598872040379</v>
      </c>
      <c r="H24" s="82">
        <v>0.23600349901961087</v>
      </c>
      <c r="I24" s="82">
        <v>0.31722150630810025</v>
      </c>
      <c r="J24" s="82">
        <v>0.38943772536146753</v>
      </c>
      <c r="K24" s="82">
        <v>0.45193052896640501</v>
      </c>
      <c r="L24" s="82">
        <v>0.50409381285414956</v>
      </c>
      <c r="M24" s="82">
        <v>0.54544020198451482</v>
      </c>
      <c r="N24" s="82">
        <v>0.575602713146522</v>
      </c>
      <c r="O24" s="82">
        <v>0.59433501637012853</v>
      </c>
      <c r="P24" s="82">
        <v>0.60151045658630953</v>
      </c>
      <c r="Q24" s="82">
        <v>0.59712000696497525</v>
      </c>
      <c r="R24" s="82">
        <v>0.58126932645062379</v>
      </c>
      <c r="S24" s="82">
        <v>0.55417508665656856</v>
      </c>
      <c r="T24" s="82">
        <v>0.51616071829760157</v>
      </c>
      <c r="U24" s="82">
        <v>0.46765170591945293</v>
      </c>
      <c r="V24" s="82">
        <v>0.40917053324232522</v>
      </c>
      <c r="W24" s="82">
        <v>0.34133135167737649</v>
      </c>
      <c r="X24" s="82">
        <v>0.26483441325431445</v>
      </c>
      <c r="Y24" s="82">
        <v>0.18046027817826504</v>
      </c>
      <c r="Z24" s="82">
        <v>9.1894967962436402E-2</v>
      </c>
      <c r="AA24" s="82">
        <v>2.8524411697658726E-3</v>
      </c>
      <c r="AB24" s="82">
        <v>-8.5802451010772121E-2</v>
      </c>
      <c r="AC24" s="82">
        <v>-0.17322741174923839</v>
      </c>
      <c r="AD24" s="82">
        <v>-0.25860628795484814</v>
      </c>
      <c r="AE24" s="82">
        <v>-0.34115181955281015</v>
      </c>
      <c r="AF24" s="82">
        <v>-0.42010778918462965</v>
      </c>
      <c r="AG24" s="82">
        <v>-0.49475083179864032</v>
      </c>
      <c r="AH24" s="82">
        <v>-0.56439216732033126</v>
      </c>
      <c r="AI24" s="82">
        <v>-0.62837950807292819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AME</vt:lpstr>
      <vt:lpstr>GRAPH_AME</vt:lpstr>
      <vt:lpstr>ENERDATA_AME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Utilisateur Microsoft Office</cp:lastModifiedBy>
  <dcterms:created xsi:type="dcterms:W3CDTF">2022-07-04T14:47:04Z</dcterms:created>
  <dcterms:modified xsi:type="dcterms:W3CDTF">2023-01-06T11:56:48Z</dcterms:modified>
</cp:coreProperties>
</file>