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lorian.tirana\Desktop\"/>
    </mc:Choice>
  </mc:AlternateContent>
  <xr:revisionPtr revIDLastSave="0" documentId="13_ncr:1_{28BA86DA-2F59-4FC5-97BD-EBC55A3CD0D5}" xr6:coauthVersionLast="47" xr6:coauthVersionMax="47" xr10:uidLastSave="{00000000-0000-0000-0000-000000000000}"/>
  <bookViews>
    <workbookView xWindow="-28920" yWindow="-9120" windowWidth="29040" windowHeight="15840" activeTab="3" xr2:uid="{00000000-000D-0000-FFFF-FFFF00000000}"/>
  </bookViews>
  <sheets>
    <sheet name="output" sheetId="1" r:id="rId1"/>
    <sheet name="figures 2030" sheetId="2" state="hidden" r:id="rId2"/>
    <sheet name="figures 2050" sheetId="3" r:id="rId3"/>
    <sheet name="exportAdeme" sheetId="5" r:id="rId4"/>
  </sheets>
  <definedNames>
    <definedName name="_xlnm._FilterDatabase" localSheetId="0" hidden="1">output!$A$9:$A$561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5" l="1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B8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B5" i="5"/>
  <c r="B6" i="5"/>
  <c r="C6" i="5"/>
  <c r="C9" i="5" s="1"/>
  <c r="D6" i="5"/>
  <c r="D9" i="5" s="1"/>
  <c r="E6" i="5"/>
  <c r="E9" i="5" s="1"/>
  <c r="F6" i="5"/>
  <c r="F9" i="5" s="1"/>
  <c r="G6" i="5"/>
  <c r="G9" i="5" s="1"/>
  <c r="H6" i="5"/>
  <c r="H9" i="5" s="1"/>
  <c r="I6" i="5"/>
  <c r="J6" i="5"/>
  <c r="K6" i="5"/>
  <c r="L6" i="5"/>
  <c r="M6" i="5"/>
  <c r="N6" i="5"/>
  <c r="O6" i="5"/>
  <c r="O9" i="5" s="1"/>
  <c r="P6" i="5"/>
  <c r="P9" i="5" s="1"/>
  <c r="Q6" i="5"/>
  <c r="Q9" i="5" s="1"/>
  <c r="R6" i="5"/>
  <c r="R9" i="5" s="1"/>
  <c r="S6" i="5"/>
  <c r="S9" i="5" s="1"/>
  <c r="T6" i="5"/>
  <c r="T9" i="5" s="1"/>
  <c r="U6" i="5"/>
  <c r="V6" i="5"/>
  <c r="W6" i="5"/>
  <c r="X6" i="5"/>
  <c r="Y6" i="5"/>
  <c r="Z6" i="5"/>
  <c r="AA6" i="5"/>
  <c r="AA9" i="5" s="1"/>
  <c r="AB6" i="5"/>
  <c r="AB9" i="5" s="1"/>
  <c r="AC6" i="5"/>
  <c r="AC9" i="5" s="1"/>
  <c r="AD6" i="5"/>
  <c r="AD9" i="5" s="1"/>
  <c r="M107" i="3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X9" i="5" s="1"/>
  <c r="Y4" i="5"/>
  <c r="Z4" i="5"/>
  <c r="AA4" i="5"/>
  <c r="AB4" i="5"/>
  <c r="AC4" i="5"/>
  <c r="AD4" i="5"/>
  <c r="V68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M66" i="3"/>
  <c r="N66" i="3"/>
  <c r="O66" i="3"/>
  <c r="P66" i="3"/>
  <c r="Q66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Y9" i="5" l="1"/>
  <c r="M9" i="5"/>
  <c r="Z9" i="5"/>
  <c r="N9" i="5"/>
  <c r="B9" i="5"/>
  <c r="L9" i="5"/>
  <c r="W9" i="5"/>
  <c r="K9" i="5"/>
  <c r="V9" i="5"/>
  <c r="J9" i="5"/>
  <c r="U9" i="5"/>
  <c r="I9" i="5"/>
  <c r="J246" i="3"/>
  <c r="AE70" i="3"/>
  <c r="AE58" i="3" s="1"/>
  <c r="AF70" i="3"/>
  <c r="AF58" i="3" s="1"/>
  <c r="AG70" i="3"/>
  <c r="AG58" i="3" s="1"/>
  <c r="AH70" i="3"/>
  <c r="AH58" i="3" s="1"/>
  <c r="AI70" i="3"/>
  <c r="AI58" i="3" s="1"/>
  <c r="AJ70" i="3"/>
  <c r="AJ58" i="3" s="1"/>
  <c r="AK70" i="3"/>
  <c r="AK58" i="3" s="1"/>
  <c r="AL70" i="3"/>
  <c r="AL58" i="3" s="1"/>
  <c r="AM70" i="3"/>
  <c r="AM58" i="3" s="1"/>
  <c r="AN70" i="3"/>
  <c r="AN58" i="3" s="1"/>
  <c r="AO70" i="3"/>
  <c r="AO58" i="3" s="1"/>
  <c r="AP70" i="3"/>
  <c r="AP58" i="3" s="1"/>
  <c r="AD70" i="3"/>
  <c r="AD58" i="3" s="1"/>
  <c r="O152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J252" i="3"/>
  <c r="J253" i="3"/>
  <c r="J254" i="3"/>
  <c r="J255" i="3"/>
  <c r="J251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J249" i="3"/>
  <c r="J247" i="3"/>
  <c r="J248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L182" i="3"/>
  <c r="M182" i="3"/>
  <c r="M186" i="3" s="1"/>
  <c r="N182" i="3"/>
  <c r="N186" i="3" s="1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L183" i="3"/>
  <c r="P183" i="3"/>
  <c r="Q183" i="3"/>
  <c r="Q132" i="3" s="1"/>
  <c r="R183" i="3"/>
  <c r="R132" i="3" s="1"/>
  <c r="S183" i="3"/>
  <c r="S132" i="3" s="1"/>
  <c r="T183" i="3"/>
  <c r="T132" i="3" s="1"/>
  <c r="U183" i="3"/>
  <c r="U132" i="3" s="1"/>
  <c r="V183" i="3"/>
  <c r="V132" i="3" s="1"/>
  <c r="W183" i="3"/>
  <c r="W132" i="3" s="1"/>
  <c r="X183" i="3"/>
  <c r="X132" i="3" s="1"/>
  <c r="Y183" i="3"/>
  <c r="Y132" i="3" s="1"/>
  <c r="Z183" i="3"/>
  <c r="Z132" i="3" s="1"/>
  <c r="AA183" i="3"/>
  <c r="AA132" i="3" s="1"/>
  <c r="AB183" i="3"/>
  <c r="AB132" i="3" s="1"/>
  <c r="AC183" i="3"/>
  <c r="AC132" i="3" s="1"/>
  <c r="AD183" i="3"/>
  <c r="AD132" i="3" s="1"/>
  <c r="AE183" i="3"/>
  <c r="AE132" i="3" s="1"/>
  <c r="AF183" i="3"/>
  <c r="AF132" i="3" s="1"/>
  <c r="AG183" i="3"/>
  <c r="AG132" i="3" s="1"/>
  <c r="AH183" i="3"/>
  <c r="AH132" i="3" s="1"/>
  <c r="AI183" i="3"/>
  <c r="AI132" i="3" s="1"/>
  <c r="AJ183" i="3"/>
  <c r="AJ132" i="3" s="1"/>
  <c r="AK183" i="3"/>
  <c r="AK132" i="3" s="1"/>
  <c r="AL183" i="3"/>
  <c r="AL132" i="3" s="1"/>
  <c r="AM183" i="3"/>
  <c r="AM132" i="3" s="1"/>
  <c r="AN183" i="3"/>
  <c r="AN132" i="3" s="1"/>
  <c r="AO183" i="3"/>
  <c r="AO132" i="3" s="1"/>
  <c r="AP183" i="3"/>
  <c r="AP132" i="3" s="1"/>
  <c r="L184" i="3"/>
  <c r="P184" i="3"/>
  <c r="Q184" i="3"/>
  <c r="Q133" i="3" s="1"/>
  <c r="R184" i="3"/>
  <c r="R133" i="3" s="1"/>
  <c r="S184" i="3"/>
  <c r="S133" i="3" s="1"/>
  <c r="T184" i="3"/>
  <c r="T133" i="3" s="1"/>
  <c r="U184" i="3"/>
  <c r="U133" i="3" s="1"/>
  <c r="V184" i="3"/>
  <c r="V133" i="3" s="1"/>
  <c r="W184" i="3"/>
  <c r="W133" i="3" s="1"/>
  <c r="X184" i="3"/>
  <c r="X133" i="3" s="1"/>
  <c r="Y184" i="3"/>
  <c r="Y133" i="3" s="1"/>
  <c r="Z184" i="3"/>
  <c r="Z133" i="3" s="1"/>
  <c r="AA184" i="3"/>
  <c r="AA133" i="3" s="1"/>
  <c r="AB184" i="3"/>
  <c r="AB133" i="3" s="1"/>
  <c r="AC184" i="3"/>
  <c r="AC133" i="3" s="1"/>
  <c r="AD184" i="3"/>
  <c r="AD133" i="3" s="1"/>
  <c r="AE184" i="3"/>
  <c r="AE133" i="3" s="1"/>
  <c r="AF184" i="3"/>
  <c r="AF133" i="3" s="1"/>
  <c r="AG184" i="3"/>
  <c r="AG133" i="3" s="1"/>
  <c r="AH184" i="3"/>
  <c r="AH133" i="3" s="1"/>
  <c r="AI184" i="3"/>
  <c r="AI133" i="3" s="1"/>
  <c r="AJ184" i="3"/>
  <c r="AJ133" i="3" s="1"/>
  <c r="AK184" i="3"/>
  <c r="AK133" i="3" s="1"/>
  <c r="AL184" i="3"/>
  <c r="AL133" i="3" s="1"/>
  <c r="AM184" i="3"/>
  <c r="AM133" i="3" s="1"/>
  <c r="AN184" i="3"/>
  <c r="AN133" i="3" s="1"/>
  <c r="AO184" i="3"/>
  <c r="AO133" i="3" s="1"/>
  <c r="AP184" i="3"/>
  <c r="AP133" i="3" s="1"/>
  <c r="K182" i="3"/>
  <c r="K183" i="3"/>
  <c r="K184" i="3"/>
  <c r="K181" i="3"/>
  <c r="K128" i="3"/>
  <c r="K131" i="3" s="1"/>
  <c r="L128" i="3"/>
  <c r="L131" i="3" s="1"/>
  <c r="M128" i="3"/>
  <c r="M131" i="3" s="1"/>
  <c r="N128" i="3"/>
  <c r="N131" i="3" s="1"/>
  <c r="O128" i="3"/>
  <c r="O131" i="3" s="1"/>
  <c r="P128" i="3"/>
  <c r="Q128" i="3"/>
  <c r="Q131" i="3" s="1"/>
  <c r="R128" i="3"/>
  <c r="S128" i="3"/>
  <c r="S131" i="3" s="1"/>
  <c r="T128" i="3"/>
  <c r="U128" i="3"/>
  <c r="V128" i="3"/>
  <c r="W128" i="3"/>
  <c r="X128" i="3"/>
  <c r="Y128" i="3"/>
  <c r="Z128" i="3"/>
  <c r="AA128" i="3"/>
  <c r="AB128" i="3"/>
  <c r="AB131" i="3" s="1"/>
  <c r="AC128" i="3"/>
  <c r="AD128" i="3"/>
  <c r="AE128" i="3"/>
  <c r="AE131" i="3" s="1"/>
  <c r="AF128" i="3"/>
  <c r="AF131" i="3" s="1"/>
  <c r="AG128" i="3"/>
  <c r="AG131" i="3" s="1"/>
  <c r="AH128" i="3"/>
  <c r="AH131" i="3" s="1"/>
  <c r="AI128" i="3"/>
  <c r="AJ128" i="3"/>
  <c r="AK128" i="3"/>
  <c r="AL128" i="3"/>
  <c r="AM128" i="3"/>
  <c r="AN128" i="3"/>
  <c r="AN131" i="3" s="1"/>
  <c r="AO128" i="3"/>
  <c r="AP128" i="3"/>
  <c r="J128" i="3"/>
  <c r="J131" i="3" s="1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J243" i="3"/>
  <c r="J242" i="3"/>
  <c r="J241" i="3"/>
  <c r="K129" i="3"/>
  <c r="L129" i="3"/>
  <c r="M129" i="3"/>
  <c r="M149" i="3" s="1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K219" i="3"/>
  <c r="K236" i="3" s="1"/>
  <c r="L219" i="3"/>
  <c r="L236" i="3" s="1"/>
  <c r="M219" i="3"/>
  <c r="M236" i="3" s="1"/>
  <c r="N219" i="3"/>
  <c r="N236" i="3" s="1"/>
  <c r="O219" i="3"/>
  <c r="O236" i="3" s="1"/>
  <c r="P219" i="3"/>
  <c r="P236" i="3" s="1"/>
  <c r="Q219" i="3"/>
  <c r="Q236" i="3" s="1"/>
  <c r="R219" i="3"/>
  <c r="R236" i="3" s="1"/>
  <c r="S219" i="3"/>
  <c r="S236" i="3" s="1"/>
  <c r="T219" i="3"/>
  <c r="T236" i="3" s="1"/>
  <c r="U219" i="3"/>
  <c r="U236" i="3" s="1"/>
  <c r="V219" i="3"/>
  <c r="V236" i="3" s="1"/>
  <c r="W219" i="3"/>
  <c r="W236" i="3" s="1"/>
  <c r="X219" i="3"/>
  <c r="X236" i="3" s="1"/>
  <c r="Y219" i="3"/>
  <c r="Y236" i="3" s="1"/>
  <c r="Z219" i="3"/>
  <c r="Z236" i="3" s="1"/>
  <c r="AA219" i="3"/>
  <c r="AA236" i="3" s="1"/>
  <c r="AB219" i="3"/>
  <c r="AB236" i="3" s="1"/>
  <c r="AC219" i="3"/>
  <c r="AC236" i="3" s="1"/>
  <c r="AD219" i="3"/>
  <c r="AD236" i="3" s="1"/>
  <c r="AE219" i="3"/>
  <c r="AE236" i="3" s="1"/>
  <c r="AF219" i="3"/>
  <c r="AF236" i="3" s="1"/>
  <c r="AG219" i="3"/>
  <c r="AG236" i="3" s="1"/>
  <c r="AH219" i="3"/>
  <c r="AH236" i="3" s="1"/>
  <c r="AI219" i="3"/>
  <c r="AI236" i="3" s="1"/>
  <c r="AJ219" i="3"/>
  <c r="AJ236" i="3" s="1"/>
  <c r="AK219" i="3"/>
  <c r="AK236" i="3" s="1"/>
  <c r="AL219" i="3"/>
  <c r="AL236" i="3" s="1"/>
  <c r="AM219" i="3"/>
  <c r="AM236" i="3" s="1"/>
  <c r="AN219" i="3"/>
  <c r="AN236" i="3" s="1"/>
  <c r="AO219" i="3"/>
  <c r="AO236" i="3" s="1"/>
  <c r="AP219" i="3"/>
  <c r="AP236" i="3" s="1"/>
  <c r="K220" i="3"/>
  <c r="K232" i="3" s="1"/>
  <c r="L220" i="3"/>
  <c r="L232" i="3" s="1"/>
  <c r="M220" i="3"/>
  <c r="M232" i="3" s="1"/>
  <c r="N220" i="3"/>
  <c r="N232" i="3" s="1"/>
  <c r="O220" i="3"/>
  <c r="O232" i="3" s="1"/>
  <c r="P220" i="3"/>
  <c r="P232" i="3" s="1"/>
  <c r="Q220" i="3"/>
  <c r="Q232" i="3" s="1"/>
  <c r="R220" i="3"/>
  <c r="R232" i="3" s="1"/>
  <c r="S220" i="3"/>
  <c r="S232" i="3" s="1"/>
  <c r="T220" i="3"/>
  <c r="T232" i="3" s="1"/>
  <c r="U220" i="3"/>
  <c r="U232" i="3" s="1"/>
  <c r="V220" i="3"/>
  <c r="V232" i="3" s="1"/>
  <c r="W220" i="3"/>
  <c r="W232" i="3" s="1"/>
  <c r="X220" i="3"/>
  <c r="X232" i="3" s="1"/>
  <c r="Y220" i="3"/>
  <c r="Y232" i="3" s="1"/>
  <c r="Z220" i="3"/>
  <c r="Z232" i="3" s="1"/>
  <c r="AA220" i="3"/>
  <c r="AA232" i="3" s="1"/>
  <c r="AB220" i="3"/>
  <c r="AB232" i="3" s="1"/>
  <c r="AC220" i="3"/>
  <c r="AC232" i="3" s="1"/>
  <c r="AD220" i="3"/>
  <c r="AD232" i="3" s="1"/>
  <c r="AE220" i="3"/>
  <c r="AE232" i="3" s="1"/>
  <c r="AF220" i="3"/>
  <c r="AF232" i="3" s="1"/>
  <c r="AG220" i="3"/>
  <c r="AG232" i="3" s="1"/>
  <c r="AH220" i="3"/>
  <c r="AH232" i="3" s="1"/>
  <c r="AI220" i="3"/>
  <c r="AI232" i="3" s="1"/>
  <c r="AJ220" i="3"/>
  <c r="AJ232" i="3" s="1"/>
  <c r="AK220" i="3"/>
  <c r="AK232" i="3" s="1"/>
  <c r="AL220" i="3"/>
  <c r="AL232" i="3" s="1"/>
  <c r="AM220" i="3"/>
  <c r="AM232" i="3" s="1"/>
  <c r="AN220" i="3"/>
  <c r="AN232" i="3" s="1"/>
  <c r="AO220" i="3"/>
  <c r="AO232" i="3" s="1"/>
  <c r="AP220" i="3"/>
  <c r="AP232" i="3" s="1"/>
  <c r="K221" i="3"/>
  <c r="K235" i="3" s="1"/>
  <c r="L221" i="3"/>
  <c r="L235" i="3" s="1"/>
  <c r="M221" i="3"/>
  <c r="M235" i="3" s="1"/>
  <c r="N221" i="3"/>
  <c r="N235" i="3" s="1"/>
  <c r="O221" i="3"/>
  <c r="O235" i="3" s="1"/>
  <c r="P221" i="3"/>
  <c r="P235" i="3" s="1"/>
  <c r="Q221" i="3"/>
  <c r="Q235" i="3" s="1"/>
  <c r="R221" i="3"/>
  <c r="R235" i="3" s="1"/>
  <c r="S221" i="3"/>
  <c r="S235" i="3" s="1"/>
  <c r="T221" i="3"/>
  <c r="T235" i="3" s="1"/>
  <c r="U221" i="3"/>
  <c r="U235" i="3" s="1"/>
  <c r="V221" i="3"/>
  <c r="V235" i="3" s="1"/>
  <c r="W221" i="3"/>
  <c r="W235" i="3" s="1"/>
  <c r="X221" i="3"/>
  <c r="X235" i="3" s="1"/>
  <c r="Y221" i="3"/>
  <c r="Y235" i="3" s="1"/>
  <c r="Z221" i="3"/>
  <c r="Z235" i="3" s="1"/>
  <c r="AA221" i="3"/>
  <c r="AA235" i="3" s="1"/>
  <c r="AB221" i="3"/>
  <c r="AB235" i="3" s="1"/>
  <c r="AC221" i="3"/>
  <c r="AC235" i="3" s="1"/>
  <c r="AD221" i="3"/>
  <c r="AD235" i="3" s="1"/>
  <c r="AE221" i="3"/>
  <c r="AE235" i="3" s="1"/>
  <c r="AF221" i="3"/>
  <c r="AF235" i="3" s="1"/>
  <c r="AG221" i="3"/>
  <c r="AG235" i="3" s="1"/>
  <c r="AH221" i="3"/>
  <c r="AH235" i="3" s="1"/>
  <c r="AI221" i="3"/>
  <c r="AI235" i="3" s="1"/>
  <c r="AJ221" i="3"/>
  <c r="AJ235" i="3" s="1"/>
  <c r="AK221" i="3"/>
  <c r="AK235" i="3" s="1"/>
  <c r="AL221" i="3"/>
  <c r="AL235" i="3" s="1"/>
  <c r="AM221" i="3"/>
  <c r="AM235" i="3" s="1"/>
  <c r="AN221" i="3"/>
  <c r="AN235" i="3" s="1"/>
  <c r="AO221" i="3"/>
  <c r="AO235" i="3" s="1"/>
  <c r="AP221" i="3"/>
  <c r="AP235" i="3" s="1"/>
  <c r="K222" i="3"/>
  <c r="K233" i="3" s="1"/>
  <c r="L222" i="3"/>
  <c r="L233" i="3" s="1"/>
  <c r="M222" i="3"/>
  <c r="M233" i="3" s="1"/>
  <c r="N222" i="3"/>
  <c r="N233" i="3" s="1"/>
  <c r="O222" i="3"/>
  <c r="O233" i="3" s="1"/>
  <c r="P222" i="3"/>
  <c r="P233" i="3" s="1"/>
  <c r="Q222" i="3"/>
  <c r="Q233" i="3" s="1"/>
  <c r="R222" i="3"/>
  <c r="R233" i="3" s="1"/>
  <c r="S222" i="3"/>
  <c r="S233" i="3" s="1"/>
  <c r="T222" i="3"/>
  <c r="T233" i="3" s="1"/>
  <c r="U222" i="3"/>
  <c r="U233" i="3" s="1"/>
  <c r="V222" i="3"/>
  <c r="V233" i="3" s="1"/>
  <c r="W222" i="3"/>
  <c r="W233" i="3" s="1"/>
  <c r="X222" i="3"/>
  <c r="X233" i="3" s="1"/>
  <c r="Y222" i="3"/>
  <c r="Y233" i="3" s="1"/>
  <c r="Z222" i="3"/>
  <c r="Z233" i="3" s="1"/>
  <c r="AA222" i="3"/>
  <c r="AA233" i="3" s="1"/>
  <c r="AB222" i="3"/>
  <c r="AB233" i="3" s="1"/>
  <c r="AC222" i="3"/>
  <c r="AC233" i="3" s="1"/>
  <c r="AD222" i="3"/>
  <c r="AD233" i="3" s="1"/>
  <c r="AE222" i="3"/>
  <c r="AE233" i="3" s="1"/>
  <c r="AF222" i="3"/>
  <c r="AF233" i="3" s="1"/>
  <c r="AG222" i="3"/>
  <c r="AG233" i="3" s="1"/>
  <c r="AH222" i="3"/>
  <c r="AH233" i="3" s="1"/>
  <c r="AI222" i="3"/>
  <c r="AI233" i="3" s="1"/>
  <c r="AJ222" i="3"/>
  <c r="AJ233" i="3" s="1"/>
  <c r="AK222" i="3"/>
  <c r="AK233" i="3" s="1"/>
  <c r="AL222" i="3"/>
  <c r="AL233" i="3" s="1"/>
  <c r="AM222" i="3"/>
  <c r="AM233" i="3" s="1"/>
  <c r="AN222" i="3"/>
  <c r="AN233" i="3" s="1"/>
  <c r="AO222" i="3"/>
  <c r="AO233" i="3" s="1"/>
  <c r="AP222" i="3"/>
  <c r="AP233" i="3" s="1"/>
  <c r="K223" i="3"/>
  <c r="K234" i="3" s="1"/>
  <c r="L223" i="3"/>
  <c r="L234" i="3" s="1"/>
  <c r="M223" i="3"/>
  <c r="M234" i="3" s="1"/>
  <c r="N223" i="3"/>
  <c r="N234" i="3" s="1"/>
  <c r="O223" i="3"/>
  <c r="O234" i="3" s="1"/>
  <c r="P223" i="3"/>
  <c r="P234" i="3" s="1"/>
  <c r="Q223" i="3"/>
  <c r="Q234" i="3" s="1"/>
  <c r="R223" i="3"/>
  <c r="R234" i="3" s="1"/>
  <c r="S223" i="3"/>
  <c r="S234" i="3" s="1"/>
  <c r="T223" i="3"/>
  <c r="T234" i="3" s="1"/>
  <c r="U223" i="3"/>
  <c r="U234" i="3" s="1"/>
  <c r="V223" i="3"/>
  <c r="V234" i="3" s="1"/>
  <c r="W223" i="3"/>
  <c r="W234" i="3" s="1"/>
  <c r="X223" i="3"/>
  <c r="X234" i="3" s="1"/>
  <c r="Y223" i="3"/>
  <c r="Y234" i="3" s="1"/>
  <c r="Z223" i="3"/>
  <c r="Z234" i="3" s="1"/>
  <c r="AA223" i="3"/>
  <c r="AA234" i="3" s="1"/>
  <c r="AB223" i="3"/>
  <c r="AB234" i="3" s="1"/>
  <c r="AC223" i="3"/>
  <c r="AC234" i="3" s="1"/>
  <c r="AD223" i="3"/>
  <c r="AD234" i="3" s="1"/>
  <c r="AE223" i="3"/>
  <c r="AE234" i="3" s="1"/>
  <c r="AF223" i="3"/>
  <c r="AF234" i="3" s="1"/>
  <c r="AG223" i="3"/>
  <c r="AG234" i="3" s="1"/>
  <c r="AH223" i="3"/>
  <c r="AH234" i="3" s="1"/>
  <c r="AI223" i="3"/>
  <c r="AI234" i="3" s="1"/>
  <c r="AJ223" i="3"/>
  <c r="AJ234" i="3" s="1"/>
  <c r="AK223" i="3"/>
  <c r="AK234" i="3" s="1"/>
  <c r="AL223" i="3"/>
  <c r="AL234" i="3" s="1"/>
  <c r="AM223" i="3"/>
  <c r="AM234" i="3" s="1"/>
  <c r="AN223" i="3"/>
  <c r="AN234" i="3" s="1"/>
  <c r="AO223" i="3"/>
  <c r="AO234" i="3" s="1"/>
  <c r="AP223" i="3"/>
  <c r="AP234" i="3" s="1"/>
  <c r="K224" i="3"/>
  <c r="K237" i="3" s="1"/>
  <c r="L224" i="3"/>
  <c r="L237" i="3" s="1"/>
  <c r="M224" i="3"/>
  <c r="M237" i="3" s="1"/>
  <c r="N224" i="3"/>
  <c r="N237" i="3" s="1"/>
  <c r="O224" i="3"/>
  <c r="O237" i="3" s="1"/>
  <c r="P224" i="3"/>
  <c r="P237" i="3" s="1"/>
  <c r="Q224" i="3"/>
  <c r="Q237" i="3" s="1"/>
  <c r="R224" i="3"/>
  <c r="R237" i="3" s="1"/>
  <c r="S224" i="3"/>
  <c r="S237" i="3" s="1"/>
  <c r="T224" i="3"/>
  <c r="T237" i="3" s="1"/>
  <c r="U224" i="3"/>
  <c r="U237" i="3" s="1"/>
  <c r="V224" i="3"/>
  <c r="V237" i="3" s="1"/>
  <c r="W224" i="3"/>
  <c r="W237" i="3" s="1"/>
  <c r="X224" i="3"/>
  <c r="X237" i="3" s="1"/>
  <c r="Y224" i="3"/>
  <c r="Y237" i="3" s="1"/>
  <c r="Z224" i="3"/>
  <c r="Z237" i="3" s="1"/>
  <c r="AA224" i="3"/>
  <c r="AA237" i="3" s="1"/>
  <c r="AB224" i="3"/>
  <c r="AB237" i="3" s="1"/>
  <c r="AC224" i="3"/>
  <c r="AC237" i="3" s="1"/>
  <c r="AD224" i="3"/>
  <c r="AD237" i="3" s="1"/>
  <c r="AE224" i="3"/>
  <c r="AE237" i="3" s="1"/>
  <c r="AF224" i="3"/>
  <c r="AF237" i="3" s="1"/>
  <c r="AG224" i="3"/>
  <c r="AG237" i="3" s="1"/>
  <c r="AH224" i="3"/>
  <c r="AH237" i="3" s="1"/>
  <c r="AI224" i="3"/>
  <c r="AI237" i="3" s="1"/>
  <c r="AJ224" i="3"/>
  <c r="AJ237" i="3" s="1"/>
  <c r="AK224" i="3"/>
  <c r="AK237" i="3" s="1"/>
  <c r="AL224" i="3"/>
  <c r="AL237" i="3" s="1"/>
  <c r="AM224" i="3"/>
  <c r="AM237" i="3" s="1"/>
  <c r="AN224" i="3"/>
  <c r="AN237" i="3" s="1"/>
  <c r="AO224" i="3"/>
  <c r="AO237" i="3" s="1"/>
  <c r="AP224" i="3"/>
  <c r="AP237" i="3" s="1"/>
  <c r="J220" i="3"/>
  <c r="J232" i="3" s="1"/>
  <c r="J221" i="3"/>
  <c r="J235" i="3" s="1"/>
  <c r="J222" i="3"/>
  <c r="J233" i="3" s="1"/>
  <c r="J223" i="3"/>
  <c r="J234" i="3" s="1"/>
  <c r="J224" i="3"/>
  <c r="J237" i="3" s="1"/>
  <c r="J219" i="3"/>
  <c r="J236" i="3" s="1"/>
  <c r="L198" i="3"/>
  <c r="L197" i="3"/>
  <c r="L196" i="3"/>
  <c r="AF148" i="3" l="1"/>
  <c r="P131" i="3"/>
  <c r="P148" i="3" s="1"/>
  <c r="Q148" i="3"/>
  <c r="AN148" i="3"/>
  <c r="AB148" i="3"/>
  <c r="AP131" i="3"/>
  <c r="AP148" i="3" s="1"/>
  <c r="AD131" i="3"/>
  <c r="AD148" i="3" s="1"/>
  <c r="R131" i="3"/>
  <c r="R148" i="3" s="1"/>
  <c r="S148" i="3"/>
  <c r="AH148" i="3"/>
  <c r="AO131" i="3"/>
  <c r="AO148" i="3" s="1"/>
  <c r="AC131" i="3"/>
  <c r="AC148" i="3" s="1"/>
  <c r="AG148" i="3"/>
  <c r="AM131" i="3"/>
  <c r="AM148" i="3" s="1"/>
  <c r="AA131" i="3"/>
  <c r="AA148" i="3" s="1"/>
  <c r="AE148" i="3"/>
  <c r="AL131" i="3"/>
  <c r="AL148" i="3" s="1"/>
  <c r="Z131" i="3"/>
  <c r="Z148" i="3" s="1"/>
  <c r="AK131" i="3"/>
  <c r="AK148" i="3" s="1"/>
  <c r="Y131" i="3"/>
  <c r="Y148" i="3" s="1"/>
  <c r="AJ131" i="3"/>
  <c r="AJ148" i="3" s="1"/>
  <c r="X131" i="3"/>
  <c r="X148" i="3" s="1"/>
  <c r="AI131" i="3"/>
  <c r="AI148" i="3" s="1"/>
  <c r="W131" i="3"/>
  <c r="W148" i="3" s="1"/>
  <c r="V131" i="3"/>
  <c r="V148" i="3" s="1"/>
  <c r="U131" i="3"/>
  <c r="U148" i="3" s="1"/>
  <c r="T131" i="3"/>
  <c r="T148" i="3" s="1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J78" i="3"/>
  <c r="K78" i="3"/>
  <c r="J77" i="3"/>
  <c r="Y5" i="3" l="1"/>
  <c r="X10" i="3" l="1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W10" i="3"/>
  <c r="W12" i="3" s="1"/>
  <c r="K12" i="3"/>
  <c r="L12" i="3"/>
  <c r="M12" i="3"/>
  <c r="N12" i="3"/>
  <c r="O12" i="3"/>
  <c r="P12" i="3"/>
  <c r="Q12" i="3"/>
  <c r="R12" i="3"/>
  <c r="S12" i="3"/>
  <c r="T12" i="3"/>
  <c r="U12" i="3"/>
  <c r="V12" i="3"/>
  <c r="AP12" i="3"/>
  <c r="J12" i="3"/>
  <c r="X12" i="3" l="1"/>
  <c r="Y12" i="3" l="1"/>
  <c r="Z12" i="3" l="1"/>
  <c r="AA12" i="3" l="1"/>
  <c r="AB12" i="3" l="1"/>
  <c r="AC12" i="3" l="1"/>
  <c r="AD12" i="3" l="1"/>
  <c r="AE12" i="3" l="1"/>
  <c r="AF12" i="3" l="1"/>
  <c r="AG12" i="3" l="1"/>
  <c r="AH12" i="3" l="1"/>
  <c r="AI12" i="3" l="1"/>
  <c r="AJ12" i="3" l="1"/>
  <c r="AK12" i="3" l="1"/>
  <c r="AL12" i="3" l="1"/>
  <c r="AM12" i="3" l="1"/>
  <c r="AN12" i="3" l="1"/>
  <c r="AO12" i="3"/>
  <c r="N113" i="3" l="1"/>
  <c r="O113" i="3"/>
  <c r="M113" i="3"/>
  <c r="AO135" i="3"/>
  <c r="AP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J135" i="3"/>
  <c r="AP217" i="3" l="1"/>
  <c r="AO217" i="3"/>
  <c r="AN217" i="3"/>
  <c r="AM217" i="3"/>
  <c r="AL217" i="3"/>
  <c r="AK217" i="3"/>
  <c r="AJ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AP216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AP215" i="3"/>
  <c r="AO215" i="3"/>
  <c r="AN215" i="3"/>
  <c r="AM215" i="3"/>
  <c r="AL215" i="3"/>
  <c r="AK215" i="3"/>
  <c r="AJ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AP214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AP213" i="3"/>
  <c r="AO213" i="3"/>
  <c r="AN213" i="3"/>
  <c r="AM213" i="3"/>
  <c r="AL213" i="3"/>
  <c r="AK213" i="3"/>
  <c r="AJ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AP212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AP210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AP209" i="3"/>
  <c r="AO209" i="3"/>
  <c r="AN209" i="3"/>
  <c r="AM209" i="3"/>
  <c r="AL209" i="3"/>
  <c r="AK209" i="3"/>
  <c r="AJ209" i="3"/>
  <c r="AI209" i="3"/>
  <c r="AH209" i="3"/>
  <c r="AG209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AP208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AP207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AP206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AP205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AP203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AP202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AP201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AP199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K198" i="3"/>
  <c r="J198" i="3"/>
  <c r="AP197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K197" i="3"/>
  <c r="J197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K196" i="3"/>
  <c r="J196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AP194" i="3"/>
  <c r="AO194" i="3"/>
  <c r="AN194" i="3"/>
  <c r="AM194" i="3"/>
  <c r="AM230" i="3" s="1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AA230" i="3" s="1"/>
  <c r="Z194" i="3"/>
  <c r="Y194" i="3"/>
  <c r="X194" i="3"/>
  <c r="W194" i="3"/>
  <c r="V194" i="3"/>
  <c r="U194" i="3"/>
  <c r="T194" i="3"/>
  <c r="S194" i="3"/>
  <c r="R194" i="3"/>
  <c r="Q194" i="3"/>
  <c r="P194" i="3"/>
  <c r="O194" i="3"/>
  <c r="O230" i="3" s="1"/>
  <c r="N194" i="3"/>
  <c r="M194" i="3"/>
  <c r="L194" i="3"/>
  <c r="K194" i="3"/>
  <c r="J194" i="3"/>
  <c r="AP193" i="3"/>
  <c r="AO193" i="3"/>
  <c r="AN193" i="3"/>
  <c r="AM193" i="3"/>
  <c r="AL193" i="3"/>
  <c r="AK193" i="3"/>
  <c r="AJ193" i="3"/>
  <c r="AJ229" i="3" s="1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X229" i="3" s="1"/>
  <c r="W193" i="3"/>
  <c r="V193" i="3"/>
  <c r="U193" i="3"/>
  <c r="T193" i="3"/>
  <c r="S193" i="3"/>
  <c r="R193" i="3"/>
  <c r="Q193" i="3"/>
  <c r="P193" i="3"/>
  <c r="O193" i="3"/>
  <c r="N193" i="3"/>
  <c r="M193" i="3"/>
  <c r="L193" i="3"/>
  <c r="L229" i="3" s="1"/>
  <c r="K193" i="3"/>
  <c r="J193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AP191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AP189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K170" i="3"/>
  <c r="AP175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L176" i="3" s="1"/>
  <c r="K175" i="3"/>
  <c r="K176" i="3" s="1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AP173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AP171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AP169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AP167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AP159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V135" i="2"/>
  <c r="V144" i="2" s="1"/>
  <c r="U135" i="2"/>
  <c r="U144" i="2" s="1"/>
  <c r="T135" i="2"/>
  <c r="T144" i="2" s="1"/>
  <c r="S135" i="2"/>
  <c r="S144" i="2" s="1"/>
  <c r="R135" i="2"/>
  <c r="R144" i="2" s="1"/>
  <c r="Q135" i="2"/>
  <c r="Q144" i="2" s="1"/>
  <c r="P135" i="2"/>
  <c r="P144" i="2" s="1"/>
  <c r="O135" i="2"/>
  <c r="O144" i="2" s="1"/>
  <c r="N135" i="2"/>
  <c r="N144" i="2" s="1"/>
  <c r="M135" i="2"/>
  <c r="M144" i="2" s="1"/>
  <c r="L135" i="2"/>
  <c r="L144" i="2" s="1"/>
  <c r="K135" i="2"/>
  <c r="K144" i="2" s="1"/>
  <c r="J135" i="2"/>
  <c r="J144" i="2" s="1"/>
  <c r="V134" i="2"/>
  <c r="V142" i="2" s="1"/>
  <c r="U134" i="2"/>
  <c r="U142" i="2" s="1"/>
  <c r="T134" i="2"/>
  <c r="T142" i="2" s="1"/>
  <c r="S134" i="2"/>
  <c r="S142" i="2" s="1"/>
  <c r="R134" i="2"/>
  <c r="R142" i="2" s="1"/>
  <c r="Q134" i="2"/>
  <c r="Q142" i="2" s="1"/>
  <c r="P134" i="2"/>
  <c r="P142" i="2" s="1"/>
  <c r="O134" i="2"/>
  <c r="O142" i="2" s="1"/>
  <c r="N134" i="2"/>
  <c r="N142" i="2" s="1"/>
  <c r="M134" i="2"/>
  <c r="M142" i="2" s="1"/>
  <c r="L134" i="2"/>
  <c r="L142" i="2" s="1"/>
  <c r="K134" i="2"/>
  <c r="K142" i="2" s="1"/>
  <c r="J134" i="2"/>
  <c r="J142" i="2" s="1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K121" i="2"/>
  <c r="J121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V121" i="2"/>
  <c r="U121" i="2"/>
  <c r="T121" i="2"/>
  <c r="S121" i="2"/>
  <c r="R121" i="2"/>
  <c r="Q121" i="2"/>
  <c r="P121" i="2"/>
  <c r="O121" i="2"/>
  <c r="N121" i="2"/>
  <c r="M121" i="2"/>
  <c r="L121" i="2"/>
  <c r="K177" i="3" l="1"/>
  <c r="L177" i="3"/>
  <c r="U163" i="3"/>
  <c r="P163" i="3"/>
  <c r="L163" i="3"/>
  <c r="R163" i="3"/>
  <c r="S163" i="3"/>
  <c r="V163" i="3"/>
  <c r="K163" i="3"/>
  <c r="N163" i="3"/>
  <c r="M163" i="3"/>
  <c r="O163" i="3"/>
  <c r="Q163" i="3"/>
  <c r="T163" i="3"/>
  <c r="S229" i="3"/>
  <c r="AE229" i="3"/>
  <c r="J230" i="3"/>
  <c r="V230" i="3"/>
  <c r="AH230" i="3"/>
  <c r="R177" i="3"/>
  <c r="AD177" i="3"/>
  <c r="AP177" i="3"/>
  <c r="U177" i="3"/>
  <c r="AG177" i="3"/>
  <c r="T177" i="3"/>
  <c r="V177" i="3"/>
  <c r="AH177" i="3"/>
  <c r="W177" i="3"/>
  <c r="AI177" i="3"/>
  <c r="X177" i="3"/>
  <c r="AJ177" i="3"/>
  <c r="AE177" i="3"/>
  <c r="M177" i="3"/>
  <c r="Y177" i="3"/>
  <c r="AK177" i="3"/>
  <c r="N177" i="3"/>
  <c r="Z177" i="3"/>
  <c r="AL177" i="3"/>
  <c r="S177" i="3"/>
  <c r="O177" i="3"/>
  <c r="AA177" i="3"/>
  <c r="AM177" i="3"/>
  <c r="AF177" i="3"/>
  <c r="P177" i="3"/>
  <c r="AB177" i="3"/>
  <c r="AN177" i="3"/>
  <c r="Q177" i="3"/>
  <c r="AC177" i="3"/>
  <c r="AO177" i="3"/>
  <c r="P229" i="3"/>
  <c r="AB229" i="3"/>
  <c r="AN229" i="3"/>
  <c r="S230" i="3"/>
  <c r="AE230" i="3"/>
  <c r="AD229" i="3"/>
  <c r="AP229" i="3"/>
  <c r="U230" i="3"/>
  <c r="AG230" i="3"/>
  <c r="N139" i="2"/>
  <c r="P143" i="2"/>
  <c r="U139" i="2"/>
  <c r="S140" i="2"/>
  <c r="K143" i="2"/>
  <c r="R139" i="2"/>
  <c r="P140" i="2"/>
  <c r="T143" i="2"/>
  <c r="J139" i="2"/>
  <c r="T140" i="2"/>
  <c r="L143" i="2"/>
  <c r="M139" i="2"/>
  <c r="K140" i="2"/>
  <c r="O143" i="2"/>
  <c r="V139" i="2"/>
  <c r="K139" i="2"/>
  <c r="U140" i="2"/>
  <c r="U141" i="2"/>
  <c r="V141" i="2"/>
  <c r="O139" i="2"/>
  <c r="M140" i="2"/>
  <c r="Q143" i="2"/>
  <c r="S139" i="2"/>
  <c r="Q140" i="2"/>
  <c r="O141" i="2"/>
  <c r="U143" i="2"/>
  <c r="R141" i="2"/>
  <c r="S141" i="2"/>
  <c r="L139" i="2"/>
  <c r="V140" i="2"/>
  <c r="N143" i="2"/>
  <c r="Q139" i="2"/>
  <c r="O140" i="2"/>
  <c r="M141" i="2"/>
  <c r="S143" i="2"/>
  <c r="M143" i="2"/>
  <c r="J140" i="2"/>
  <c r="J141" i="2"/>
  <c r="L140" i="2"/>
  <c r="K141" i="2"/>
  <c r="T141" i="2"/>
  <c r="P139" i="2"/>
  <c r="N140" i="2"/>
  <c r="L141" i="2"/>
  <c r="R143" i="2"/>
  <c r="P141" i="2"/>
  <c r="T139" i="2"/>
  <c r="R140" i="2"/>
  <c r="Q141" i="2"/>
  <c r="N141" i="2"/>
  <c r="J143" i="2"/>
  <c r="V143" i="2"/>
  <c r="Q229" i="3"/>
  <c r="AC229" i="3"/>
  <c r="AO229" i="3"/>
  <c r="T230" i="3"/>
  <c r="AF230" i="3"/>
  <c r="AA176" i="3"/>
  <c r="AR159" i="3"/>
  <c r="AR166" i="3"/>
  <c r="AR169" i="3"/>
  <c r="Q176" i="3"/>
  <c r="AC176" i="3"/>
  <c r="AO176" i="3"/>
  <c r="AM176" i="3"/>
  <c r="P176" i="3"/>
  <c r="AR175" i="3"/>
  <c r="AD176" i="3"/>
  <c r="R176" i="3"/>
  <c r="AP176" i="3"/>
  <c r="S176" i="3"/>
  <c r="AE176" i="3"/>
  <c r="AR174" i="3"/>
  <c r="AN176" i="3"/>
  <c r="AR158" i="3"/>
  <c r="AR161" i="3"/>
  <c r="AR168" i="3"/>
  <c r="U176" i="3"/>
  <c r="AG176" i="3"/>
  <c r="O176" i="3"/>
  <c r="AB176" i="3"/>
  <c r="AR171" i="3"/>
  <c r="AF176" i="3"/>
  <c r="V176" i="3"/>
  <c r="AH176" i="3"/>
  <c r="AR172" i="3"/>
  <c r="W176" i="3"/>
  <c r="AI176" i="3"/>
  <c r="T176" i="3"/>
  <c r="AR170" i="3"/>
  <c r="AR173" i="3"/>
  <c r="X176" i="3"/>
  <c r="AJ176" i="3"/>
  <c r="Y176" i="3"/>
  <c r="AR160" i="3"/>
  <c r="AR167" i="3"/>
  <c r="M176" i="3"/>
  <c r="AK176" i="3"/>
  <c r="N176" i="3"/>
  <c r="Z176" i="3"/>
  <c r="AL176" i="3"/>
  <c r="AL230" i="3"/>
  <c r="T229" i="3"/>
  <c r="AF229" i="3"/>
  <c r="K230" i="3"/>
  <c r="W230" i="3"/>
  <c r="AI230" i="3"/>
  <c r="R229" i="3"/>
  <c r="K229" i="3"/>
  <c r="W229" i="3"/>
  <c r="AI229" i="3"/>
  <c r="N230" i="3"/>
  <c r="Z230" i="3"/>
  <c r="U229" i="3"/>
  <c r="AG229" i="3"/>
  <c r="L230" i="3"/>
  <c r="X230" i="3"/>
  <c r="AJ230" i="3"/>
  <c r="J229" i="3"/>
  <c r="V229" i="3"/>
  <c r="AH229" i="3"/>
  <c r="M230" i="3"/>
  <c r="Y230" i="3"/>
  <c r="AK230" i="3"/>
  <c r="O229" i="3"/>
  <c r="AA229" i="3"/>
  <c r="AM229" i="3"/>
  <c r="R230" i="3"/>
  <c r="AD230" i="3"/>
  <c r="AP230" i="3"/>
  <c r="M229" i="3"/>
  <c r="Y229" i="3"/>
  <c r="AK229" i="3"/>
  <c r="P230" i="3"/>
  <c r="AB230" i="3"/>
  <c r="AN230" i="3"/>
  <c r="N229" i="3"/>
  <c r="Z229" i="3"/>
  <c r="AL229" i="3"/>
  <c r="Q230" i="3"/>
  <c r="AC230" i="3"/>
  <c r="AO230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J129" i="3"/>
  <c r="AP127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AP126" i="3"/>
  <c r="AO126" i="3"/>
  <c r="AO130" i="3" s="1"/>
  <c r="AO147" i="3" s="1"/>
  <c r="AN126" i="3"/>
  <c r="AN130" i="3" s="1"/>
  <c r="AN147" i="3" s="1"/>
  <c r="AM126" i="3"/>
  <c r="AL126" i="3"/>
  <c r="AK126" i="3"/>
  <c r="AJ126" i="3"/>
  <c r="AJ130" i="3" s="1"/>
  <c r="AJ147" i="3" s="1"/>
  <c r="AI126" i="3"/>
  <c r="AH126" i="3"/>
  <c r="AH130" i="3" s="1"/>
  <c r="AH147" i="3" s="1"/>
  <c r="AG126" i="3"/>
  <c r="AG130" i="3" s="1"/>
  <c r="AG147" i="3" s="1"/>
  <c r="AF126" i="3"/>
  <c r="AF130" i="3" s="1"/>
  <c r="AF147" i="3" s="1"/>
  <c r="AE126" i="3"/>
  <c r="AD126" i="3"/>
  <c r="AC126" i="3"/>
  <c r="AC130" i="3" s="1"/>
  <c r="AC147" i="3" s="1"/>
  <c r="AB126" i="3"/>
  <c r="AB130" i="3" s="1"/>
  <c r="AB147" i="3" s="1"/>
  <c r="AA126" i="3"/>
  <c r="Z126" i="3"/>
  <c r="Y126" i="3"/>
  <c r="X126" i="3"/>
  <c r="W126" i="3"/>
  <c r="V126" i="3"/>
  <c r="U126" i="3"/>
  <c r="T126" i="3"/>
  <c r="S126" i="3"/>
  <c r="S130" i="3" s="1"/>
  <c r="S147" i="3" s="1"/>
  <c r="R126" i="3"/>
  <c r="Q126" i="3"/>
  <c r="P126" i="3"/>
  <c r="P130" i="3" s="1"/>
  <c r="O126" i="3"/>
  <c r="O130" i="3" s="1"/>
  <c r="N126" i="3"/>
  <c r="N130" i="3" s="1"/>
  <c r="M126" i="3"/>
  <c r="M130" i="3" s="1"/>
  <c r="L126" i="3"/>
  <c r="L130" i="3" s="1"/>
  <c r="K126" i="3"/>
  <c r="K130" i="3" s="1"/>
  <c r="J126" i="3"/>
  <c r="J130" i="3" s="1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AP104" i="3"/>
  <c r="AP111" i="3" s="1"/>
  <c r="AO104" i="3"/>
  <c r="AO111" i="3" s="1"/>
  <c r="AN104" i="3"/>
  <c r="AN111" i="3" s="1"/>
  <c r="AM104" i="3"/>
  <c r="AM111" i="3" s="1"/>
  <c r="AL104" i="3"/>
  <c r="AL111" i="3" s="1"/>
  <c r="AK104" i="3"/>
  <c r="AK111" i="3" s="1"/>
  <c r="AJ104" i="3"/>
  <c r="AJ111" i="3" s="1"/>
  <c r="AI104" i="3"/>
  <c r="AI111" i="3" s="1"/>
  <c r="AH104" i="3"/>
  <c r="AH111" i="3" s="1"/>
  <c r="AG104" i="3"/>
  <c r="AG111" i="3" s="1"/>
  <c r="AF104" i="3"/>
  <c r="AF111" i="3" s="1"/>
  <c r="AE104" i="3"/>
  <c r="AE111" i="3" s="1"/>
  <c r="AD104" i="3"/>
  <c r="AD111" i="3" s="1"/>
  <c r="AC104" i="3"/>
  <c r="AC111" i="3" s="1"/>
  <c r="AB104" i="3"/>
  <c r="AB111" i="3" s="1"/>
  <c r="AA104" i="3"/>
  <c r="AA111" i="3" s="1"/>
  <c r="Z104" i="3"/>
  <c r="Z111" i="3" s="1"/>
  <c r="Y104" i="3"/>
  <c r="Y111" i="3" s="1"/>
  <c r="X104" i="3"/>
  <c r="X111" i="3" s="1"/>
  <c r="W104" i="3"/>
  <c r="W111" i="3" s="1"/>
  <c r="V104" i="3"/>
  <c r="V111" i="3" s="1"/>
  <c r="U104" i="3"/>
  <c r="U111" i="3" s="1"/>
  <c r="T104" i="3"/>
  <c r="T111" i="3" s="1"/>
  <c r="S104" i="3"/>
  <c r="S111" i="3" s="1"/>
  <c r="R104" i="3"/>
  <c r="R111" i="3" s="1"/>
  <c r="Q104" i="3"/>
  <c r="Q111" i="3" s="1"/>
  <c r="P104" i="3"/>
  <c r="O104" i="3"/>
  <c r="N104" i="3"/>
  <c r="M104" i="3"/>
  <c r="L104" i="3"/>
  <c r="K104" i="3"/>
  <c r="J104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AP61" i="3"/>
  <c r="AO61" i="3"/>
  <c r="AN61" i="3"/>
  <c r="AM61" i="3"/>
  <c r="AL61" i="3"/>
  <c r="AL65" i="3" s="1"/>
  <c r="AK61" i="3"/>
  <c r="AJ61" i="3"/>
  <c r="AI61" i="3"/>
  <c r="AH61" i="3"/>
  <c r="AG61" i="3"/>
  <c r="AF61" i="3"/>
  <c r="AE61" i="3"/>
  <c r="AD61" i="3"/>
  <c r="AC61" i="3"/>
  <c r="AB61" i="3"/>
  <c r="AA61" i="3"/>
  <c r="Z61" i="3"/>
  <c r="Z65" i="3" s="1"/>
  <c r="Y61" i="3"/>
  <c r="X61" i="3"/>
  <c r="W61" i="3"/>
  <c r="V61" i="3"/>
  <c r="U61" i="3"/>
  <c r="T61" i="3"/>
  <c r="S61" i="3"/>
  <c r="R61" i="3"/>
  <c r="Q61" i="3"/>
  <c r="P61" i="3"/>
  <c r="O61" i="3"/>
  <c r="N61" i="3"/>
  <c r="N65" i="3" s="1"/>
  <c r="M61" i="3"/>
  <c r="L61" i="3"/>
  <c r="K61" i="3"/>
  <c r="J61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AC59" i="3"/>
  <c r="AB59" i="3"/>
  <c r="AA59" i="3"/>
  <c r="Z59" i="3"/>
  <c r="Y59" i="3"/>
  <c r="X59" i="3"/>
  <c r="W59" i="3"/>
  <c r="V59" i="3"/>
  <c r="U59" i="3"/>
  <c r="T59" i="3"/>
  <c r="S59" i="3"/>
  <c r="S67" i="3" s="1"/>
  <c r="R59" i="3"/>
  <c r="Q59" i="3"/>
  <c r="P59" i="3"/>
  <c r="O59" i="3"/>
  <c r="N59" i="3"/>
  <c r="M59" i="3"/>
  <c r="L59" i="3"/>
  <c r="K59" i="3"/>
  <c r="J59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AP41" i="3"/>
  <c r="AP50" i="3" s="1"/>
  <c r="AO41" i="3"/>
  <c r="AO50" i="3" s="1"/>
  <c r="AN41" i="3"/>
  <c r="AN50" i="3" s="1"/>
  <c r="AM41" i="3"/>
  <c r="AM50" i="3" s="1"/>
  <c r="AL41" i="3"/>
  <c r="AL50" i="3" s="1"/>
  <c r="AK41" i="3"/>
  <c r="AK50" i="3" s="1"/>
  <c r="AJ41" i="3"/>
  <c r="AJ50" i="3" s="1"/>
  <c r="AI41" i="3"/>
  <c r="AI50" i="3" s="1"/>
  <c r="AH41" i="3"/>
  <c r="AH50" i="3" s="1"/>
  <c r="AG41" i="3"/>
  <c r="AG50" i="3" s="1"/>
  <c r="AF41" i="3"/>
  <c r="AF50" i="3" s="1"/>
  <c r="AE41" i="3"/>
  <c r="AE50" i="3" s="1"/>
  <c r="AD41" i="3"/>
  <c r="AD50" i="3" s="1"/>
  <c r="AC41" i="3"/>
  <c r="AC50" i="3" s="1"/>
  <c r="AB41" i="3"/>
  <c r="AB50" i="3" s="1"/>
  <c r="AA41" i="3"/>
  <c r="AA50" i="3" s="1"/>
  <c r="Z41" i="3"/>
  <c r="Z50" i="3" s="1"/>
  <c r="Y41" i="3"/>
  <c r="Y50" i="3" s="1"/>
  <c r="X41" i="3"/>
  <c r="X50" i="3" s="1"/>
  <c r="W41" i="3"/>
  <c r="W50" i="3" s="1"/>
  <c r="V41" i="3"/>
  <c r="V50" i="3" s="1"/>
  <c r="U41" i="3"/>
  <c r="U50" i="3" s="1"/>
  <c r="T41" i="3"/>
  <c r="T50" i="3" s="1"/>
  <c r="S41" i="3"/>
  <c r="S50" i="3" s="1"/>
  <c r="R41" i="3"/>
  <c r="R50" i="3" s="1"/>
  <c r="Q41" i="3"/>
  <c r="Q50" i="3" s="1"/>
  <c r="P41" i="3"/>
  <c r="P50" i="3" s="1"/>
  <c r="O41" i="3"/>
  <c r="O50" i="3" s="1"/>
  <c r="N41" i="3"/>
  <c r="N50" i="3" s="1"/>
  <c r="M41" i="3"/>
  <c r="M50" i="3" s="1"/>
  <c r="L41" i="3"/>
  <c r="L50" i="3" s="1"/>
  <c r="K41" i="3"/>
  <c r="K50" i="3" s="1"/>
  <c r="J41" i="3"/>
  <c r="J50" i="3" s="1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C49" i="3" s="1"/>
  <c r="AC51" i="3" s="1"/>
  <c r="AB40" i="3"/>
  <c r="AB49" i="3" s="1"/>
  <c r="AB51" i="3" s="1"/>
  <c r="AA40" i="3"/>
  <c r="AA49" i="3" s="1"/>
  <c r="AA51" i="3" s="1"/>
  <c r="Z40" i="3"/>
  <c r="Z49" i="3" s="1"/>
  <c r="Z51" i="3" s="1"/>
  <c r="Y40" i="3"/>
  <c r="Y49" i="3" s="1"/>
  <c r="Y51" i="3" s="1"/>
  <c r="X40" i="3"/>
  <c r="X49" i="3" s="1"/>
  <c r="X51" i="3" s="1"/>
  <c r="W40" i="3"/>
  <c r="W49" i="3" s="1"/>
  <c r="W51" i="3" s="1"/>
  <c r="V40" i="3"/>
  <c r="V49" i="3" s="1"/>
  <c r="V51" i="3" s="1"/>
  <c r="U40" i="3"/>
  <c r="U49" i="3" s="1"/>
  <c r="U51" i="3" s="1"/>
  <c r="T40" i="3"/>
  <c r="T49" i="3" s="1"/>
  <c r="T51" i="3" s="1"/>
  <c r="S40" i="3"/>
  <c r="S49" i="3" s="1"/>
  <c r="S51" i="3" s="1"/>
  <c r="R40" i="3"/>
  <c r="R49" i="3" s="1"/>
  <c r="R51" i="3" s="1"/>
  <c r="Q40" i="3"/>
  <c r="Q49" i="3" s="1"/>
  <c r="Q51" i="3" s="1"/>
  <c r="P40" i="3"/>
  <c r="P49" i="3" s="1"/>
  <c r="P51" i="3" s="1"/>
  <c r="O40" i="3"/>
  <c r="O49" i="3" s="1"/>
  <c r="O51" i="3" s="1"/>
  <c r="N40" i="3"/>
  <c r="N49" i="3" s="1"/>
  <c r="N51" i="3" s="1"/>
  <c r="M40" i="3"/>
  <c r="M49" i="3" s="1"/>
  <c r="M51" i="3" s="1"/>
  <c r="L40" i="3"/>
  <c r="L49" i="3" s="1"/>
  <c r="L51" i="3" s="1"/>
  <c r="K40" i="3"/>
  <c r="K49" i="3" s="1"/>
  <c r="K51" i="3" s="1"/>
  <c r="J40" i="3"/>
  <c r="J49" i="3" s="1"/>
  <c r="J51" i="3" s="1"/>
  <c r="AP39" i="3"/>
  <c r="AP48" i="3" s="1"/>
  <c r="AO39" i="3"/>
  <c r="AO48" i="3" s="1"/>
  <c r="AN39" i="3"/>
  <c r="AN48" i="3" s="1"/>
  <c r="AM39" i="3"/>
  <c r="AM48" i="3" s="1"/>
  <c r="AL39" i="3"/>
  <c r="AL48" i="3" s="1"/>
  <c r="AK39" i="3"/>
  <c r="AK48" i="3" s="1"/>
  <c r="AJ39" i="3"/>
  <c r="AJ48" i="3" s="1"/>
  <c r="AI39" i="3"/>
  <c r="AI48" i="3" s="1"/>
  <c r="AH39" i="3"/>
  <c r="AH48" i="3" s="1"/>
  <c r="AG39" i="3"/>
  <c r="AG48" i="3" s="1"/>
  <c r="AF39" i="3"/>
  <c r="AF48" i="3" s="1"/>
  <c r="AE39" i="3"/>
  <c r="AE48" i="3" s="1"/>
  <c r="AD39" i="3"/>
  <c r="AD48" i="3" s="1"/>
  <c r="AC39" i="3"/>
  <c r="AC48" i="3" s="1"/>
  <c r="AB39" i="3"/>
  <c r="AB48" i="3" s="1"/>
  <c r="AA39" i="3"/>
  <c r="AA48" i="3" s="1"/>
  <c r="Z39" i="3"/>
  <c r="Z48" i="3" s="1"/>
  <c r="Y39" i="3"/>
  <c r="Y48" i="3" s="1"/>
  <c r="X39" i="3"/>
  <c r="X48" i="3" s="1"/>
  <c r="W39" i="3"/>
  <c r="W48" i="3" s="1"/>
  <c r="V39" i="3"/>
  <c r="V48" i="3" s="1"/>
  <c r="U39" i="3"/>
  <c r="U48" i="3" s="1"/>
  <c r="T39" i="3"/>
  <c r="T48" i="3" s="1"/>
  <c r="S39" i="3"/>
  <c r="S48" i="3" s="1"/>
  <c r="R39" i="3"/>
  <c r="R48" i="3" s="1"/>
  <c r="Q39" i="3"/>
  <c r="Q48" i="3" s="1"/>
  <c r="P39" i="3"/>
  <c r="P48" i="3" s="1"/>
  <c r="O39" i="3"/>
  <c r="O48" i="3" s="1"/>
  <c r="N39" i="3"/>
  <c r="N48" i="3" s="1"/>
  <c r="M39" i="3"/>
  <c r="M48" i="3" s="1"/>
  <c r="L39" i="3"/>
  <c r="L48" i="3" s="1"/>
  <c r="K39" i="3"/>
  <c r="K48" i="3" s="1"/>
  <c r="J39" i="3"/>
  <c r="J48" i="3" s="1"/>
  <c r="AP38" i="3"/>
  <c r="AP34" i="3" s="1"/>
  <c r="AO38" i="3"/>
  <c r="AO34" i="3" s="1"/>
  <c r="AN38" i="3"/>
  <c r="AN34" i="3" s="1"/>
  <c r="AM38" i="3"/>
  <c r="AM34" i="3" s="1"/>
  <c r="AL38" i="3"/>
  <c r="AL34" i="3" s="1"/>
  <c r="AK38" i="3"/>
  <c r="AK34" i="3" s="1"/>
  <c r="AJ38" i="3"/>
  <c r="AJ34" i="3" s="1"/>
  <c r="AI38" i="3"/>
  <c r="AI34" i="3" s="1"/>
  <c r="AH38" i="3"/>
  <c r="AH34" i="3" s="1"/>
  <c r="AG38" i="3"/>
  <c r="AG34" i="3" s="1"/>
  <c r="AF38" i="3"/>
  <c r="AF34" i="3" s="1"/>
  <c r="AE38" i="3"/>
  <c r="AE34" i="3" s="1"/>
  <c r="AD38" i="3"/>
  <c r="AD34" i="3" s="1"/>
  <c r="AC38" i="3"/>
  <c r="AB38" i="3"/>
  <c r="AB47" i="3" s="1"/>
  <c r="AA38" i="3"/>
  <c r="AA47" i="3" s="1"/>
  <c r="Z38" i="3"/>
  <c r="Z47" i="3" s="1"/>
  <c r="Y38" i="3"/>
  <c r="Y47" i="3" s="1"/>
  <c r="X38" i="3"/>
  <c r="X47" i="3" s="1"/>
  <c r="W38" i="3"/>
  <c r="W47" i="3" s="1"/>
  <c r="V38" i="3"/>
  <c r="V47" i="3" s="1"/>
  <c r="U38" i="3"/>
  <c r="U47" i="3" s="1"/>
  <c r="T38" i="3"/>
  <c r="T47" i="3" s="1"/>
  <c r="S38" i="3"/>
  <c r="S47" i="3" s="1"/>
  <c r="R38" i="3"/>
  <c r="R47" i="3" s="1"/>
  <c r="Q38" i="3"/>
  <c r="Q47" i="3" s="1"/>
  <c r="P38" i="3"/>
  <c r="P47" i="3" s="1"/>
  <c r="O38" i="3"/>
  <c r="O47" i="3" s="1"/>
  <c r="N38" i="3"/>
  <c r="N47" i="3" s="1"/>
  <c r="M38" i="3"/>
  <c r="M47" i="3" s="1"/>
  <c r="L38" i="3"/>
  <c r="L47" i="3" s="1"/>
  <c r="K38" i="3"/>
  <c r="K47" i="3" s="1"/>
  <c r="J38" i="3"/>
  <c r="J47" i="3" s="1"/>
  <c r="AP37" i="3"/>
  <c r="AP46" i="3" s="1"/>
  <c r="AO37" i="3"/>
  <c r="AO46" i="3" s="1"/>
  <c r="AN37" i="3"/>
  <c r="AN46" i="3" s="1"/>
  <c r="AM37" i="3"/>
  <c r="AM46" i="3" s="1"/>
  <c r="AL37" i="3"/>
  <c r="AL46" i="3" s="1"/>
  <c r="AK37" i="3"/>
  <c r="AK46" i="3" s="1"/>
  <c r="AJ37" i="3"/>
  <c r="AJ46" i="3" s="1"/>
  <c r="AI37" i="3"/>
  <c r="AI46" i="3" s="1"/>
  <c r="AH37" i="3"/>
  <c r="AH46" i="3" s="1"/>
  <c r="AG37" i="3"/>
  <c r="AG46" i="3" s="1"/>
  <c r="AF37" i="3"/>
  <c r="AF46" i="3" s="1"/>
  <c r="AE37" i="3"/>
  <c r="AE46" i="3" s="1"/>
  <c r="AD37" i="3"/>
  <c r="AD46" i="3" s="1"/>
  <c r="AC37" i="3"/>
  <c r="AC46" i="3" s="1"/>
  <c r="AB37" i="3"/>
  <c r="AB46" i="3" s="1"/>
  <c r="AA37" i="3"/>
  <c r="AA46" i="3" s="1"/>
  <c r="Z37" i="3"/>
  <c r="Z46" i="3" s="1"/>
  <c r="Y37" i="3"/>
  <c r="Y46" i="3" s="1"/>
  <c r="X37" i="3"/>
  <c r="X46" i="3" s="1"/>
  <c r="W37" i="3"/>
  <c r="W46" i="3" s="1"/>
  <c r="V37" i="3"/>
  <c r="V46" i="3" s="1"/>
  <c r="U37" i="3"/>
  <c r="U46" i="3" s="1"/>
  <c r="T37" i="3"/>
  <c r="T46" i="3" s="1"/>
  <c r="S37" i="3"/>
  <c r="S46" i="3" s="1"/>
  <c r="R37" i="3"/>
  <c r="R46" i="3" s="1"/>
  <c r="Q37" i="3"/>
  <c r="Q46" i="3" s="1"/>
  <c r="P37" i="3"/>
  <c r="P46" i="3" s="1"/>
  <c r="O37" i="3"/>
  <c r="O46" i="3" s="1"/>
  <c r="N37" i="3"/>
  <c r="N46" i="3" s="1"/>
  <c r="M37" i="3"/>
  <c r="M46" i="3" s="1"/>
  <c r="L37" i="3"/>
  <c r="L46" i="3" s="1"/>
  <c r="K37" i="3"/>
  <c r="K46" i="3" s="1"/>
  <c r="J37" i="3"/>
  <c r="J46" i="3" s="1"/>
  <c r="AP36" i="3"/>
  <c r="AP45" i="3" s="1"/>
  <c r="AO36" i="3"/>
  <c r="AO45" i="3" s="1"/>
  <c r="AN36" i="3"/>
  <c r="AN45" i="3" s="1"/>
  <c r="AM36" i="3"/>
  <c r="AM45" i="3" s="1"/>
  <c r="AL36" i="3"/>
  <c r="AL45" i="3" s="1"/>
  <c r="AK36" i="3"/>
  <c r="AK45" i="3" s="1"/>
  <c r="AJ36" i="3"/>
  <c r="AJ45" i="3" s="1"/>
  <c r="AI36" i="3"/>
  <c r="AI45" i="3" s="1"/>
  <c r="AH36" i="3"/>
  <c r="AH45" i="3" s="1"/>
  <c r="AG36" i="3"/>
  <c r="AG45" i="3" s="1"/>
  <c r="AF36" i="3"/>
  <c r="AF45" i="3" s="1"/>
  <c r="AE36" i="3"/>
  <c r="AE45" i="3" s="1"/>
  <c r="AD36" i="3"/>
  <c r="AD45" i="3" s="1"/>
  <c r="AC36" i="3"/>
  <c r="AC45" i="3" s="1"/>
  <c r="AB36" i="3"/>
  <c r="AB45" i="3" s="1"/>
  <c r="AA36" i="3"/>
  <c r="AA45" i="3" s="1"/>
  <c r="Z36" i="3"/>
  <c r="Z45" i="3" s="1"/>
  <c r="Y36" i="3"/>
  <c r="Y45" i="3" s="1"/>
  <c r="X36" i="3"/>
  <c r="X45" i="3" s="1"/>
  <c r="W36" i="3"/>
  <c r="W45" i="3" s="1"/>
  <c r="V36" i="3"/>
  <c r="V45" i="3" s="1"/>
  <c r="U36" i="3"/>
  <c r="U45" i="3" s="1"/>
  <c r="T36" i="3"/>
  <c r="T45" i="3" s="1"/>
  <c r="S36" i="3"/>
  <c r="S45" i="3" s="1"/>
  <c r="R36" i="3"/>
  <c r="R45" i="3" s="1"/>
  <c r="Q36" i="3"/>
  <c r="Q45" i="3" s="1"/>
  <c r="P36" i="3"/>
  <c r="P45" i="3" s="1"/>
  <c r="O36" i="3"/>
  <c r="O45" i="3" s="1"/>
  <c r="N36" i="3"/>
  <c r="N45" i="3" s="1"/>
  <c r="M36" i="3"/>
  <c r="M45" i="3" s="1"/>
  <c r="L36" i="3"/>
  <c r="L45" i="3" s="1"/>
  <c r="K36" i="3"/>
  <c r="K45" i="3" s="1"/>
  <c r="J36" i="3"/>
  <c r="J45" i="3" s="1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J26" i="3"/>
  <c r="J27" i="3"/>
  <c r="J28" i="3"/>
  <c r="J29" i="3"/>
  <c r="J25" i="3"/>
  <c r="J24" i="3"/>
  <c r="J23" i="3"/>
  <c r="AC3" i="3"/>
  <c r="AC15" i="3" s="1"/>
  <c r="AD3" i="3"/>
  <c r="AD15" i="3" s="1"/>
  <c r="AE3" i="3"/>
  <c r="AE15" i="3" s="1"/>
  <c r="AF3" i="3"/>
  <c r="AF15" i="3" s="1"/>
  <c r="AG3" i="3"/>
  <c r="AG15" i="3" s="1"/>
  <c r="AH3" i="3"/>
  <c r="AH15" i="3" s="1"/>
  <c r="AI3" i="3"/>
  <c r="AI15" i="3" s="1"/>
  <c r="AJ3" i="3"/>
  <c r="AJ15" i="3" s="1"/>
  <c r="AK3" i="3"/>
  <c r="AK15" i="3" s="1"/>
  <c r="AL3" i="3"/>
  <c r="AL15" i="3" s="1"/>
  <c r="AM3" i="3"/>
  <c r="AM15" i="3" s="1"/>
  <c r="AN3" i="3"/>
  <c r="AN15" i="3" s="1"/>
  <c r="AO3" i="3"/>
  <c r="AO15" i="3" s="1"/>
  <c r="AP3" i="3"/>
  <c r="AP15" i="3" s="1"/>
  <c r="AC4" i="3"/>
  <c r="AC16" i="3" s="1"/>
  <c r="AD4" i="3"/>
  <c r="AD16" i="3" s="1"/>
  <c r="AE4" i="3"/>
  <c r="AE16" i="3" s="1"/>
  <c r="AF4" i="3"/>
  <c r="AF16" i="3" s="1"/>
  <c r="AG4" i="3"/>
  <c r="AG16" i="3" s="1"/>
  <c r="AH4" i="3"/>
  <c r="AH16" i="3" s="1"/>
  <c r="AI4" i="3"/>
  <c r="AI16" i="3" s="1"/>
  <c r="AJ4" i="3"/>
  <c r="AJ16" i="3" s="1"/>
  <c r="AK4" i="3"/>
  <c r="AK16" i="3" s="1"/>
  <c r="AL4" i="3"/>
  <c r="AL16" i="3" s="1"/>
  <c r="AM4" i="3"/>
  <c r="AM16" i="3" s="1"/>
  <c r="AN4" i="3"/>
  <c r="AN16" i="3" s="1"/>
  <c r="AO4" i="3"/>
  <c r="AO16" i="3" s="1"/>
  <c r="AP4" i="3"/>
  <c r="AP16" i="3" s="1"/>
  <c r="AC5" i="3"/>
  <c r="AC17" i="3" s="1"/>
  <c r="AD5" i="3"/>
  <c r="AD17" i="3" s="1"/>
  <c r="AE5" i="3"/>
  <c r="AE17" i="3" s="1"/>
  <c r="AF5" i="3"/>
  <c r="AF17" i="3" s="1"/>
  <c r="AG5" i="3"/>
  <c r="AG17" i="3" s="1"/>
  <c r="AH5" i="3"/>
  <c r="AH17" i="3" s="1"/>
  <c r="AI5" i="3"/>
  <c r="AI17" i="3" s="1"/>
  <c r="AJ5" i="3"/>
  <c r="AJ17" i="3" s="1"/>
  <c r="AK5" i="3"/>
  <c r="AK17" i="3" s="1"/>
  <c r="AL5" i="3"/>
  <c r="AL17" i="3" s="1"/>
  <c r="AM5" i="3"/>
  <c r="AM17" i="3" s="1"/>
  <c r="AN5" i="3"/>
  <c r="AN17" i="3" s="1"/>
  <c r="AO5" i="3"/>
  <c r="AO17" i="3" s="1"/>
  <c r="AP5" i="3"/>
  <c r="AP17" i="3" s="1"/>
  <c r="K3" i="3"/>
  <c r="K15" i="3" s="1"/>
  <c r="L3" i="3"/>
  <c r="L15" i="3" s="1"/>
  <c r="M3" i="3"/>
  <c r="M15" i="3" s="1"/>
  <c r="N3" i="3"/>
  <c r="N15" i="3" s="1"/>
  <c r="O3" i="3"/>
  <c r="O15" i="3" s="1"/>
  <c r="P3" i="3"/>
  <c r="P15" i="3" s="1"/>
  <c r="Q3" i="3"/>
  <c r="Q15" i="3" s="1"/>
  <c r="R3" i="3"/>
  <c r="R15" i="3" s="1"/>
  <c r="S3" i="3"/>
  <c r="S15" i="3" s="1"/>
  <c r="T3" i="3"/>
  <c r="T15" i="3" s="1"/>
  <c r="U3" i="3"/>
  <c r="U15" i="3" s="1"/>
  <c r="V3" i="3"/>
  <c r="V15" i="3" s="1"/>
  <c r="W3" i="3"/>
  <c r="W15" i="3" s="1"/>
  <c r="X3" i="3"/>
  <c r="X15" i="3" s="1"/>
  <c r="Y3" i="3"/>
  <c r="Y15" i="3" s="1"/>
  <c r="Z3" i="3"/>
  <c r="Z15" i="3" s="1"/>
  <c r="AA3" i="3"/>
  <c r="AA15" i="3" s="1"/>
  <c r="AB3" i="3"/>
  <c r="AB15" i="3" s="1"/>
  <c r="K4" i="3"/>
  <c r="K16" i="3" s="1"/>
  <c r="L4" i="3"/>
  <c r="L16" i="3" s="1"/>
  <c r="M4" i="3"/>
  <c r="M16" i="3" s="1"/>
  <c r="N4" i="3"/>
  <c r="N16" i="3" s="1"/>
  <c r="O4" i="3"/>
  <c r="O16" i="3" s="1"/>
  <c r="P4" i="3"/>
  <c r="P16" i="3" s="1"/>
  <c r="Q4" i="3"/>
  <c r="Q16" i="3" s="1"/>
  <c r="R4" i="3"/>
  <c r="R16" i="3" s="1"/>
  <c r="S4" i="3"/>
  <c r="S16" i="3" s="1"/>
  <c r="T4" i="3"/>
  <c r="T16" i="3" s="1"/>
  <c r="U4" i="3"/>
  <c r="U16" i="3" s="1"/>
  <c r="V4" i="3"/>
  <c r="V16" i="3" s="1"/>
  <c r="W4" i="3"/>
  <c r="W16" i="3" s="1"/>
  <c r="X4" i="3"/>
  <c r="X16" i="3" s="1"/>
  <c r="Y4" i="3"/>
  <c r="Y16" i="3" s="1"/>
  <c r="Z4" i="3"/>
  <c r="Z16" i="3" s="1"/>
  <c r="AA4" i="3"/>
  <c r="AA16" i="3" s="1"/>
  <c r="AB4" i="3"/>
  <c r="AB16" i="3" s="1"/>
  <c r="K5" i="3"/>
  <c r="K17" i="3" s="1"/>
  <c r="L5" i="3"/>
  <c r="L17" i="3" s="1"/>
  <c r="M5" i="3"/>
  <c r="M17" i="3" s="1"/>
  <c r="N5" i="3"/>
  <c r="N17" i="3" s="1"/>
  <c r="O5" i="3"/>
  <c r="O17" i="3" s="1"/>
  <c r="P5" i="3"/>
  <c r="P17" i="3" s="1"/>
  <c r="Q5" i="3"/>
  <c r="Q17" i="3" s="1"/>
  <c r="R5" i="3"/>
  <c r="R17" i="3" s="1"/>
  <c r="S5" i="3"/>
  <c r="S17" i="3" s="1"/>
  <c r="T5" i="3"/>
  <c r="T17" i="3" s="1"/>
  <c r="U5" i="3"/>
  <c r="U17" i="3" s="1"/>
  <c r="V5" i="3"/>
  <c r="V17" i="3" s="1"/>
  <c r="W5" i="3"/>
  <c r="W17" i="3" s="1"/>
  <c r="X5" i="3"/>
  <c r="X17" i="3" s="1"/>
  <c r="Y17" i="3"/>
  <c r="Z5" i="3"/>
  <c r="Z17" i="3" s="1"/>
  <c r="AA5" i="3"/>
  <c r="AA17" i="3" s="1"/>
  <c r="AB5" i="3"/>
  <c r="AB17" i="3" s="1"/>
  <c r="J4" i="3"/>
  <c r="J16" i="3" s="1"/>
  <c r="J5" i="3"/>
  <c r="J17" i="3" s="1"/>
  <c r="J3" i="3"/>
  <c r="J15" i="3" s="1"/>
  <c r="L153" i="3"/>
  <c r="K153" i="3"/>
  <c r="N152" i="3"/>
  <c r="M152" i="3"/>
  <c r="L152" i="3"/>
  <c r="K152" i="3"/>
  <c r="L151" i="3"/>
  <c r="K151" i="3"/>
  <c r="L107" i="3"/>
  <c r="K107" i="3"/>
  <c r="J107" i="3"/>
  <c r="K67" i="3" l="1"/>
  <c r="W67" i="3"/>
  <c r="R65" i="3"/>
  <c r="AD65" i="3"/>
  <c r="AP65" i="3"/>
  <c r="Q67" i="3"/>
  <c r="L65" i="3"/>
  <c r="X65" i="3"/>
  <c r="AJ65" i="3"/>
  <c r="L67" i="3"/>
  <c r="X67" i="3"/>
  <c r="S65" i="3"/>
  <c r="AE65" i="3"/>
  <c r="O67" i="3"/>
  <c r="AA67" i="3"/>
  <c r="V65" i="3"/>
  <c r="AH65" i="3"/>
  <c r="T67" i="3"/>
  <c r="O65" i="3"/>
  <c r="AA65" i="3"/>
  <c r="AM65" i="3"/>
  <c r="U67" i="3"/>
  <c r="P65" i="3"/>
  <c r="AB65" i="3"/>
  <c r="AN65" i="3"/>
  <c r="V67" i="3"/>
  <c r="Q65" i="3"/>
  <c r="AC65" i="3"/>
  <c r="AO65" i="3"/>
  <c r="M67" i="3"/>
  <c r="Y67" i="3"/>
  <c r="T65" i="3"/>
  <c r="AF65" i="3"/>
  <c r="N67" i="3"/>
  <c r="Z67" i="3"/>
  <c r="U65" i="3"/>
  <c r="AG65" i="3"/>
  <c r="P67" i="3"/>
  <c r="AB67" i="3"/>
  <c r="K65" i="3"/>
  <c r="W65" i="3"/>
  <c r="AI65" i="3"/>
  <c r="AC67" i="3"/>
  <c r="AD67" i="3"/>
  <c r="R67" i="3"/>
  <c r="M65" i="3"/>
  <c r="Y65" i="3"/>
  <c r="AK65" i="3"/>
  <c r="AG49" i="3"/>
  <c r="AG51" i="3" s="1"/>
  <c r="AJ49" i="3"/>
  <c r="AJ51" i="3" s="1"/>
  <c r="AE49" i="3"/>
  <c r="AE51" i="3" s="1"/>
  <c r="AF49" i="3"/>
  <c r="AF51" i="3" s="1"/>
  <c r="AH49" i="3"/>
  <c r="AH51" i="3" s="1"/>
  <c r="AC34" i="3"/>
  <c r="AC47" i="3"/>
  <c r="AI49" i="3"/>
  <c r="AI51" i="3" s="1"/>
  <c r="AK49" i="3"/>
  <c r="AK51" i="3" s="1"/>
  <c r="AL49" i="3"/>
  <c r="AL51" i="3" s="1"/>
  <c r="AM49" i="3"/>
  <c r="AM51" i="3" s="1"/>
  <c r="AN49" i="3"/>
  <c r="AN51" i="3" s="1"/>
  <c r="AO49" i="3"/>
  <c r="AO51" i="3" s="1"/>
  <c r="AD49" i="3"/>
  <c r="AD51" i="3" s="1"/>
  <c r="AP49" i="3"/>
  <c r="AP51" i="3" s="1"/>
  <c r="V130" i="3"/>
  <c r="V147" i="3" s="1"/>
  <c r="W130" i="3"/>
  <c r="W147" i="3" s="1"/>
  <c r="AI130" i="3"/>
  <c r="AI147" i="3" s="1"/>
  <c r="X130" i="3"/>
  <c r="X147" i="3" s="1"/>
  <c r="Y130" i="3"/>
  <c r="Y147" i="3" s="1"/>
  <c r="AK130" i="3"/>
  <c r="AK147" i="3" s="1"/>
  <c r="Z130" i="3"/>
  <c r="Z147" i="3" s="1"/>
  <c r="AL130" i="3"/>
  <c r="AL147" i="3" s="1"/>
  <c r="AA130" i="3"/>
  <c r="AA147" i="3" s="1"/>
  <c r="AM130" i="3"/>
  <c r="AM147" i="3" s="1"/>
  <c r="Q130" i="3"/>
  <c r="Q147" i="3" s="1"/>
  <c r="R130" i="3"/>
  <c r="R147" i="3" s="1"/>
  <c r="AD130" i="3"/>
  <c r="AD147" i="3" s="1"/>
  <c r="AP130" i="3"/>
  <c r="AP147" i="3" s="1"/>
  <c r="AE130" i="3"/>
  <c r="AE147" i="3" s="1"/>
  <c r="T130" i="3"/>
  <c r="T147" i="3" s="1"/>
  <c r="U130" i="3"/>
  <c r="U147" i="3" s="1"/>
  <c r="J19" i="3"/>
  <c r="AD64" i="3"/>
  <c r="AD138" i="3" s="1"/>
  <c r="AD146" i="3" s="1"/>
  <c r="AP64" i="3"/>
  <c r="AP138" i="3" s="1"/>
  <c r="AP146" i="3" s="1"/>
  <c r="AC64" i="3"/>
  <c r="AC138" i="3" s="1"/>
  <c r="AO64" i="3"/>
  <c r="AO138" i="3" s="1"/>
  <c r="AO146" i="3" s="1"/>
  <c r="AO186" i="3" s="1"/>
  <c r="O64" i="3"/>
  <c r="AA64" i="3"/>
  <c r="AA138" i="3" s="1"/>
  <c r="AM64" i="3"/>
  <c r="AM138" i="3" s="1"/>
  <c r="AB64" i="3"/>
  <c r="AB138" i="3" s="1"/>
  <c r="AB146" i="3" s="1"/>
  <c r="AN64" i="3"/>
  <c r="AN138" i="3" s="1"/>
  <c r="AN146" i="3" s="1"/>
  <c r="AH64" i="3"/>
  <c r="AH138" i="3" s="1"/>
  <c r="AI64" i="3"/>
  <c r="AI138" i="3" s="1"/>
  <c r="AI146" i="3" s="1"/>
  <c r="AJ64" i="3"/>
  <c r="AJ138" i="3" s="1"/>
  <c r="AJ146" i="3" s="1"/>
  <c r="Y64" i="3"/>
  <c r="Y138" i="3" s="1"/>
  <c r="Y146" i="3" s="1"/>
  <c r="AK64" i="3"/>
  <c r="AK138" i="3" s="1"/>
  <c r="AK146" i="3" s="1"/>
  <c r="Z64" i="3"/>
  <c r="Z138" i="3" s="1"/>
  <c r="Z146" i="3" s="1"/>
  <c r="AL64" i="3"/>
  <c r="AL138" i="3" s="1"/>
  <c r="AL146" i="3" s="1"/>
  <c r="W64" i="3"/>
  <c r="W138" i="3" s="1"/>
  <c r="W146" i="3" s="1"/>
  <c r="O147" i="3"/>
  <c r="AG64" i="3"/>
  <c r="AG138" i="3" s="1"/>
  <c r="AG146" i="3" s="1"/>
  <c r="AE64" i="3"/>
  <c r="AE138" i="3" s="1"/>
  <c r="AF64" i="3"/>
  <c r="AF138" i="3" s="1"/>
  <c r="X64" i="3"/>
  <c r="X138" i="3" s="1"/>
  <c r="K92" i="3"/>
  <c r="K94" i="3" s="1"/>
  <c r="U64" i="3"/>
  <c r="U138" i="3" s="1"/>
  <c r="U146" i="3" s="1"/>
  <c r="S64" i="3"/>
  <c r="S138" i="3" s="1"/>
  <c r="T64" i="3"/>
  <c r="T138" i="3" s="1"/>
  <c r="V64" i="3"/>
  <c r="V138" i="3" s="1"/>
  <c r="K63" i="3"/>
  <c r="K64" i="3"/>
  <c r="K246" i="3" s="1"/>
  <c r="L64" i="3"/>
  <c r="L246" i="3" s="1"/>
  <c r="M64" i="3"/>
  <c r="M246" i="3" s="1"/>
  <c r="N64" i="3"/>
  <c r="N246" i="3" s="1"/>
  <c r="P64" i="3"/>
  <c r="Q64" i="3"/>
  <c r="Q138" i="3" s="1"/>
  <c r="Q146" i="3" s="1"/>
  <c r="R64" i="3"/>
  <c r="R138" i="3" s="1"/>
  <c r="R146" i="3" s="1"/>
  <c r="K81" i="3"/>
  <c r="R92" i="3"/>
  <c r="R94" i="3" s="1"/>
  <c r="AD92" i="3"/>
  <c r="AP92" i="3"/>
  <c r="W81" i="3"/>
  <c r="AI81" i="3"/>
  <c r="Q92" i="3"/>
  <c r="Q95" i="3" s="1"/>
  <c r="AC92" i="3"/>
  <c r="AO92" i="3"/>
  <c r="L81" i="3"/>
  <c r="X81" i="3"/>
  <c r="AJ81" i="3"/>
  <c r="P81" i="3"/>
  <c r="AB81" i="3"/>
  <c r="Q81" i="3"/>
  <c r="S81" i="3"/>
  <c r="AE81" i="3"/>
  <c r="T81" i="3"/>
  <c r="AF81" i="3"/>
  <c r="U81" i="3"/>
  <c r="AG81" i="3"/>
  <c r="J81" i="3"/>
  <c r="V81" i="3"/>
  <c r="AH81" i="3"/>
  <c r="AB92" i="3"/>
  <c r="AN92" i="3"/>
  <c r="P111" i="3"/>
  <c r="M81" i="3"/>
  <c r="Y81" i="3"/>
  <c r="AK81" i="3"/>
  <c r="N81" i="3"/>
  <c r="Z81" i="3"/>
  <c r="O81" i="3"/>
  <c r="AA81" i="3"/>
  <c r="AC81" i="3"/>
  <c r="R81" i="3"/>
  <c r="AD81" i="3"/>
  <c r="P92" i="3"/>
  <c r="P95" i="3" s="1"/>
  <c r="S92" i="3"/>
  <c r="S93" i="3" s="1"/>
  <c r="AE92" i="3"/>
  <c r="T92" i="3"/>
  <c r="T95" i="3" s="1"/>
  <c r="AF92" i="3"/>
  <c r="U92" i="3"/>
  <c r="U93" i="3" s="1"/>
  <c r="AG92" i="3"/>
  <c r="J92" i="3"/>
  <c r="V92" i="3"/>
  <c r="V93" i="3" s="1"/>
  <c r="AH92" i="3"/>
  <c r="W92" i="3"/>
  <c r="AI92" i="3"/>
  <c r="L92" i="3"/>
  <c r="L94" i="3" s="1"/>
  <c r="X92" i="3"/>
  <c r="AJ92" i="3"/>
  <c r="M92" i="3"/>
  <c r="M94" i="3" s="1"/>
  <c r="Y92" i="3"/>
  <c r="AK92" i="3"/>
  <c r="N92" i="3"/>
  <c r="N93" i="3" s="1"/>
  <c r="Z92" i="3"/>
  <c r="AL92" i="3"/>
  <c r="O92" i="3"/>
  <c r="O93" i="3" s="1"/>
  <c r="AA92" i="3"/>
  <c r="AM92" i="3"/>
  <c r="AE63" i="3"/>
  <c r="Y19" i="3"/>
  <c r="M19" i="3"/>
  <c r="U53" i="3"/>
  <c r="U54" i="3"/>
  <c r="J53" i="3"/>
  <c r="J54" i="3"/>
  <c r="S63" i="3"/>
  <c r="Z53" i="3"/>
  <c r="Z54" i="3"/>
  <c r="AA53" i="3"/>
  <c r="AA54" i="3"/>
  <c r="AB53" i="3"/>
  <c r="AB54" i="3"/>
  <c r="S53" i="3"/>
  <c r="S54" i="3"/>
  <c r="AE53" i="3"/>
  <c r="AE54" i="3"/>
  <c r="AG53" i="3"/>
  <c r="AH54" i="3"/>
  <c r="N53" i="3"/>
  <c r="N54" i="3"/>
  <c r="O53" i="3"/>
  <c r="O54" i="3"/>
  <c r="R53" i="3"/>
  <c r="R54" i="3"/>
  <c r="AP53" i="3"/>
  <c r="AP54" i="3"/>
  <c r="T53" i="3"/>
  <c r="T54" i="3"/>
  <c r="AF54" i="3"/>
  <c r="K54" i="3"/>
  <c r="K53" i="3"/>
  <c r="X54" i="3"/>
  <c r="X53" i="3"/>
  <c r="W54" i="3"/>
  <c r="W53" i="3"/>
  <c r="L54" i="3"/>
  <c r="L53" i="3"/>
  <c r="AJ54" i="3"/>
  <c r="AJ53" i="3"/>
  <c r="M54" i="3"/>
  <c r="M53" i="3"/>
  <c r="Y54" i="3"/>
  <c r="Y53" i="3"/>
  <c r="V53" i="3"/>
  <c r="V54" i="3"/>
  <c r="P53" i="3"/>
  <c r="P54" i="3"/>
  <c r="Q53" i="3"/>
  <c r="Q54" i="3"/>
  <c r="AC53" i="3"/>
  <c r="AC54" i="3"/>
  <c r="AL53" i="3"/>
  <c r="AL54" i="3"/>
  <c r="AF63" i="3"/>
  <c r="AG63" i="3"/>
  <c r="AH63" i="3"/>
  <c r="AI63" i="3"/>
  <c r="AJ63" i="3"/>
  <c r="Y63" i="3"/>
  <c r="N63" i="3"/>
  <c r="AL63" i="3"/>
  <c r="O63" i="3"/>
  <c r="P63" i="3"/>
  <c r="AB63" i="3"/>
  <c r="AN63" i="3"/>
  <c r="U63" i="3"/>
  <c r="W63" i="3"/>
  <c r="L63" i="3"/>
  <c r="M63" i="3"/>
  <c r="AM63" i="3"/>
  <c r="Q63" i="3"/>
  <c r="AC63" i="3"/>
  <c r="AO63" i="3"/>
  <c r="T63" i="3"/>
  <c r="V63" i="3"/>
  <c r="X63" i="3"/>
  <c r="AK63" i="3"/>
  <c r="Z63" i="3"/>
  <c r="AA63" i="3"/>
  <c r="R63" i="3"/>
  <c r="AD63" i="3"/>
  <c r="AP63" i="3"/>
  <c r="AO19" i="3"/>
  <c r="X19" i="3"/>
  <c r="L19" i="3"/>
  <c r="AK19" i="3"/>
  <c r="AJ19" i="3"/>
  <c r="Q19" i="3"/>
  <c r="AB19" i="3"/>
  <c r="P19" i="3"/>
  <c r="AN19" i="3"/>
  <c r="AA19" i="3"/>
  <c r="T19" i="3"/>
  <c r="O19" i="3"/>
  <c r="AM19" i="3"/>
  <c r="W19" i="3"/>
  <c r="K19" i="3"/>
  <c r="AI19" i="3"/>
  <c r="U19" i="3"/>
  <c r="AG19" i="3"/>
  <c r="AH19" i="3"/>
  <c r="AF19" i="3"/>
  <c r="S19" i="3"/>
  <c r="AE19" i="3"/>
  <c r="V19" i="3"/>
  <c r="R19" i="3"/>
  <c r="AP19" i="3"/>
  <c r="AD19" i="3"/>
  <c r="AC19" i="3"/>
  <c r="Z19" i="3"/>
  <c r="N19" i="3"/>
  <c r="AL19" i="3"/>
  <c r="S56" i="3"/>
  <c r="AE56" i="3"/>
  <c r="W56" i="3"/>
  <c r="N56" i="3"/>
  <c r="Z56" i="3"/>
  <c r="R56" i="3"/>
  <c r="AD56" i="3"/>
  <c r="Y56" i="3"/>
  <c r="O56" i="3"/>
  <c r="AA56" i="3"/>
  <c r="P56" i="3"/>
  <c r="AB56" i="3"/>
  <c r="Q56" i="3"/>
  <c r="AC56" i="3"/>
  <c r="X56" i="3"/>
  <c r="T56" i="3"/>
  <c r="AF56" i="3"/>
  <c r="U56" i="3"/>
  <c r="V56" i="3"/>
  <c r="N147" i="3"/>
  <c r="N153" i="3" s="1"/>
  <c r="AD43" i="3"/>
  <c r="AP43" i="3"/>
  <c r="Z43" i="3"/>
  <c r="AL43" i="3"/>
  <c r="AB43" i="3"/>
  <c r="AN43" i="3"/>
  <c r="AA43" i="3"/>
  <c r="AM43" i="3"/>
  <c r="AE43" i="3"/>
  <c r="AO43" i="3"/>
  <c r="AF43" i="3"/>
  <c r="AC43" i="3"/>
  <c r="AG43" i="3"/>
  <c r="AH43" i="3"/>
  <c r="W43" i="3"/>
  <c r="AI43" i="3"/>
  <c r="X43" i="3"/>
  <c r="AJ43" i="3"/>
  <c r="Y43" i="3"/>
  <c r="AK43" i="3"/>
  <c r="M147" i="3"/>
  <c r="M151" i="3" s="1"/>
  <c r="AR177" i="3"/>
  <c r="AR176" i="3"/>
  <c r="AR149" i="3"/>
  <c r="AI7" i="3"/>
  <c r="R7" i="3"/>
  <c r="L7" i="3"/>
  <c r="J31" i="3"/>
  <c r="L31" i="3"/>
  <c r="P31" i="3"/>
  <c r="AO7" i="3"/>
  <c r="AC7" i="3"/>
  <c r="AN7" i="3"/>
  <c r="AL7" i="3"/>
  <c r="K31" i="3"/>
  <c r="K7" i="3"/>
  <c r="W7" i="3"/>
  <c r="AH7" i="3"/>
  <c r="AM7" i="3"/>
  <c r="Y80" i="3"/>
  <c r="N43" i="3"/>
  <c r="Q43" i="3"/>
  <c r="T43" i="3"/>
  <c r="AF7" i="3"/>
  <c r="M43" i="3"/>
  <c r="AK80" i="3"/>
  <c r="R31" i="3"/>
  <c r="X7" i="3"/>
  <c r="Q7" i="3"/>
  <c r="M80" i="3"/>
  <c r="AB7" i="3"/>
  <c r="AG7" i="3"/>
  <c r="Z7" i="3"/>
  <c r="N7" i="3"/>
  <c r="AJ7" i="3"/>
  <c r="U31" i="3"/>
  <c r="M31" i="3"/>
  <c r="T31" i="3"/>
  <c r="U43" i="3"/>
  <c r="AP7" i="3"/>
  <c r="AD7" i="3"/>
  <c r="AA7" i="3"/>
  <c r="O7" i="3"/>
  <c r="O31" i="3"/>
  <c r="Y7" i="3"/>
  <c r="AK7" i="3"/>
  <c r="R43" i="3"/>
  <c r="L43" i="3"/>
  <c r="O80" i="3"/>
  <c r="AA80" i="3"/>
  <c r="AM80" i="3"/>
  <c r="S7" i="3"/>
  <c r="M7" i="3"/>
  <c r="Q31" i="3"/>
  <c r="O43" i="3"/>
  <c r="P7" i="3"/>
  <c r="U7" i="3"/>
  <c r="AE7" i="3"/>
  <c r="T7" i="3"/>
  <c r="K43" i="3"/>
  <c r="T80" i="3"/>
  <c r="AF80" i="3"/>
  <c r="S80" i="3"/>
  <c r="AE80" i="3"/>
  <c r="S31" i="3"/>
  <c r="U80" i="3"/>
  <c r="AG80" i="3"/>
  <c r="J80" i="3"/>
  <c r="V80" i="3"/>
  <c r="AH80" i="3"/>
  <c r="J43" i="3"/>
  <c r="K80" i="3"/>
  <c r="W80" i="3"/>
  <c r="AI80" i="3"/>
  <c r="V43" i="3"/>
  <c r="L80" i="3"/>
  <c r="X80" i="3"/>
  <c r="AJ80" i="3"/>
  <c r="N80" i="3"/>
  <c r="Z80" i="3"/>
  <c r="AL80" i="3"/>
  <c r="P43" i="3"/>
  <c r="S43" i="3"/>
  <c r="P80" i="3"/>
  <c r="AB80" i="3"/>
  <c r="AN80" i="3"/>
  <c r="Q80" i="3"/>
  <c r="AC80" i="3"/>
  <c r="AO80" i="3"/>
  <c r="V31" i="3"/>
  <c r="N31" i="3"/>
  <c r="R80" i="3"/>
  <c r="AD80" i="3"/>
  <c r="AP80" i="3"/>
  <c r="J7" i="3"/>
  <c r="V7" i="3"/>
  <c r="O112" i="2"/>
  <c r="N112" i="2"/>
  <c r="M112" i="2"/>
  <c r="AF68" i="3" l="1"/>
  <c r="AP68" i="3"/>
  <c r="AF53" i="3"/>
  <c r="AI53" i="3"/>
  <c r="AI54" i="3"/>
  <c r="AK53" i="3"/>
  <c r="AG54" i="3"/>
  <c r="AD54" i="3"/>
  <c r="AO53" i="3"/>
  <c r="AD53" i="3"/>
  <c r="AH53" i="3"/>
  <c r="AO54" i="3"/>
  <c r="AK54" i="3"/>
  <c r="AM54" i="3"/>
  <c r="P138" i="3"/>
  <c r="P146" i="3" s="1"/>
  <c r="P186" i="3" s="1"/>
  <c r="P246" i="3"/>
  <c r="AM53" i="3"/>
  <c r="O138" i="3"/>
  <c r="O146" i="3" s="1"/>
  <c r="O186" i="3" s="1"/>
  <c r="O246" i="3"/>
  <c r="AN54" i="3"/>
  <c r="AN53" i="3"/>
  <c r="AB186" i="3"/>
  <c r="AG186" i="3"/>
  <c r="W186" i="3"/>
  <c r="AF146" i="3"/>
  <c r="AF151" i="3" s="1"/>
  <c r="AI186" i="3"/>
  <c r="AL186" i="3"/>
  <c r="T146" i="3"/>
  <c r="T186" i="3" s="1"/>
  <c r="AN186" i="3"/>
  <c r="U186" i="3"/>
  <c r="Z186" i="3"/>
  <c r="AC146" i="3"/>
  <c r="AC186" i="3" s="1"/>
  <c r="AM146" i="3"/>
  <c r="AM186" i="3" s="1"/>
  <c r="AH146" i="3"/>
  <c r="AH186" i="3" s="1"/>
  <c r="R186" i="3"/>
  <c r="AK186" i="3"/>
  <c r="AP186" i="3"/>
  <c r="AA146" i="3"/>
  <c r="AA186" i="3" s="1"/>
  <c r="X146" i="3"/>
  <c r="X186" i="3" s="1"/>
  <c r="V146" i="3"/>
  <c r="V151" i="3" s="1"/>
  <c r="Q186" i="3"/>
  <c r="Y186" i="3"/>
  <c r="AD186" i="3"/>
  <c r="AE146" i="3"/>
  <c r="AE186" i="3" s="1"/>
  <c r="AJ186" i="3"/>
  <c r="S146" i="3"/>
  <c r="S186" i="3" s="1"/>
  <c r="Q145" i="3"/>
  <c r="Q152" i="3" s="1"/>
  <c r="V145" i="3"/>
  <c r="V152" i="3" s="1"/>
  <c r="AF145" i="3"/>
  <c r="AF152" i="3" s="1"/>
  <c r="Z145" i="3"/>
  <c r="Z152" i="3" s="1"/>
  <c r="AM145" i="3"/>
  <c r="AM152" i="3" s="1"/>
  <c r="AA145" i="3"/>
  <c r="AA152" i="3" s="1"/>
  <c r="X145" i="3"/>
  <c r="X152" i="3" s="1"/>
  <c r="AJ151" i="3"/>
  <c r="AB145" i="3"/>
  <c r="AB152" i="3" s="1"/>
  <c r="Y145" i="3"/>
  <c r="Y152" i="3" s="1"/>
  <c r="AG145" i="3"/>
  <c r="AG152" i="3" s="1"/>
  <c r="Z151" i="3"/>
  <c r="U145" i="3"/>
  <c r="U152" i="3" s="1"/>
  <c r="AE145" i="3"/>
  <c r="AE152" i="3" s="1"/>
  <c r="U151" i="3"/>
  <c r="AP145" i="3"/>
  <c r="AP152" i="3" s="1"/>
  <c r="AD145" i="3"/>
  <c r="AD152" i="3" s="1"/>
  <c r="P147" i="3"/>
  <c r="R145" i="3"/>
  <c r="R152" i="3" s="1"/>
  <c r="S145" i="3"/>
  <c r="S152" i="3" s="1"/>
  <c r="T145" i="3"/>
  <c r="T152" i="3" s="1"/>
  <c r="AK145" i="3"/>
  <c r="AK152" i="3" s="1"/>
  <c r="AJ145" i="3"/>
  <c r="AJ152" i="3" s="1"/>
  <c r="AL145" i="3"/>
  <c r="AL152" i="3" s="1"/>
  <c r="AO145" i="3"/>
  <c r="AO152" i="3" s="1"/>
  <c r="AB151" i="3"/>
  <c r="AN145" i="3"/>
  <c r="AN152" i="3" s="1"/>
  <c r="P145" i="3"/>
  <c r="AH145" i="3"/>
  <c r="AH152" i="3" s="1"/>
  <c r="AC145" i="3"/>
  <c r="AC152" i="3" s="1"/>
  <c r="AI145" i="3"/>
  <c r="AI152" i="3" s="1"/>
  <c r="W145" i="3"/>
  <c r="W152" i="3" s="1"/>
  <c r="AD151" i="3"/>
  <c r="V94" i="3"/>
  <c r="M93" i="3"/>
  <c r="S94" i="3"/>
  <c r="U95" i="3"/>
  <c r="K93" i="3"/>
  <c r="V95" i="3"/>
  <c r="P94" i="3"/>
  <c r="Q94" i="3"/>
  <c r="O94" i="3"/>
  <c r="Q93" i="3"/>
  <c r="T94" i="3"/>
  <c r="K95" i="3"/>
  <c r="T93" i="3"/>
  <c r="P93" i="3"/>
  <c r="N95" i="3"/>
  <c r="N94" i="3"/>
  <c r="M95" i="3"/>
  <c r="O95" i="3"/>
  <c r="S95" i="3"/>
  <c r="U94" i="3"/>
  <c r="L93" i="3"/>
  <c r="R93" i="3"/>
  <c r="L95" i="3"/>
  <c r="R95" i="3"/>
  <c r="AC21" i="3"/>
  <c r="R21" i="3"/>
  <c r="AD21" i="3"/>
  <c r="AL21" i="3"/>
  <c r="AH21" i="3"/>
  <c r="AE21" i="3"/>
  <c r="T21" i="3"/>
  <c r="AF21" i="3"/>
  <c r="P21" i="3"/>
  <c r="AB21" i="3"/>
  <c r="AM21" i="3"/>
  <c r="AN21" i="3"/>
  <c r="AI21" i="3"/>
  <c r="S21" i="3"/>
  <c r="AA21" i="3"/>
  <c r="N21" i="3"/>
  <c r="AG21" i="3"/>
  <c r="Q21" i="3"/>
  <c r="U21" i="3"/>
  <c r="AJ21" i="3"/>
  <c r="V21" i="3"/>
  <c r="Z20" i="3"/>
  <c r="Z21" i="3"/>
  <c r="AK21" i="3"/>
  <c r="M20" i="3"/>
  <c r="L21" i="3"/>
  <c r="AP20" i="3"/>
  <c r="AP21" i="3"/>
  <c r="X20" i="3"/>
  <c r="W21" i="3"/>
  <c r="Y20" i="3"/>
  <c r="X21" i="3"/>
  <c r="M21" i="3"/>
  <c r="AO21" i="3"/>
  <c r="Y21" i="3"/>
  <c r="O21" i="3"/>
  <c r="AO20" i="3"/>
  <c r="AC20" i="3"/>
  <c r="R20" i="3"/>
  <c r="Q20" i="3"/>
  <c r="AK20" i="3"/>
  <c r="L20" i="3"/>
  <c r="AL20" i="3"/>
  <c r="P20" i="3"/>
  <c r="AJ20" i="3"/>
  <c r="AM20" i="3"/>
  <c r="U20" i="3"/>
  <c r="AB20" i="3"/>
  <c r="S20" i="3"/>
  <c r="AF20" i="3"/>
  <c r="AN20" i="3"/>
  <c r="AA20" i="3"/>
  <c r="AI20" i="3"/>
  <c r="AH20" i="3"/>
  <c r="AG20" i="3"/>
  <c r="AD20" i="3"/>
  <c r="T20" i="3"/>
  <c r="K20" i="3"/>
  <c r="W20" i="3"/>
  <c r="V20" i="3"/>
  <c r="O20" i="3"/>
  <c r="N20" i="3"/>
  <c r="AE20" i="3"/>
  <c r="N151" i="3"/>
  <c r="N107" i="3"/>
  <c r="N108" i="3" s="1"/>
  <c r="N109" i="3" s="1"/>
  <c r="W31" i="3"/>
  <c r="M108" i="3"/>
  <c r="M109" i="3" s="1"/>
  <c r="M153" i="3"/>
  <c r="M8" i="3"/>
  <c r="AR148" i="3"/>
  <c r="L8" i="3"/>
  <c r="W8" i="3"/>
  <c r="R151" i="3"/>
  <c r="R8" i="3"/>
  <c r="AN8" i="3"/>
  <c r="AI8" i="3"/>
  <c r="AO8" i="3"/>
  <c r="O8" i="3"/>
  <c r="AD8" i="3"/>
  <c r="AL8" i="3"/>
  <c r="AH8" i="3"/>
  <c r="AC8" i="3"/>
  <c r="AM8" i="3"/>
  <c r="AP8" i="3"/>
  <c r="Q8" i="3"/>
  <c r="X8" i="3"/>
  <c r="AB8" i="3"/>
  <c r="AG8" i="3"/>
  <c r="U8" i="3"/>
  <c r="AK8" i="3"/>
  <c r="AJ8" i="3"/>
  <c r="K8" i="3"/>
  <c r="AF8" i="3"/>
  <c r="Z8" i="3"/>
  <c r="T8" i="3"/>
  <c r="P8" i="3"/>
  <c r="AE8" i="3"/>
  <c r="N8" i="3"/>
  <c r="Y8" i="3"/>
  <c r="AA8" i="3"/>
  <c r="S8" i="3"/>
  <c r="V8" i="3"/>
  <c r="J104" i="2"/>
  <c r="K104" i="2"/>
  <c r="L104" i="2"/>
  <c r="M104" i="2"/>
  <c r="M110" i="2" s="1"/>
  <c r="N104" i="2"/>
  <c r="N110" i="2" s="1"/>
  <c r="O104" i="2"/>
  <c r="O110" i="2" s="1"/>
  <c r="P104" i="2"/>
  <c r="P110" i="2" s="1"/>
  <c r="Q104" i="2"/>
  <c r="Q110" i="2" s="1"/>
  <c r="R104" i="2"/>
  <c r="R110" i="2" s="1"/>
  <c r="S104" i="2"/>
  <c r="S110" i="2" s="1"/>
  <c r="T104" i="2"/>
  <c r="T110" i="2" s="1"/>
  <c r="U104" i="2"/>
  <c r="U110" i="2" s="1"/>
  <c r="V104" i="2"/>
  <c r="V110" i="2" s="1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V101" i="2"/>
  <c r="V108" i="2" s="1"/>
  <c r="U101" i="2"/>
  <c r="U108" i="2" s="1"/>
  <c r="T101" i="2"/>
  <c r="T108" i="2" s="1"/>
  <c r="S101" i="2"/>
  <c r="S108" i="2" s="1"/>
  <c r="R101" i="2"/>
  <c r="R108" i="2" s="1"/>
  <c r="Q101" i="2"/>
  <c r="Q108" i="2" s="1"/>
  <c r="P101" i="2"/>
  <c r="P108" i="2" s="1"/>
  <c r="O101" i="2"/>
  <c r="N101" i="2"/>
  <c r="M101" i="2"/>
  <c r="L101" i="2"/>
  <c r="K101" i="2"/>
  <c r="J101" i="2"/>
  <c r="V100" i="2"/>
  <c r="V107" i="2" s="1"/>
  <c r="U100" i="2"/>
  <c r="U107" i="2" s="1"/>
  <c r="T100" i="2"/>
  <c r="T107" i="2" s="1"/>
  <c r="S100" i="2"/>
  <c r="S107" i="2" s="1"/>
  <c r="R100" i="2"/>
  <c r="R107" i="2" s="1"/>
  <c r="Q100" i="2"/>
  <c r="Q107" i="2" s="1"/>
  <c r="P100" i="2"/>
  <c r="P107" i="2" s="1"/>
  <c r="O100" i="2"/>
  <c r="N100" i="2"/>
  <c r="M100" i="2"/>
  <c r="L100" i="2"/>
  <c r="K100" i="2"/>
  <c r="J100" i="2"/>
  <c r="V99" i="2"/>
  <c r="V106" i="2" s="1"/>
  <c r="V113" i="2" s="1"/>
  <c r="U99" i="2"/>
  <c r="U106" i="2" s="1"/>
  <c r="U113" i="2" s="1"/>
  <c r="T99" i="2"/>
  <c r="T106" i="2" s="1"/>
  <c r="T113" i="2" s="1"/>
  <c r="S99" i="2"/>
  <c r="S106" i="2" s="1"/>
  <c r="S113" i="2" s="1"/>
  <c r="R99" i="2"/>
  <c r="R106" i="2" s="1"/>
  <c r="R113" i="2" s="1"/>
  <c r="Q99" i="2"/>
  <c r="Q106" i="2" s="1"/>
  <c r="Q113" i="2" s="1"/>
  <c r="P99" i="2"/>
  <c r="P106" i="2" s="1"/>
  <c r="P113" i="2" s="1"/>
  <c r="O99" i="2"/>
  <c r="O113" i="2" s="1"/>
  <c r="N99" i="2"/>
  <c r="N113" i="2" s="1"/>
  <c r="M99" i="2"/>
  <c r="M113" i="2" s="1"/>
  <c r="L99" i="2"/>
  <c r="L113" i="2" s="1"/>
  <c r="K99" i="2"/>
  <c r="K113" i="2" s="1"/>
  <c r="J99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V79" i="2"/>
  <c r="V86" i="2" s="1"/>
  <c r="U79" i="2"/>
  <c r="U86" i="2" s="1"/>
  <c r="T79" i="2"/>
  <c r="T86" i="2" s="1"/>
  <c r="S79" i="2"/>
  <c r="S86" i="2" s="1"/>
  <c r="R79" i="2"/>
  <c r="R86" i="2" s="1"/>
  <c r="Q79" i="2"/>
  <c r="Q86" i="2" s="1"/>
  <c r="P79" i="2"/>
  <c r="P86" i="2" s="1"/>
  <c r="O79" i="2"/>
  <c r="N79" i="2"/>
  <c r="M79" i="2"/>
  <c r="L79" i="2"/>
  <c r="K79" i="2"/>
  <c r="J79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J4" i="2"/>
  <c r="K4" i="2"/>
  <c r="L4" i="2"/>
  <c r="M4" i="2"/>
  <c r="N4" i="2"/>
  <c r="O4" i="2"/>
  <c r="P4" i="2"/>
  <c r="Q4" i="2"/>
  <c r="R4" i="2"/>
  <c r="S4" i="2"/>
  <c r="T4" i="2"/>
  <c r="U4" i="2"/>
  <c r="V4" i="2"/>
  <c r="J5" i="2"/>
  <c r="K5" i="2"/>
  <c r="L5" i="2"/>
  <c r="M5" i="2"/>
  <c r="N5" i="2"/>
  <c r="O5" i="2"/>
  <c r="P5" i="2"/>
  <c r="Q5" i="2"/>
  <c r="R5" i="2"/>
  <c r="S5" i="2"/>
  <c r="T5" i="2"/>
  <c r="U5" i="2"/>
  <c r="V5" i="2"/>
  <c r="K3" i="2"/>
  <c r="L3" i="2"/>
  <c r="M3" i="2"/>
  <c r="N3" i="2"/>
  <c r="O3" i="2"/>
  <c r="P3" i="2"/>
  <c r="Q3" i="2"/>
  <c r="R3" i="2"/>
  <c r="S3" i="2"/>
  <c r="T3" i="2"/>
  <c r="U3" i="2"/>
  <c r="V3" i="2"/>
  <c r="J3" i="2"/>
  <c r="O107" i="3" l="1"/>
  <c r="O108" i="3" s="1"/>
  <c r="O109" i="3" s="1"/>
  <c r="O153" i="3"/>
  <c r="O151" i="3"/>
  <c r="AA151" i="3"/>
  <c r="AF186" i="3"/>
  <c r="V186" i="3"/>
  <c r="AG107" i="3"/>
  <c r="AG112" i="3" s="1"/>
  <c r="AG113" i="3" s="1"/>
  <c r="Y107" i="3"/>
  <c r="Y112" i="3" s="1"/>
  <c r="Y113" i="3" s="1"/>
  <c r="X153" i="3"/>
  <c r="AR147" i="3"/>
  <c r="AE153" i="3"/>
  <c r="T153" i="3"/>
  <c r="AR145" i="3"/>
  <c r="P152" i="3"/>
  <c r="W107" i="3"/>
  <c r="W112" i="3" s="1"/>
  <c r="W113" i="3" s="1"/>
  <c r="X151" i="3"/>
  <c r="AD153" i="3"/>
  <c r="AL153" i="3"/>
  <c r="AR146" i="3"/>
  <c r="Q151" i="3"/>
  <c r="AD107" i="3"/>
  <c r="AD112" i="3" s="1"/>
  <c r="AD113" i="3" s="1"/>
  <c r="AJ107" i="3"/>
  <c r="AJ112" i="3" s="1"/>
  <c r="AJ113" i="3" s="1"/>
  <c r="Y153" i="3"/>
  <c r="AJ153" i="3"/>
  <c r="X107" i="3"/>
  <c r="X112" i="3" s="1"/>
  <c r="X113" i="3" s="1"/>
  <c r="AH153" i="3"/>
  <c r="AH107" i="3"/>
  <c r="AH112" i="3" s="1"/>
  <c r="AH113" i="3" s="1"/>
  <c r="AL107" i="3"/>
  <c r="AL112" i="3" s="1"/>
  <c r="AL113" i="3" s="1"/>
  <c r="Y151" i="3"/>
  <c r="AM151" i="3"/>
  <c r="AL151" i="3"/>
  <c r="AH151" i="3"/>
  <c r="R153" i="3"/>
  <c r="T151" i="3"/>
  <c r="AK153" i="3"/>
  <c r="R107" i="3"/>
  <c r="R112" i="3" s="1"/>
  <c r="R113" i="3" s="1"/>
  <c r="AM107" i="3"/>
  <c r="AM112" i="3" s="1"/>
  <c r="AM113" i="3" s="1"/>
  <c r="U107" i="3"/>
  <c r="U153" i="3"/>
  <c r="AM153" i="3"/>
  <c r="AA107" i="3"/>
  <c r="AA112" i="3" s="1"/>
  <c r="AA113" i="3" s="1"/>
  <c r="AB107" i="3"/>
  <c r="AB112" i="3" s="1"/>
  <c r="AB113" i="3" s="1"/>
  <c r="AC151" i="3"/>
  <c r="T107" i="3"/>
  <c r="T112" i="3" s="1"/>
  <c r="T113" i="3" s="1"/>
  <c r="AE107" i="3"/>
  <c r="AE112" i="3" s="1"/>
  <c r="AE113" i="3" s="1"/>
  <c r="Q107" i="3"/>
  <c r="Q108" i="3" s="1"/>
  <c r="Q109" i="3" s="1"/>
  <c r="Q153" i="3"/>
  <c r="Z107" i="3"/>
  <c r="Z112" i="3" s="1"/>
  <c r="Z113" i="3" s="1"/>
  <c r="AA153" i="3"/>
  <c r="W153" i="3"/>
  <c r="AE151" i="3"/>
  <c r="W151" i="3"/>
  <c r="AF153" i="3"/>
  <c r="AC153" i="3"/>
  <c r="AF107" i="3"/>
  <c r="AF112" i="3" s="1"/>
  <c r="AF113" i="3" s="1"/>
  <c r="AC107" i="3"/>
  <c r="AC112" i="3" s="1"/>
  <c r="AC113" i="3" s="1"/>
  <c r="AB153" i="3"/>
  <c r="Z153" i="3"/>
  <c r="V107" i="3"/>
  <c r="V153" i="3"/>
  <c r="S107" i="3"/>
  <c r="S151" i="3"/>
  <c r="S153" i="3"/>
  <c r="AK107" i="3"/>
  <c r="AK112" i="3" s="1"/>
  <c r="AK113" i="3" s="1"/>
  <c r="AI151" i="3"/>
  <c r="AI107" i="3"/>
  <c r="AI112" i="3" s="1"/>
  <c r="AI113" i="3" s="1"/>
  <c r="AI153" i="3"/>
  <c r="AK151" i="3"/>
  <c r="AG151" i="3"/>
  <c r="AG153" i="3"/>
  <c r="U56" i="2"/>
  <c r="U55" i="2"/>
  <c r="V56" i="2"/>
  <c r="V55" i="2"/>
  <c r="K56" i="2"/>
  <c r="K55" i="2"/>
  <c r="T55" i="2"/>
  <c r="T56" i="2"/>
  <c r="L56" i="2"/>
  <c r="L55" i="2"/>
  <c r="N56" i="2"/>
  <c r="N55" i="2"/>
  <c r="S55" i="2"/>
  <c r="S56" i="2"/>
  <c r="M56" i="2"/>
  <c r="M55" i="2"/>
  <c r="O55" i="2"/>
  <c r="O56" i="2"/>
  <c r="P56" i="2"/>
  <c r="P55" i="2"/>
  <c r="Q56" i="2"/>
  <c r="Q55" i="2"/>
  <c r="R56" i="2"/>
  <c r="R55" i="2"/>
  <c r="X113" i="2"/>
  <c r="Q109" i="2"/>
  <c r="Q82" i="2" s="1"/>
  <c r="U7" i="2"/>
  <c r="K7" i="2"/>
  <c r="O82" i="2"/>
  <c r="O83" i="2" s="1"/>
  <c r="O84" i="2" s="1"/>
  <c r="M82" i="2"/>
  <c r="M83" i="2" s="1"/>
  <c r="M84" i="2" s="1"/>
  <c r="L33" i="2"/>
  <c r="J7" i="2"/>
  <c r="V7" i="2"/>
  <c r="P109" i="2"/>
  <c r="S7" i="2"/>
  <c r="S109" i="2"/>
  <c r="S82" i="2" s="1"/>
  <c r="K21" i="2"/>
  <c r="P7" i="2"/>
  <c r="J82" i="2"/>
  <c r="S21" i="2"/>
  <c r="T109" i="2"/>
  <c r="T82" i="2" s="1"/>
  <c r="O7" i="2"/>
  <c r="K82" i="2"/>
  <c r="M21" i="2"/>
  <c r="Q7" i="2"/>
  <c r="U109" i="2"/>
  <c r="U82" i="2" s="1"/>
  <c r="M7" i="2"/>
  <c r="J33" i="2"/>
  <c r="V33" i="2"/>
  <c r="L7" i="2"/>
  <c r="N82" i="2"/>
  <c r="N83" i="2" s="1"/>
  <c r="N84" i="2" s="1"/>
  <c r="S33" i="2"/>
  <c r="T33" i="2"/>
  <c r="N7" i="2"/>
  <c r="T21" i="2"/>
  <c r="U33" i="2"/>
  <c r="X106" i="2"/>
  <c r="L82" i="2"/>
  <c r="U21" i="2"/>
  <c r="X107" i="2"/>
  <c r="R21" i="2"/>
  <c r="K33" i="2"/>
  <c r="X108" i="2"/>
  <c r="R33" i="2"/>
  <c r="V21" i="2"/>
  <c r="P21" i="2"/>
  <c r="O21" i="2"/>
  <c r="N33" i="2"/>
  <c r="J21" i="2"/>
  <c r="Q21" i="2"/>
  <c r="M33" i="2"/>
  <c r="T7" i="2"/>
  <c r="N21" i="2"/>
  <c r="O33" i="2"/>
  <c r="R109" i="2"/>
  <c r="R82" i="2" s="1"/>
  <c r="X110" i="2"/>
  <c r="P33" i="2"/>
  <c r="R7" i="2"/>
  <c r="L21" i="2"/>
  <c r="Q33" i="2"/>
  <c r="V109" i="2"/>
  <c r="V82" i="2" s="1"/>
  <c r="AR152" i="3" l="1"/>
  <c r="U8" i="2"/>
  <c r="R108" i="3"/>
  <c r="R109" i="3" s="1"/>
  <c r="Q112" i="3"/>
  <c r="Q113" i="3" s="1"/>
  <c r="T108" i="3"/>
  <c r="T109" i="3" s="1"/>
  <c r="U112" i="3"/>
  <c r="U113" i="3" s="1"/>
  <c r="U108" i="3"/>
  <c r="U109" i="3" s="1"/>
  <c r="S112" i="3"/>
  <c r="S113" i="3" s="1"/>
  <c r="S108" i="3"/>
  <c r="S109" i="3" s="1"/>
  <c r="V112" i="3"/>
  <c r="V113" i="3" s="1"/>
  <c r="V108" i="3"/>
  <c r="V109" i="3" s="1"/>
  <c r="P82" i="2"/>
  <c r="P83" i="2" s="1"/>
  <c r="P84" i="2" s="1"/>
  <c r="X109" i="2"/>
  <c r="S83" i="2"/>
  <c r="S84" i="2" s="1"/>
  <c r="S87" i="2"/>
  <c r="V83" i="2"/>
  <c r="V84" i="2" s="1"/>
  <c r="V87" i="2"/>
  <c r="U83" i="2"/>
  <c r="U84" i="2" s="1"/>
  <c r="U87" i="2"/>
  <c r="T83" i="2"/>
  <c r="T84" i="2" s="1"/>
  <c r="T87" i="2"/>
  <c r="R83" i="2"/>
  <c r="R84" i="2" s="1"/>
  <c r="R87" i="2"/>
  <c r="Q83" i="2"/>
  <c r="Q84" i="2" s="1"/>
  <c r="Q87" i="2"/>
  <c r="Q114" i="2"/>
  <c r="M114" i="2"/>
  <c r="O114" i="2"/>
  <c r="K112" i="2"/>
  <c r="N114" i="2"/>
  <c r="Q112" i="2"/>
  <c r="U114" i="2"/>
  <c r="T114" i="2"/>
  <c r="R112" i="2"/>
  <c r="R114" i="2"/>
  <c r="L112" i="2"/>
  <c r="S112" i="2"/>
  <c r="L114" i="2"/>
  <c r="K114" i="2"/>
  <c r="P112" i="2"/>
  <c r="U112" i="2"/>
  <c r="S114" i="2"/>
  <c r="V114" i="2"/>
  <c r="V112" i="2"/>
  <c r="T112" i="2"/>
  <c r="P114" i="2"/>
  <c r="W7" i="2"/>
  <c r="K8" i="2"/>
  <c r="L8" i="2"/>
  <c r="V8" i="2"/>
  <c r="O8" i="2"/>
  <c r="P8" i="2"/>
  <c r="S8" i="2"/>
  <c r="Q8" i="2"/>
  <c r="R8" i="2"/>
  <c r="M8" i="2"/>
  <c r="N8" i="2"/>
  <c r="T8" i="2"/>
  <c r="W21" i="2"/>
  <c r="P87" i="2" l="1"/>
  <c r="X112" i="2"/>
  <c r="X114" i="2"/>
  <c r="P153" i="3"/>
  <c r="P151" i="3"/>
  <c r="AR151" i="3" s="1"/>
  <c r="P107" i="3"/>
  <c r="P112" i="3" s="1"/>
  <c r="P113" i="3" s="1"/>
  <c r="AN107" i="3"/>
  <c r="AN112" i="3" s="1"/>
  <c r="AN113" i="3" s="1"/>
  <c r="AP151" i="3"/>
  <c r="AO107" i="3"/>
  <c r="AO112" i="3" s="1"/>
  <c r="AO113" i="3" s="1"/>
  <c r="AR153" i="3" l="1"/>
  <c r="AP153" i="3"/>
  <c r="AN151" i="3"/>
  <c r="AP107" i="3"/>
  <c r="AP112" i="3" s="1"/>
  <c r="AP113" i="3" s="1"/>
  <c r="AN153" i="3"/>
  <c r="P108" i="3"/>
  <c r="P109" i="3" s="1"/>
  <c r="AO153" i="3"/>
  <c r="AO151" i="3"/>
</calcChain>
</file>

<file path=xl/sharedStrings.xml><?xml version="1.0" encoding="utf-8"?>
<sst xmlns="http://schemas.openxmlformats.org/spreadsheetml/2006/main" count="872" uniqueCount="606">
  <si>
    <t>Consumption Heating (TWh)</t>
  </si>
  <si>
    <t>Consumption Natural gas (TWh)</t>
  </si>
  <si>
    <t>Consumption Oil fuel (TWh)</t>
  </si>
  <si>
    <t>Consumption Wood fuel (TWh)</t>
  </si>
  <si>
    <t>Consumption Heat pump (TWh)</t>
  </si>
  <si>
    <t>Consumption Direct electric (TWh)</t>
  </si>
  <si>
    <t>Emission Electricity (MtCO2)</t>
  </si>
  <si>
    <t>Emission Natural gas (MtCO2)</t>
  </si>
  <si>
    <t>Emission Oil fuel (MtCO2)</t>
  </si>
  <si>
    <t>Stock A (Million)</t>
  </si>
  <si>
    <t>Stock B (Million)</t>
  </si>
  <si>
    <t>Stock C (Million)</t>
  </si>
  <si>
    <t>Stock D (Million)</t>
  </si>
  <si>
    <t>Stock E (Million)</t>
  </si>
  <si>
    <t>Stock F (Million)</t>
  </si>
  <si>
    <t>Stock G (Million)</t>
  </si>
  <si>
    <t>Stock Direct electric (Million)</t>
  </si>
  <si>
    <t>Stock Heat pump (Million)</t>
  </si>
  <si>
    <t>Stock Oil fuel (Million)</t>
  </si>
  <si>
    <t>Stock Wood fuel (Million)</t>
  </si>
  <si>
    <t>Stock Natural gas (Million)</t>
  </si>
  <si>
    <t>Stock District heating (Million)</t>
  </si>
  <si>
    <t>Retrofit (Thousand households)</t>
  </si>
  <si>
    <t>Switch heater only (Thousand households)</t>
  </si>
  <si>
    <t>Retrofit 6 EPC (Thousand households)</t>
  </si>
  <si>
    <t>Retrofit 5 EPC (Thousand households)</t>
  </si>
  <si>
    <t>Retrofit 4 EPC (Thousand households)</t>
  </si>
  <si>
    <t>Retrofit 3 EPC (Thousand households)</t>
  </si>
  <si>
    <t>Retrofit 2 EPC (Thousand households)</t>
  </si>
  <si>
    <t>Retrofit 1 EPC (Thousand households)</t>
  </si>
  <si>
    <t>Switch heater (Thousand households)</t>
  </si>
  <si>
    <t>Switch Heat pump (Thousand households)</t>
  </si>
  <si>
    <t>Switch Electricity-Performance boiler (Thousand households)</t>
  </si>
  <si>
    <t>Switch Heating-District heating (Thousand households)</t>
  </si>
  <si>
    <t>Switch Natural gas-Collective boiler (Thousand households)</t>
  </si>
  <si>
    <t>Switch Natural gas-Performance boiler (Thousand households)</t>
  </si>
  <si>
    <t>Switch Oil fuel-Collective boiler (Thousand households)</t>
  </si>
  <si>
    <t>Switch Oil fuel-Performance boiler (Thousand households)</t>
  </si>
  <si>
    <t>Switch Wood fuel-Performance boiler (Thousand households)</t>
  </si>
  <si>
    <t>Switch from Natural gas to District heating (Thousand households)</t>
  </si>
  <si>
    <t>Switch from Natural gas to Heat pump (Thousand households)</t>
  </si>
  <si>
    <t>Switch from Natural gas to Natural gas (Thousand households)</t>
  </si>
  <si>
    <t>Switch from Natural gas to Wood fuel (Thousand households)</t>
  </si>
  <si>
    <t>Switch from Oil fuel to District heating (Thousand households)</t>
  </si>
  <si>
    <t>Switch from Oil fuel to Heat pump (Thousand households)</t>
  </si>
  <si>
    <t>Switch from Oil fuel to Natural gas (Thousand households)</t>
  </si>
  <si>
    <t>Switch from Oil fuel to Oil fuel (Thousand households)</t>
  </si>
  <si>
    <t>Switch from Oil fuel to Wood fuel (Thousand households)</t>
  </si>
  <si>
    <t>Renovation Multi-family - Owner-occupied (Thousand households)</t>
  </si>
  <si>
    <t>Renovation Multi-family - Privately rented (Thousand households)</t>
  </si>
  <si>
    <t>Renovation Multi-family - Social-housing (Thousand households)</t>
  </si>
  <si>
    <t>Renovation Single-family - Owner-occupied (Thousand households)</t>
  </si>
  <si>
    <t>Renovation Single-family - Privately rented (Thousand households)</t>
  </si>
  <si>
    <t>Renovation Single-family - Social-housing (Thousand households)</t>
  </si>
  <si>
    <t>Replacement Windows (Thousand households)</t>
  </si>
  <si>
    <t>Replacement Wall (Thousand households)</t>
  </si>
  <si>
    <t>Replacement Roof (Thousand households)</t>
  </si>
  <si>
    <t>Replacement Floor (Thousand households)</t>
  </si>
  <si>
    <t>Investment heater (Billion euro)</t>
  </si>
  <si>
    <t>Investment insulation (Billion euro)</t>
  </si>
  <si>
    <t>Investment total (Billion euro)</t>
  </si>
  <si>
    <t>Financing total (Billion euro)</t>
  </si>
  <si>
    <t>Debt total (Billion euro)</t>
  </si>
  <si>
    <t>Carbon footprint renovation (MtCO2)</t>
  </si>
  <si>
    <t>Carbon footprint construction (MtCO2)</t>
  </si>
  <si>
    <t>Cee heater Multi-family (Thousand households)</t>
  </si>
  <si>
    <t>Cee heater Single-family (Thousand households)</t>
  </si>
  <si>
    <t>Cee (Thousand households)</t>
  </si>
  <si>
    <t>Cee (Billion euro)</t>
  </si>
  <si>
    <t>Cee insulation Multi-family (Thousand households)</t>
  </si>
  <si>
    <t>Cee insulation Single-family (Thousand households)</t>
  </si>
  <si>
    <t>Mpr multifamily (Thousand households)</t>
  </si>
  <si>
    <t>Mpr multifamily (Billion euro)</t>
  </si>
  <si>
    <t>Mpr serenite low income (Thousand households)</t>
  </si>
  <si>
    <t>Mpr serenite low income (Billion euro)</t>
  </si>
  <si>
    <t>Over cap (Billion euro)</t>
  </si>
  <si>
    <t>Switch Multi-family Electricity-Heat pump air (Thousand households)</t>
  </si>
  <si>
    <t>Switch Multi-family Electricity-Heat pump water (Thousand households)</t>
  </si>
  <si>
    <t>Switch Multi-family Electricity-Performance boiler (Thousand households)</t>
  </si>
  <si>
    <t>Switch Multi-family Heating-District heating (Thousand households)</t>
  </si>
  <si>
    <t>Switch Multi-family Natural gas-Collective boiler (Thousand households)</t>
  </si>
  <si>
    <t>Switch Multi-family Natural gas-Performance boiler (Thousand households)</t>
  </si>
  <si>
    <t>Switch Multi-family Oil fuel-Collective boiler (Thousand households)</t>
  </si>
  <si>
    <t>Switch Multi-family Oil fuel-Performance boiler (Thousand households)</t>
  </si>
  <si>
    <t>Switch Multi-family Wood fuel-Performance boiler (Thousand households)</t>
  </si>
  <si>
    <t>Switch Single-family Electricity-Heat pump air (Thousand households)</t>
  </si>
  <si>
    <t>Switch Single-family Electricity-Performance boiler (Thousand households)</t>
  </si>
  <si>
    <t>Switch Single-family Heating-District heating (Thousand households)</t>
  </si>
  <si>
    <t>Switch Single-family Natural gas-Collective boiler (Thousand households)</t>
  </si>
  <si>
    <t>Switch Single-family Natural gas-Performance boiler (Thousand households)</t>
  </si>
  <si>
    <t>Switch Single-family Oil fuel-Collective boiler (Thousand households)</t>
  </si>
  <si>
    <t>Switch Single-family Oil fuel-Performance boiler (Thousand households)</t>
  </si>
  <si>
    <t>Switch Single-family Wood fuel-Performance boiler (Thousand households)</t>
  </si>
  <si>
    <t>Mpr serenite high income (Thousand households)</t>
  </si>
  <si>
    <t>Mpr serenite high income (Billion euro)</t>
  </si>
  <si>
    <t>Mpr heater Multi-family (Thousand households)</t>
  </si>
  <si>
    <t>Mpr heater Single-family (Thousand households)</t>
  </si>
  <si>
    <t>Mpr heater (Billion euro)</t>
  </si>
  <si>
    <t>Mpr (Thousand households)</t>
  </si>
  <si>
    <t>Mpr (Billion euro)</t>
  </si>
  <si>
    <t>Mpr insulation Single-family (Thousand households)</t>
  </si>
  <si>
    <t>Switch Natural gas-Standard boiler (Thousand households)</t>
  </si>
  <si>
    <t>Switch Multi-family Natural gas-Standard boiler (Thousand households)</t>
  </si>
  <si>
    <t>Switch Single-family Natural gas-Standard boiler (Thousand households)</t>
  </si>
  <si>
    <t>CEE</t>
  </si>
  <si>
    <t>MPR Copro</t>
  </si>
  <si>
    <t>Montant écrêté</t>
  </si>
  <si>
    <t>Emissions du gaz (MtCO2)</t>
  </si>
  <si>
    <t>Emissions du fioul (MtCO2)</t>
  </si>
  <si>
    <t>Emissions de l'électricité (MtCO2)</t>
  </si>
  <si>
    <t>A</t>
  </si>
  <si>
    <t>B</t>
  </si>
  <si>
    <t>C</t>
  </si>
  <si>
    <t>D</t>
  </si>
  <si>
    <t>E</t>
  </si>
  <si>
    <t>F</t>
  </si>
  <si>
    <t>G</t>
  </si>
  <si>
    <t xml:space="preserve">Chauffage urbain </t>
  </si>
  <si>
    <t>Gaz naturel</t>
  </si>
  <si>
    <t>Fioul</t>
  </si>
  <si>
    <t>Bois</t>
  </si>
  <si>
    <t>Electricité (joule)</t>
  </si>
  <si>
    <t>Electricité (pompe à chaleur)</t>
  </si>
  <si>
    <t>6 classes</t>
  </si>
  <si>
    <t>5 classes</t>
  </si>
  <si>
    <t>4 classes</t>
  </si>
  <si>
    <t>3 classes</t>
  </si>
  <si>
    <t>2 classes</t>
  </si>
  <si>
    <t>1 classe</t>
  </si>
  <si>
    <t>PO en copropriété</t>
  </si>
  <si>
    <t>PB en copropriété</t>
  </si>
  <si>
    <t>PO en maison</t>
  </si>
  <si>
    <t>PB en maison</t>
  </si>
  <si>
    <t>PB social en copropriété</t>
  </si>
  <si>
    <t>PB social en maison</t>
  </si>
  <si>
    <t>Soutien total (milliards)</t>
  </si>
  <si>
    <t>Passoires</t>
  </si>
  <si>
    <t>Directes</t>
  </si>
  <si>
    <t>total</t>
  </si>
  <si>
    <t>Investissement total (milliards)</t>
  </si>
  <si>
    <t>MPR Efficacité</t>
  </si>
  <si>
    <t>MPR Performance</t>
  </si>
  <si>
    <t>Gain annuel</t>
  </si>
  <si>
    <t>MPR total</t>
  </si>
  <si>
    <t>Soutien total</t>
  </si>
  <si>
    <t>Part soutien</t>
  </si>
  <si>
    <t>RAC</t>
  </si>
  <si>
    <t>Correction années historiques (I4CE)</t>
  </si>
  <si>
    <t>Part réno 2+</t>
  </si>
  <si>
    <t>Part réno 3+</t>
  </si>
  <si>
    <t>2 ou plus</t>
  </si>
  <si>
    <t>CEE chauffage</t>
  </si>
  <si>
    <t>CEE isolation</t>
  </si>
  <si>
    <t>MPR Efficacité chauffage</t>
  </si>
  <si>
    <t>MPR Efficacité isolation</t>
  </si>
  <si>
    <t>Isolation plancher</t>
  </si>
  <si>
    <t>Isolation mur</t>
  </si>
  <si>
    <t>Changement de fenêtres</t>
  </si>
  <si>
    <t>Installation de PAC air/air</t>
  </si>
  <si>
    <t>Installation de PAC air/eau</t>
  </si>
  <si>
    <t>Installation de chaudière gaz</t>
  </si>
  <si>
    <t>Installation de chaudière fioul</t>
  </si>
  <si>
    <t>Installation convecteurs</t>
  </si>
  <si>
    <t>Installation chaudière biomasse</t>
  </si>
  <si>
    <t>Isolation toit</t>
  </si>
  <si>
    <t>Gestes d'isolation totaux</t>
  </si>
  <si>
    <t>Dossiers de chauffage du pilier performance single family</t>
  </si>
  <si>
    <t>Dossiers de chauffage du pilier performance multy family</t>
  </si>
  <si>
    <t>Nombre de ménages aidés (au sens du modèle)</t>
  </si>
  <si>
    <t>Montant des aides (au sens du modèle)</t>
  </si>
  <si>
    <t>Montant des aides (au sens réel)</t>
  </si>
  <si>
    <t>Installation de systèmes en milliers de ménages</t>
  </si>
  <si>
    <t>Moyenne 2024-2030</t>
  </si>
  <si>
    <t>Hypothèse de sobriété (baisse température de consigne &amp; individualisation frais en collectif)</t>
  </si>
  <si>
    <t>Impact du changement climatique (RCP2.6)</t>
  </si>
  <si>
    <t>Variation de la demande induite</t>
  </si>
  <si>
    <t>Emissions (incluant sobriété et CC)</t>
  </si>
  <si>
    <t>Emissions (calculées par le modèle)</t>
  </si>
  <si>
    <t>Consommation (calculée par le modèle)</t>
  </si>
  <si>
    <t>Gaz</t>
  </si>
  <si>
    <t>Consommation (incluant sobriété et CC)</t>
  </si>
  <si>
    <t>Parc de logements par énergie</t>
  </si>
  <si>
    <t>Chaleur environnement</t>
  </si>
  <si>
    <t>Total sans chaleur envi</t>
  </si>
  <si>
    <t>Total avec chaleur envi</t>
  </si>
  <si>
    <t>Réduction vs 2019</t>
  </si>
  <si>
    <t>Réseau de chaleur</t>
  </si>
  <si>
    <t>Total</t>
  </si>
  <si>
    <t>Rénovation (isolation) par type d'occupant</t>
  </si>
  <si>
    <t>Rénovations (isolation ou chauffage) par saut de classe</t>
  </si>
  <si>
    <t>tout</t>
  </si>
  <si>
    <t>1 ou plus</t>
  </si>
  <si>
    <t>Renovation obligation (Thousand households)</t>
  </si>
  <si>
    <t>Renovation Obligation pb (Thousand households)</t>
  </si>
  <si>
    <t>raccordement RCU/an</t>
  </si>
  <si>
    <t>MPR raccordement RCU</t>
  </si>
  <si>
    <t>Renovation Obligation po (Thousand households)</t>
  </si>
  <si>
    <t>dont logements collectifs</t>
  </si>
  <si>
    <t>dont logements sociaux</t>
  </si>
  <si>
    <t>dont maison</t>
  </si>
  <si>
    <t>Mpr serenite (Billion euro)</t>
  </si>
  <si>
    <t>Mpr performance (Thousand households)</t>
  </si>
  <si>
    <t>Mpr performance (Billion euro)</t>
  </si>
  <si>
    <t>Installation de PAC</t>
  </si>
  <si>
    <t>Rénovations obligées</t>
  </si>
  <si>
    <t>Part CEE de MPR copro</t>
  </si>
  <si>
    <t>Part CEE de MPR Performance</t>
  </si>
  <si>
    <t>Subvention moyenne MPR efficacité</t>
  </si>
  <si>
    <t>Part système de MPR performance</t>
  </si>
  <si>
    <t>Part système de MPR copro</t>
  </si>
  <si>
    <t>MPR Copropriétés</t>
  </si>
  <si>
    <t>Stock (Million)</t>
  </si>
  <si>
    <t>Surface (Million m2)</t>
  </si>
  <si>
    <t>Consumption standard (TWh)</t>
  </si>
  <si>
    <t>Consumption standard (kWh/m2)</t>
  </si>
  <si>
    <t>Consumption (TWh)</t>
  </si>
  <si>
    <t>Consumption (kWh/m2)</t>
  </si>
  <si>
    <t>Heating intensity (%)</t>
  </si>
  <si>
    <t>Energy poverty (Million)</t>
  </si>
  <si>
    <t>Consumption Electricity (TWh)</t>
  </si>
  <si>
    <t>Consumption District heating (TWh)</t>
  </si>
  <si>
    <t>Consumption Existing (TWh)</t>
  </si>
  <si>
    <t>Consumption A (TWh)</t>
  </si>
  <si>
    <t>Consumption B (TWh)</t>
  </si>
  <si>
    <t>Consumption C (TWh)</t>
  </si>
  <si>
    <t>Consumption D (TWh)</t>
  </si>
  <si>
    <t>Consumption E (TWh)</t>
  </si>
  <si>
    <t>Consumption F (TWh)</t>
  </si>
  <si>
    <t>Consumption G (TWh)</t>
  </si>
  <si>
    <t>Emission (MtCO2)</t>
  </si>
  <si>
    <t>Emission Heating (MtCO2)</t>
  </si>
  <si>
    <t>Emission Wood fuel (MtCO2)</t>
  </si>
  <si>
    <t>Emission Existing (MtCO2)</t>
  </si>
  <si>
    <t>Stock efficient (Million)</t>
  </si>
  <si>
    <t>Stock low-efficient (Million)</t>
  </si>
  <si>
    <t>Stock Electricity-Heat pump water (Million)</t>
  </si>
  <si>
    <t>Stock Electricity-Performance boiler (Million)</t>
  </si>
  <si>
    <t>Stock Heating-District heating (Million)</t>
  </si>
  <si>
    <t>Stock Natural gas-Collective boiler (Million)</t>
  </si>
  <si>
    <t>Stock Natural gas-Performance boiler (Million)</t>
  </si>
  <si>
    <t>Stock Natural gas-Standard boiler (Million)</t>
  </si>
  <si>
    <t>Stock Oil fuel-Collective boiler (Million)</t>
  </si>
  <si>
    <t>Stock Oil fuel-Performance boiler (Million)</t>
  </si>
  <si>
    <t>Stock Oil fuel-Standard boiler (Million)</t>
  </si>
  <si>
    <t>Stock Wood fuel-Performance boiler (Million)</t>
  </si>
  <si>
    <t>Consumption New (TWh)</t>
  </si>
  <si>
    <t>Emission New (MtCO2)</t>
  </si>
  <si>
    <t>Consumption standard saving (TWh/year)</t>
  </si>
  <si>
    <t>Consumption standard Electricity saving (TWh/year)</t>
  </si>
  <si>
    <t>Consumption standard Heating saving (TWh/year)</t>
  </si>
  <si>
    <t>Consumption standard Natural gas saving (TWh/year)</t>
  </si>
  <si>
    <t>Consumption standard Oil fuel saving (TWh/year)</t>
  </si>
  <si>
    <t>Consumption standard Wood fuel saving (TWh/year)</t>
  </si>
  <si>
    <t>Consumption saving (TWh/year)</t>
  </si>
  <si>
    <t>Consumption Electricity saving (TWh/year)</t>
  </si>
  <si>
    <t>Consumption Heating saving (TWh/year)</t>
  </si>
  <si>
    <t>Consumption Natural gas saving (TWh/year)</t>
  </si>
  <si>
    <t>Consumption Oil fuel saving (TWh/year)</t>
  </si>
  <si>
    <t>Consumption Wood fuel saving (TWh/year)</t>
  </si>
  <si>
    <t>Consumption standard saving insulation (TWh/year)</t>
  </si>
  <si>
    <t>Consumption saving insulation (TWh/year)</t>
  </si>
  <si>
    <t>Consumption saving no rebound insulation (TWh/year)</t>
  </si>
  <si>
    <t>Rebound insulation (TWh/year)</t>
  </si>
  <si>
    <t>Performance gap (% standard)</t>
  </si>
  <si>
    <t>Emission standard saving insulation (MtCO2/year)</t>
  </si>
  <si>
    <t>Emission saving insulation (MtCO2/year)</t>
  </si>
  <si>
    <t>Consumption standard saving insulation (%)</t>
  </si>
  <si>
    <t>Consumption standard saving Multi-family - Owner-occupied (%)</t>
  </si>
  <si>
    <t>Consumption standard saving Multi-family - Privately rented (%)</t>
  </si>
  <si>
    <t>Consumption standard saving Multi-family - Social-housing (%)</t>
  </si>
  <si>
    <t>Consumption standard saving Single-family - Owner-occupied (%)</t>
  </si>
  <si>
    <t>Consumption standard saving Single-family - Privately rented (%)</t>
  </si>
  <si>
    <t>Consumption standard saving Single-family - Social-housing (%)</t>
  </si>
  <si>
    <t>Consumption standard saving heater (TWh/year)</t>
  </si>
  <si>
    <t>Consumption saving heater (TWh/year)</t>
  </si>
  <si>
    <t>Consumption saving no rebound heater (TWh/year)</t>
  </si>
  <si>
    <t>Rebound heater (TWh/year)</t>
  </si>
  <si>
    <t>Rebound insulation Electricity (TWh/year)</t>
  </si>
  <si>
    <t>Rebound insulation Heating (TWh/year)</t>
  </si>
  <si>
    <t>Rebound insulation Natural gas (TWh/year)</t>
  </si>
  <si>
    <t>Rebound insulation Oil fuel (TWh/year)</t>
  </si>
  <si>
    <t>Rebound insulation Wood fuel (TWh/year)</t>
  </si>
  <si>
    <t>Thermal comfort EE (Billion euro)</t>
  </si>
  <si>
    <t>Thermal comfort Electricity (Billion euro/year)</t>
  </si>
  <si>
    <t>Thermal comfort Heating (Billion euro/year)</t>
  </si>
  <si>
    <t>Thermal comfort Natural gas (Billion euro/year)</t>
  </si>
  <si>
    <t>Thermal comfort Oil fuel (Billion euro/year)</t>
  </si>
  <si>
    <t>Thermal comfort Wood fuel (Billion euro/year)</t>
  </si>
  <si>
    <t>Rebound heater Electricity (TWh/year)</t>
  </si>
  <si>
    <t>Rebound heater Heating (TWh/year)</t>
  </si>
  <si>
    <t>Rebound heater Natural gas (TWh/year)</t>
  </si>
  <si>
    <t>Rebound heater Oil fuel (TWh/year)</t>
  </si>
  <si>
    <t>Rebound heater Wood fuel (TWh/year)</t>
  </si>
  <si>
    <t>Consumption saving prices constant (TWh/year)</t>
  </si>
  <si>
    <t>Consumption saving prices effect (TWh/year)</t>
  </si>
  <si>
    <t>Thermal loss prices (Billion euro)</t>
  </si>
  <si>
    <t>Renovation (Thousand households)</t>
  </si>
  <si>
    <t>Markup insulation</t>
  </si>
  <si>
    <t>Markup heater</t>
  </si>
  <si>
    <t>Renovation endogenous (Thousand households)</t>
  </si>
  <si>
    <t>Renovation with heater replacement (Thousand households)</t>
  </si>
  <si>
    <t>Replacement total (Thousand)</t>
  </si>
  <si>
    <t>Replacement total (Thousand renovating)</t>
  </si>
  <si>
    <t>Retrofit measures 1 (Thousand households)</t>
  </si>
  <si>
    <t>Retrofit measures 2 (Thousand households)</t>
  </si>
  <si>
    <t>Retrofit measures 3 (Thousand households)</t>
  </si>
  <si>
    <t>Retrofit measures 4 (Thousand households)</t>
  </si>
  <si>
    <t>Retrofit measures 5 (Thousand households)</t>
  </si>
  <si>
    <t>Retrofit at least 1 EPC (Thousand households)</t>
  </si>
  <si>
    <t>Retrofit at least 2 EPC (Thousand households)</t>
  </si>
  <si>
    <t>Certificate jump all (Thousand households)</t>
  </si>
  <si>
    <t>Mpr serenite (Thousand households)</t>
  </si>
  <si>
    <t>Switch premature heater (Thousand households)</t>
  </si>
  <si>
    <t>Switch Electricity-Heat pump water (Thousand households)</t>
  </si>
  <si>
    <t>Switch from Direct electric to Direct electric (Thousand households)</t>
  </si>
  <si>
    <t>Switch from Direct electric to Heat pump (Thousand households)</t>
  </si>
  <si>
    <t>Switch from Direct electric to Natural gas (Thousand households)</t>
  </si>
  <si>
    <t>Switch from Direct electric to Wood fuel (Thousand households)</t>
  </si>
  <si>
    <t>Switch from District heating to District heating (Thousand households)</t>
  </si>
  <si>
    <t>Switch from Heat pump to Heat pump (Thousand households)</t>
  </si>
  <si>
    <t>Switch from Natural gas-Standard boiler to District heating (Thousand households)</t>
  </si>
  <si>
    <t>Switch from Natural gas-Standard boiler to Heat pump (Thousand households)</t>
  </si>
  <si>
    <t>Switch from Natural gas-Standard boiler to Natural gas (Thousand households)</t>
  </si>
  <si>
    <t>Switch from Natural gas-Standard boiler to Wood fuel (Thousand households)</t>
  </si>
  <si>
    <t>Switch from Oil fuel-Standard boiler to Heat pump (Thousand households)</t>
  </si>
  <si>
    <t>Switch from Oil fuel-Standard boiler to Natural gas (Thousand households)</t>
  </si>
  <si>
    <t>Switch from Oil fuel-Standard boiler to Oil fuel (Thousand households)</t>
  </si>
  <si>
    <t>Switch from Oil fuel-Standard boiler to Wood fuel (Thousand households)</t>
  </si>
  <si>
    <t>Switch from Wood fuel to Wood fuel (Thousand households)</t>
  </si>
  <si>
    <t>Renovation Multi-family (Thousand households)</t>
  </si>
  <si>
    <t>Renovation Single-family (Thousand households)</t>
  </si>
  <si>
    <t>Replacement insulation (Thousand)</t>
  </si>
  <si>
    <t>Replacement insulation average (/household)</t>
  </si>
  <si>
    <t>Investment Windows (Billion euro)</t>
  </si>
  <si>
    <t>Investment Wall (Billion euro)</t>
  </si>
  <si>
    <t>Investment Roof (Billion euro)</t>
  </si>
  <si>
    <t>Investment Floor (Billion euro)</t>
  </si>
  <si>
    <t>Embodied energy Windows (TWh PE)</t>
  </si>
  <si>
    <t>Embodied energy Wall (TWh PE)</t>
  </si>
  <si>
    <t>Embodied energy Roof (TWh PE)</t>
  </si>
  <si>
    <t>Embodied energy Floor (TWh PE)</t>
  </si>
  <si>
    <t>Carbon footprint Windows (MtCO2)</t>
  </si>
  <si>
    <t>Carbon footprint Wall (MtCO2)</t>
  </si>
  <si>
    <t>Carbon footprint Roof (MtCO2)</t>
  </si>
  <si>
    <t>Carbon footprint Floor (MtCO2)</t>
  </si>
  <si>
    <t>Investment Electricity-Heat pump water (Billion euro)</t>
  </si>
  <si>
    <t>Investment Electricity-Performance boiler (Billion euro)</t>
  </si>
  <si>
    <t>Investment Heating-District heating (Billion euro)</t>
  </si>
  <si>
    <t>Investment Natural gas-Collective boiler (Billion euro)</t>
  </si>
  <si>
    <t>Investment Natural gas-Performance boiler (Billion euro)</t>
  </si>
  <si>
    <t>Investment Oil fuel-Collective boiler (Billion euro)</t>
  </si>
  <si>
    <t>Investment Oil fuel-Performance boiler (Billion euro)</t>
  </si>
  <si>
    <t>Investment Wood fuel-Performance boiler (Billion euro)</t>
  </si>
  <si>
    <t>Financing heater (Billion euro)</t>
  </si>
  <si>
    <t>Financing insulation (Billion euro)</t>
  </si>
  <si>
    <t>Annuities insulation (Billion euro/year)</t>
  </si>
  <si>
    <t>Efficiency insulation (euro/kWh standard)</t>
  </si>
  <si>
    <t>Efficiency insulation (euro/kWh)</t>
  </si>
  <si>
    <t>Efficiency insulation (euro/tCO2 standard)</t>
  </si>
  <si>
    <t>Annuities heater (Billion euro/year)</t>
  </si>
  <si>
    <t>Efficiency heater (euro/kWh standard)</t>
  </si>
  <si>
    <t>Efficiency heater (euro/kWh)</t>
  </si>
  <si>
    <t>Annuities insulation households (Billion euro/year)</t>
  </si>
  <si>
    <t>Subsidies insulation (Billion euro)</t>
  </si>
  <si>
    <t>Lever insulation (%)</t>
  </si>
  <si>
    <t>Debt insulation (Billion euro)</t>
  </si>
  <si>
    <t>Saving insulation (Billion euro)</t>
  </si>
  <si>
    <t>Subsidies heater (Billion euro)</t>
  </si>
  <si>
    <t>Debt heater (Billion euro)</t>
  </si>
  <si>
    <t>Saving heater (Billion euro)</t>
  </si>
  <si>
    <t>Subsidies total (Billion euro)</t>
  </si>
  <si>
    <t>Saving total (Billion euro)</t>
  </si>
  <si>
    <t>Investment total (Thousand euro/household)</t>
  </si>
  <si>
    <t>Investment insulation (Thousand euro/household)</t>
  </si>
  <si>
    <t>Subsidies insulation (Thousand euro/household)</t>
  </si>
  <si>
    <t>Saving insulation (Thousand euro/household)</t>
  </si>
  <si>
    <t>Debt insulation (Thousand euro/household)</t>
  </si>
  <si>
    <t>Share subsidies C1 (%)</t>
  </si>
  <si>
    <t>Share subsidies C2 (%)</t>
  </si>
  <si>
    <t>Share subsidies C3 (%)</t>
  </si>
  <si>
    <t>Share subsidies C4 (%)</t>
  </si>
  <si>
    <t>Share subsidies C5 (%)</t>
  </si>
  <si>
    <t>Debt insulation Owner-occupied - C1 (euro/household)</t>
  </si>
  <si>
    <t>Debt insulation Owner-occupied - C2 (euro/household)</t>
  </si>
  <si>
    <t>Debt insulation Owner-occupied - C3 (euro/household)</t>
  </si>
  <si>
    <t>Debt insulation Owner-occupied - C4 (euro/household)</t>
  </si>
  <si>
    <t>Debt insulation Owner-occupied - C5 (euro/household)</t>
  </si>
  <si>
    <t>Debt insulation Privately rented - C1 (euro/household)</t>
  </si>
  <si>
    <t>Debt insulation Privately rented - C2 (euro/household)</t>
  </si>
  <si>
    <t>Debt insulation Privately rented - C3 (euro/household)</t>
  </si>
  <si>
    <t>Debt insulation Privately rented - C4 (euro/household)</t>
  </si>
  <si>
    <t>Debt insulation Privately rented - C5 (euro/household)</t>
  </si>
  <si>
    <t>Debt insulation Social-housing - C5 (euro/household)</t>
  </si>
  <si>
    <t>Saving insulation Owner-occupied - C1 (euro/household)</t>
  </si>
  <si>
    <t>Saving insulation Owner-occupied - C2 (euro/household)</t>
  </si>
  <si>
    <t>Saving insulation Owner-occupied - C3 (euro/household)</t>
  </si>
  <si>
    <t>Saving insulation Owner-occupied - C4 (euro/household)</t>
  </si>
  <si>
    <t>Saving insulation Owner-occupied - C5 (euro/household)</t>
  </si>
  <si>
    <t>Saving insulation Privately rented - C1 (euro/household)</t>
  </si>
  <si>
    <t>Saving insulation Privately rented - C2 (euro/household)</t>
  </si>
  <si>
    <t>Saving insulation Privately rented - C3 (euro/household)</t>
  </si>
  <si>
    <t>Saving insulation Privately rented - C4 (euro/household)</t>
  </si>
  <si>
    <t>Saving insulation Privately rented - C5 (euro/household)</t>
  </si>
  <si>
    <t>Saving insulation Social-housing - C5 (euro/household)</t>
  </si>
  <si>
    <t>Energy expenditures (Billion euro)</t>
  </si>
  <si>
    <t>Energy expenditures C1 (Billion euro)</t>
  </si>
  <si>
    <t>Energy expenditures C2 (Billion euro)</t>
  </si>
  <si>
    <t>Energy expenditures C3 (Billion euro)</t>
  </si>
  <si>
    <t>Energy expenditures C4 (Billion euro)</t>
  </si>
  <si>
    <t>Energy expenditures C5 (Billion euro)</t>
  </si>
  <si>
    <t>VTA heater (Billion euro)</t>
  </si>
  <si>
    <t>VTA insulation (Billion euro)</t>
  </si>
  <si>
    <t>VTA (Billion euro)</t>
  </si>
  <si>
    <t>Investment heater WT (Billion euro)</t>
  </si>
  <si>
    <t>Investment insulation WT (Billion euro)</t>
  </si>
  <si>
    <t>Investment total WT (Billion euro)</t>
  </si>
  <si>
    <t>Investment total WT / households (Thousand euro)</t>
  </si>
  <si>
    <t>Carbon tax (Billion euro)</t>
  </si>
  <si>
    <t>Cee tax (Billion euro)</t>
  </si>
  <si>
    <t>Energy taxes (Billion euro)</t>
  </si>
  <si>
    <t>Energy vta (Billion euro)</t>
  </si>
  <si>
    <t>Taxes expenditure (Billion euro)</t>
  </si>
  <si>
    <t>Income state (Billion euro)</t>
  </si>
  <si>
    <t>Expenditure state (Billion euro)</t>
  </si>
  <si>
    <t>Balance state (Billion euro)</t>
  </si>
  <si>
    <t>Embodied energy renovation (TWh PE)</t>
  </si>
  <si>
    <t>Embodied energy construction (TWh PE)</t>
  </si>
  <si>
    <t>Embodied energy (TWh PE)</t>
  </si>
  <si>
    <t>Carbon footprint (MtCO2)</t>
  </si>
  <si>
    <t>Carbon value indirect (Billion euro)</t>
  </si>
  <si>
    <t>Carbon value (Billion euro)</t>
  </si>
  <si>
    <t>Health cost (Billion euro)</t>
  </si>
  <si>
    <t>Health expenditure (Billion euro)</t>
  </si>
  <si>
    <t>Social cost of mortality (Billion euro)</t>
  </si>
  <si>
    <t>Loss of well-being (Billion euro)</t>
  </si>
  <si>
    <t>Reduced vta heater Multi-family (Thousand households)</t>
  </si>
  <si>
    <t>Reduced vta heater Single-family (Thousand households)</t>
  </si>
  <si>
    <t>Reduced vta heater (Billion euro)</t>
  </si>
  <si>
    <t>Cite heater Multi-family (Thousand households)</t>
  </si>
  <si>
    <t>Cite heater Single-family (Thousand households)</t>
  </si>
  <si>
    <t>Cite heater (Billion euro)</t>
  </si>
  <si>
    <t>Cee heater (Billion euro)</t>
  </si>
  <si>
    <t>Reduced vta insulation Multi-family (Thousand households)</t>
  </si>
  <si>
    <t>Reduced vta insulation Single-family (Thousand households)</t>
  </si>
  <si>
    <t>Reduced vta insulation (Billion euro)</t>
  </si>
  <si>
    <t>Cite insulation Multi-family (Thousand households)</t>
  </si>
  <si>
    <t>Cite insulation Single-family (Thousand households)</t>
  </si>
  <si>
    <t>Cite insulation (Billion euro)</t>
  </si>
  <si>
    <t>Cee insulation (Billion euro)</t>
  </si>
  <si>
    <t>Mpr serenite insulation Multi-family (Thousand households)</t>
  </si>
  <si>
    <t>Mpr serenite insulation Single-family (Thousand households)</t>
  </si>
  <si>
    <t>Mpr serenite insulation (Billion euro)</t>
  </si>
  <si>
    <t>Mpr multifamily insulation Multi-family (Thousand households)</t>
  </si>
  <si>
    <t>Mpr multifamily insulation Single-family (Thousand households)</t>
  </si>
  <si>
    <t>Mpr multifamily insulation (Billion euro)</t>
  </si>
  <si>
    <t>Over cap insulation Multi-family (Thousand households)</t>
  </si>
  <si>
    <t>Over cap insulation Single-family (Thousand households)</t>
  </si>
  <si>
    <t>Over cap insulation (Billion euro)</t>
  </si>
  <si>
    <t>Cee Multi-family (Thousand households)</t>
  </si>
  <si>
    <t>Cee Single-family (Thousand households)</t>
  </si>
  <si>
    <t>Cite (Thousand households)</t>
  </si>
  <si>
    <t>Cite Multi-family (Thousand households)</t>
  </si>
  <si>
    <t>Cite Single-family (Thousand households)</t>
  </si>
  <si>
    <t>Cite (Billion euro)</t>
  </si>
  <si>
    <t>Mpr multifamily Multi-family (Thousand households)</t>
  </si>
  <si>
    <t>Mpr multifamily Single-family (Thousand households)</t>
  </si>
  <si>
    <t>Mpr serenite Multi-family (Thousand households)</t>
  </si>
  <si>
    <t>Mpr serenite Single-family (Thousand households)</t>
  </si>
  <si>
    <t>Over cap (Thousand households)</t>
  </si>
  <si>
    <t>Over cap Multi-family (Thousand households)</t>
  </si>
  <si>
    <t>Over cap Single-family (Thousand households)</t>
  </si>
  <si>
    <t>Reduced vta (Thousand households)</t>
  </si>
  <si>
    <t>Reduced vta Multi-family (Thousand households)</t>
  </si>
  <si>
    <t>Reduced vta Single-family (Thousand households)</t>
  </si>
  <si>
    <t>Reduced vta (Billion euro)</t>
  </si>
  <si>
    <t>Switch Single-family Electricity-Heat pump water (Thousand households)</t>
  </si>
  <si>
    <t>Investment total Multi-family - Owner-occupied (Billion euro)</t>
  </si>
  <si>
    <t>Investment total Multi-family - Privately rented (Billion euro)</t>
  </si>
  <si>
    <t>Investment total Multi-family - Social-housing (Billion euro)</t>
  </si>
  <si>
    <t>Investment total Single-family - Owner-occupied (Billion euro)</t>
  </si>
  <si>
    <t>Investment total Single-family - Privately rented (Billion euro)</t>
  </si>
  <si>
    <t>Investment total Single-family - Social-housing (Billion euro)</t>
  </si>
  <si>
    <t>Subsidies total Multi-family - Owner-occupied (Million euro)</t>
  </si>
  <si>
    <t>Subsidies total Multi-family - Privately rented (Million euro)</t>
  </si>
  <si>
    <t>Subsidies total Multi-family - Social-housing (Million euro)</t>
  </si>
  <si>
    <t>Subsidies total Single-family - Owner-occupied (Million euro)</t>
  </si>
  <si>
    <t>Subsidies total Single-family - Privately rented (Million euro)</t>
  </si>
  <si>
    <t>Subsidies total Single-family - Social-housing (Million euro)</t>
  </si>
  <si>
    <t>Switch from District heating to Heat pump (Thousand households)</t>
  </si>
  <si>
    <t>Switch from Wood fuel to Heat pump (Thousand households)</t>
  </si>
  <si>
    <t>Mpr insulation Multi-family (Thousand households)</t>
  </si>
  <si>
    <t>Mpr insulation (Billion euro)</t>
  </si>
  <si>
    <t>Mpr Multi-family (Thousand households)</t>
  </si>
  <si>
    <t>Mpr Single-family (Thousand households)</t>
  </si>
  <si>
    <t>Mpr performance insulation Multi-family (Thousand households)</t>
  </si>
  <si>
    <t>Mpr performance insulation Single-family (Thousand households)</t>
  </si>
  <si>
    <t>Mpr performance insulation (Billion euro)</t>
  </si>
  <si>
    <t>Mpr performance Multi-family (Thousand households)</t>
  </si>
  <si>
    <t>Mpr performance Single-family (Thousand households)</t>
  </si>
  <si>
    <t>Annuities insulation Owner-occupied - C1 (euro/year,household)</t>
  </si>
  <si>
    <t>Annuities insulation Owner-occupied - C2 (euro/year,household)</t>
  </si>
  <si>
    <t>Annuities insulation Owner-occupied - C3 (euro/year,household)</t>
  </si>
  <si>
    <t>Annuities insulation Owner-occupied - C4 (euro/year,household)</t>
  </si>
  <si>
    <t>Annuities insulation Owner-occupied - C5 (euro/year,household)</t>
  </si>
  <si>
    <t>Annuities insulation Privately rented - C1 (euro/year,household)</t>
  </si>
  <si>
    <t>Annuities insulation Privately rented - C2 (euro/year,household)</t>
  </si>
  <si>
    <t>Annuities insulation Privately rented - C3 (euro/year,household)</t>
  </si>
  <si>
    <t>Annuities insulation Privately rented - C4 (euro/year,household)</t>
  </si>
  <si>
    <t>Annuities insulation Privately rented - C5 (euro/year,household)</t>
  </si>
  <si>
    <t>Annuities insulation Social-housing - C5 (euro/year,household)</t>
  </si>
  <si>
    <t>Rent C1 (euro/year,household)</t>
  </si>
  <si>
    <t>Rent C2 (euro/year,household)</t>
  </si>
  <si>
    <t>Rent C3 (euro/year,household)</t>
  </si>
  <si>
    <t>Rent C4 (euro/year,household)</t>
  </si>
  <si>
    <t>Rent C5 (euro/year,household)</t>
  </si>
  <si>
    <t>Bill saving standard Owner-occupied - C1 (euro/year,household)</t>
  </si>
  <si>
    <t>Bill saving standard Owner-occupied - C2 (euro/year,household)</t>
  </si>
  <si>
    <t>Bill saving standard Owner-occupied - C3 (euro/year,household)</t>
  </si>
  <si>
    <t>Bill saving standard Owner-occupied - C4 (euro/year,household)</t>
  </si>
  <si>
    <t>Bill saving standard Owner-occupied - C5 (euro/year,household)</t>
  </si>
  <si>
    <t>Bill saving standard Privately rented - C1 (euro/year,household)</t>
  </si>
  <si>
    <t>Bill saving standard Privately rented - C2 (euro/year,household)</t>
  </si>
  <si>
    <t>Bill saving standard Privately rented - C3 (euro/year,household)</t>
  </si>
  <si>
    <t>Bill saving standard Privately rented - C4 (euro/year,household)</t>
  </si>
  <si>
    <t>Bill saving standard Privately rented - C5 (euro/year,household)</t>
  </si>
  <si>
    <t>Bill saving standard Social-housing - C1 (euro/year,household)</t>
  </si>
  <si>
    <t>Bill saving standard Social-housing - C2 (euro/year,household)</t>
  </si>
  <si>
    <t>Bill saving standard Social-housing - C3 (euro/year,household)</t>
  </si>
  <si>
    <t>Bill saving standard Social-housing - C4 (euro/year,household)</t>
  </si>
  <si>
    <t>Bill saving standard Social-housing - C5 (euro/year,household)</t>
  </si>
  <si>
    <t>Bill saving Owner-occupied - C1 (euro/year,household)</t>
  </si>
  <si>
    <t>Bill saving Owner-occupied - C2 (euro/year,household)</t>
  </si>
  <si>
    <t>Bill saving Owner-occupied - C3 (euro/year,household)</t>
  </si>
  <si>
    <t>Bill saving Owner-occupied - C4 (euro/year,household)</t>
  </si>
  <si>
    <t>Bill saving Owner-occupied - C5 (euro/year,household)</t>
  </si>
  <si>
    <t>Bill saving Privately rented - C1 (euro/year,household)</t>
  </si>
  <si>
    <t>Bill saving Privately rented - C2 (euro/year,household)</t>
  </si>
  <si>
    <t>Bill saving Privately rented - C3 (euro/year,household)</t>
  </si>
  <si>
    <t>Bill saving Privately rented - C4 (euro/year,household)</t>
  </si>
  <si>
    <t>Bill saving Privately rented - C5 (euro/year,household)</t>
  </si>
  <si>
    <t>Bill saving Social-housing - C1 (euro/year,household)</t>
  </si>
  <si>
    <t>Bill saving Social-housing - C2 (euro/year,household)</t>
  </si>
  <si>
    <t>Bill saving Social-housing - C3 (euro/year,household)</t>
  </si>
  <si>
    <t>Bill saving Social-housing - C4 (euro/year,household)</t>
  </si>
  <si>
    <t>Bill saving Social-housing - C5 (euro/year,household)</t>
  </si>
  <si>
    <t>Balance Owner-occupied - C1 (euro/year,household)</t>
  </si>
  <si>
    <t>Balance Owner-occupied - C2 (euro/year,household)</t>
  </si>
  <si>
    <t>Balance Owner-occupied - C3 (euro/year,household)</t>
  </si>
  <si>
    <t>Balance Owner-occupied - C4 (euro/year,household)</t>
  </si>
  <si>
    <t>Balance Owner-occupied - C5 (euro/year,household)</t>
  </si>
  <si>
    <t>Balance Tenant private - C1 (euro/year,household)</t>
  </si>
  <si>
    <t>Balance Tenant private - C2 (euro/year,household)</t>
  </si>
  <si>
    <t>Balance Tenant private - C3 (euro/year,household)</t>
  </si>
  <si>
    <t>Balance Tenant private - C4 (euro/year,household)</t>
  </si>
  <si>
    <t>Balance Tenant private - C5 (euro/year,household)</t>
  </si>
  <si>
    <t>Balance standard Owner-occupied - C1 (euro/year,household)</t>
  </si>
  <si>
    <t>Balance standard Owner-occupied - C2 (euro/year,household)</t>
  </si>
  <si>
    <t>Balance standard Owner-occupied - C3 (euro/year,household)</t>
  </si>
  <si>
    <t>Balance standard Owner-occupied - C4 (euro/year,household)</t>
  </si>
  <si>
    <t>Balance standard Owner-occupied - C5 (euro/year,household)</t>
  </si>
  <si>
    <t>Balance standard Tenant private - C1 (euro/year,household)</t>
  </si>
  <si>
    <t>Balance standard Tenant private - C2 (euro/year,household)</t>
  </si>
  <si>
    <t>Balance standard Tenant private - C3 (euro/year,household)</t>
  </si>
  <si>
    <t>Balance standard Tenant private - C4 (euro/year,household)</t>
  </si>
  <si>
    <t>Balance standard Tenant private - C5 (euro/year,household)</t>
  </si>
  <si>
    <t>Fioul pour correction</t>
  </si>
  <si>
    <t>Chaleur environnement (COP -&gt;)</t>
  </si>
  <si>
    <t>Heating system final
Electricity-Heat pump water    0,447125
dtype: float64</t>
  </si>
  <si>
    <t>Heating system final
Electricity-Heat pump water    1,357792
dtype: float64</t>
  </si>
  <si>
    <t>Heating system final
Electricity-Heat pump water    3,160972
dtype: float64</t>
  </si>
  <si>
    <t>Heating system final
Electricity-Heat pump water    75,427683
dtype: float64</t>
  </si>
  <si>
    <t>Heating system final
Electricity-Heat pump water    44,289525
dtype: float64</t>
  </si>
  <si>
    <t>Heating system final
Electricity-Heat pump water    34,283531
dtype: float64</t>
  </si>
  <si>
    <t>Heating system final
Electricity-Heat pump water    93,032768
dtype: float64</t>
  </si>
  <si>
    <t>Heating system final
Electricity-Heat pump water    68,976273
dtype: float64</t>
  </si>
  <si>
    <t>Heating system final
Electricity-Heat pump water    87,745211
dtype: float64</t>
  </si>
  <si>
    <t>Heating system final
Electricity-Heat pump water    281,314747
dtype: float64</t>
  </si>
  <si>
    <t>Heating system final
Electricity-Heat pump water    161,403873
dtype: float64</t>
  </si>
  <si>
    <t>Heating system final
Electricity-Heat pump water    144,421129
dtype: float64</t>
  </si>
  <si>
    <t>Heating system final
Electricity-Heat pump water    150,630097
dtype: float64</t>
  </si>
  <si>
    <t>Heating system final
Electricity-Heat pump water    159,946008
dtype: float64</t>
  </si>
  <si>
    <t>Heating system final
Electricity-Heat pump water    175,284132
dtype: float64</t>
  </si>
  <si>
    <t>Heating system final
Electricity-Heat pump water    104,993326
dtype: float64</t>
  </si>
  <si>
    <t>Heating system final
Electricity-Heat pump water    73,520237
dtype: float64</t>
  </si>
  <si>
    <t>Heating system final
Electricity-Heat pump water    55,487907
dtype: float64</t>
  </si>
  <si>
    <t>Heating system final
Electricity-Heat pump water    44,246944
dtype: float64</t>
  </si>
  <si>
    <t>Heating system final
Electricity-Heat pump water    36,557624
dtype: float64</t>
  </si>
  <si>
    <t>Heating system final
Electricity-Heat pump water    30,553647
dtype: float64</t>
  </si>
  <si>
    <t>Heating system final
Electricity-Heat pump water    26,047558
dtype: float64</t>
  </si>
  <si>
    <t>Heating system final
Electricity-Heat pump water    22,554609
dtype: float64</t>
  </si>
  <si>
    <t>Heating system final
Electricity-Heat pump water    19,780824
dtype: float64</t>
  </si>
  <si>
    <t>Heating system final
Electricity-Heat pump water    17,535429
dtype: float64</t>
  </si>
  <si>
    <t>Heating system final
Electricity-Heat pump water    15,689052
dtype: float64</t>
  </si>
  <si>
    <t>Heating system final
Electricity-Heat pump water    14,15082
dtype: float64</t>
  </si>
  <si>
    <t>Heating system final
Electricity-Heat pump water    12,855047
dtype: float64</t>
  </si>
  <si>
    <t>Heating system final
Electricity-Heat pump water    11,753117
dtype: float64</t>
  </si>
  <si>
    <t>Heating system final
Electricity-Heat pump water    10,808312
dtype: float64</t>
  </si>
  <si>
    <t>Gaz -&gt; RCU</t>
  </si>
  <si>
    <t>Gaz -&gt; PAC</t>
  </si>
  <si>
    <t>Gaz -&gt; Gaz</t>
  </si>
  <si>
    <t>Gaz -&gt; Bois</t>
  </si>
  <si>
    <t>Suppression gaz</t>
  </si>
  <si>
    <t>Suppression fioul</t>
  </si>
  <si>
    <t>Taux d'aide moyen</t>
  </si>
  <si>
    <t>MPR total (milliards</t>
  </si>
  <si>
    <t>taux MPR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</si>
</sst>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6" formatCode="_-* #,##0_-;\-* #,##0_-;_-* &quot;-&quot;??_-;_-@_-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2" fontId="0" fillId="0" borderId="0" xfId="0" applyNumberFormat="1"/>
    <xf numFmtId="0" fontId="16" fillId="0" borderId="0" xfId="0" applyFont="1"/>
    <xf numFmtId="9" fontId="0" fillId="0" borderId="0" xfId="42" applyFont="1"/>
    <xf numFmtId="2" fontId="18" fillId="0" borderId="0" xfId="0" applyNumberFormat="1" applyFont="1"/>
    <xf numFmtId="2" fontId="16" fillId="0" borderId="0" xfId="0" applyNumberFormat="1" applyFont="1"/>
    <xf numFmtId="9" fontId="16" fillId="0" borderId="0" xfId="42" applyFont="1"/>
    <xf numFmtId="9" fontId="0" fillId="0" borderId="0" xfId="0" applyNumberFormat="1"/>
    <xf numFmtId="0" fontId="0" fillId="0" borderId="0" xfId="0" applyFont="1"/>
    <xf numFmtId="0" fontId="0" fillId="0" borderId="0" xfId="0" applyNumberFormat="1"/>
    <xf numFmtId="0" fontId="18" fillId="0" borderId="0" xfId="0" applyFont="1"/>
    <xf numFmtId="164" fontId="0" fillId="0" borderId="0" xfId="0" applyNumberFormat="1"/>
    <xf numFmtId="164" fontId="0" fillId="0" borderId="0" xfId="42" applyNumberFormat="1" applyFon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 applyAlignment="1">
      <alignment wrapText="1"/>
    </xf>
    <xf numFmtId="164" fontId="19" fillId="33" borderId="0" xfId="0" applyNumberFormat="1" applyFont="1" applyFill="1" applyAlignment="1">
      <alignment wrapText="1"/>
    </xf>
    <xf numFmtId="9" fontId="0" fillId="33" borderId="0" xfId="42" applyFont="1" applyFill="1"/>
    <xf numFmtId="9" fontId="16" fillId="33" borderId="0" xfId="42" applyFont="1" applyFill="1"/>
    <xf numFmtId="0" fontId="0" fillId="0" borderId="0" xfId="0" applyAlignment="1">
      <alignment wrapText="1"/>
    </xf>
    <xf numFmtId="166" fontId="0" fillId="0" borderId="0" xfId="43" applyNumberFormat="1" applyFont="1"/>
    <xf numFmtId="1" fontId="0" fillId="0" borderId="0" xfId="0" applyNumberFormat="1"/>
    <xf numFmtId="11" fontId="0" fillId="0" borderId="0" xfId="0" applyNumberFormat="1"/>
    <xf numFmtId="167" fontId="0" fillId="0" borderId="0" xfId="42" applyNumberFormat="1" applyFont="1"/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3" builtinId="3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900"/>
              <a:t>Emissions par vecteur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'figures 2030'!$I$3</c:f>
              <c:strCache>
                <c:ptCount val="1"/>
                <c:pt idx="0">
                  <c:v>Emissions du gaz (MtCO2)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2030'!$J$3:$V$3</c:f>
              <c:numCache>
                <c:formatCode>0.00</c:formatCode>
                <c:ptCount val="13"/>
                <c:pt idx="0">
                  <c:v>29.283000000000001</c:v>
                </c:pt>
                <c:pt idx="1">
                  <c:v>28.931999999999999</c:v>
                </c:pt>
                <c:pt idx="2">
                  <c:v>28.591000000000001</c:v>
                </c:pt>
                <c:pt idx="3">
                  <c:v>27.876618277727299</c:v>
                </c:pt>
                <c:pt idx="4">
                  <c:v>27.3801056450747</c:v>
                </c:pt>
                <c:pt idx="5">
                  <c:v>27.053541934939599</c:v>
                </c:pt>
                <c:pt idx="6">
                  <c:v>26.370630786345501</c:v>
                </c:pt>
                <c:pt idx="7">
                  <c:v>25.217410683973601</c:v>
                </c:pt>
                <c:pt idx="8">
                  <c:v>23.891606468673601</c:v>
                </c:pt>
                <c:pt idx="9">
                  <c:v>22.444516241353401</c:v>
                </c:pt>
                <c:pt idx="10">
                  <c:v>21.162953147817401</c:v>
                </c:pt>
                <c:pt idx="11">
                  <c:v>19.7903551800316</c:v>
                </c:pt>
                <c:pt idx="12">
                  <c:v>18.249646556757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D-44C3-84D5-240A4C475232}"/>
            </c:ext>
          </c:extLst>
        </c:ser>
        <c:ser>
          <c:idx val="1"/>
          <c:order val="1"/>
          <c:tx>
            <c:strRef>
              <c:f>'figures 2030'!$I$4</c:f>
              <c:strCache>
                <c:ptCount val="1"/>
                <c:pt idx="0">
                  <c:v>Emissions du fioul (MtCO2)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2030'!$J$4:$V$4</c:f>
              <c:numCache>
                <c:formatCode>0.00</c:formatCode>
                <c:ptCount val="13"/>
                <c:pt idx="0">
                  <c:v>12.96</c:v>
                </c:pt>
                <c:pt idx="1">
                  <c:v>12.459</c:v>
                </c:pt>
                <c:pt idx="2">
                  <c:v>11.996</c:v>
                </c:pt>
                <c:pt idx="3">
                  <c:v>11.5804162967588</c:v>
                </c:pt>
                <c:pt idx="4">
                  <c:v>10.706746417163799</c:v>
                </c:pt>
                <c:pt idx="5">
                  <c:v>8.7787001557759901</c:v>
                </c:pt>
                <c:pt idx="6">
                  <c:v>7.0590041471715397</c:v>
                </c:pt>
                <c:pt idx="7">
                  <c:v>5.7135712433617503</c:v>
                </c:pt>
                <c:pt idx="8">
                  <c:v>4.6453125769593102</c:v>
                </c:pt>
                <c:pt idx="9">
                  <c:v>3.7834646901636999</c:v>
                </c:pt>
                <c:pt idx="10">
                  <c:v>3.1371032196424502</c:v>
                </c:pt>
                <c:pt idx="11">
                  <c:v>2.6288968164068498</c:v>
                </c:pt>
                <c:pt idx="12">
                  <c:v>1.98330645132837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D-44C3-84D5-240A4C475232}"/>
            </c:ext>
          </c:extLst>
        </c:ser>
        <c:ser>
          <c:idx val="2"/>
          <c:order val="2"/>
          <c:tx>
            <c:strRef>
              <c:f>'figures 2030'!$I$5</c:f>
              <c:strCache>
                <c:ptCount val="1"/>
                <c:pt idx="0">
                  <c:v>Emissions de l'électricité (MtCO2)</c:v>
                </c:pt>
              </c:strCache>
            </c:strRef>
          </c:tx>
          <c:spPr>
            <a:pattFill prst="pct2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2030'!$J$5:$V$5</c:f>
              <c:numCache>
                <c:formatCode>0.00</c:formatCode>
                <c:ptCount val="13"/>
                <c:pt idx="0">
                  <c:v>3.2130000000000001</c:v>
                </c:pt>
                <c:pt idx="1">
                  <c:v>3.198</c:v>
                </c:pt>
                <c:pt idx="2">
                  <c:v>3.1850000000000001</c:v>
                </c:pt>
                <c:pt idx="3">
                  <c:v>3.1806508723247502</c:v>
                </c:pt>
                <c:pt idx="4">
                  <c:v>3.17862582771818</c:v>
                </c:pt>
                <c:pt idx="5">
                  <c:v>3.2411015022362299</c:v>
                </c:pt>
                <c:pt idx="6">
                  <c:v>3.30695478144697</c:v>
                </c:pt>
                <c:pt idx="7">
                  <c:v>3.3093209000707402</c:v>
                </c:pt>
                <c:pt idx="8">
                  <c:v>3.3048154626921198</c:v>
                </c:pt>
                <c:pt idx="9">
                  <c:v>3.3027347264696898</c:v>
                </c:pt>
                <c:pt idx="10">
                  <c:v>3.2982334669678699</c:v>
                </c:pt>
                <c:pt idx="11">
                  <c:v>3.3019286894619699</c:v>
                </c:pt>
                <c:pt idx="12">
                  <c:v>3.3555207948858099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2D-44C3-84D5-240A4C475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70496"/>
        <c:axId val="2080872992"/>
      </c:areaChart>
      <c:catAx>
        <c:axId val="208087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0872992"/>
        <c:crosses val="autoZero"/>
        <c:auto val="1"/>
        <c:lblAlgn val="ctr"/>
        <c:lblOffset val="100"/>
        <c:noMultiLvlLbl val="0"/>
      </c:catAx>
      <c:valAx>
        <c:axId val="20808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087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1950986442445435E-3"/>
          <c:y val="0.83011764584701997"/>
          <c:w val="0.98858465379420279"/>
          <c:h val="0.1457145643749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900"/>
              <a:t>Evolution du parc en DPE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6"/>
          <c:order val="0"/>
          <c:tx>
            <c:strRef>
              <c:f>'figures 2030'!$I$19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2030'!$J$19:$V$19</c:f>
              <c:numCache>
                <c:formatCode>0.00</c:formatCode>
                <c:ptCount val="13"/>
                <c:pt idx="0">
                  <c:v>1.448</c:v>
                </c:pt>
                <c:pt idx="1">
                  <c:v>1.3440000000000001</c:v>
                </c:pt>
                <c:pt idx="2">
                  <c:v>1.2529999999999999</c:v>
                </c:pt>
                <c:pt idx="3">
                  <c:v>1.17133670674941</c:v>
                </c:pt>
                <c:pt idx="4">
                  <c:v>1.0068013714388599</c:v>
                </c:pt>
                <c:pt idx="5">
                  <c:v>0.866946926274063</c:v>
                </c:pt>
                <c:pt idx="6">
                  <c:v>0.71257750517812202</c:v>
                </c:pt>
                <c:pt idx="7">
                  <c:v>0.58586572343754295</c:v>
                </c:pt>
                <c:pt idx="8">
                  <c:v>0.48989626801080899</c:v>
                </c:pt>
                <c:pt idx="9">
                  <c:v>0.41422361382953299</c:v>
                </c:pt>
                <c:pt idx="10">
                  <c:v>0.35255391688979598</c:v>
                </c:pt>
                <c:pt idx="11">
                  <c:v>0.30248112425363299</c:v>
                </c:pt>
                <c:pt idx="12">
                  <c:v>0.26146884464437897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B9-47D0-8F2E-C4CF8956F388}"/>
            </c:ext>
          </c:extLst>
        </c:ser>
        <c:ser>
          <c:idx val="5"/>
          <c:order val="1"/>
          <c:tx>
            <c:strRef>
              <c:f>'figures 2030'!$I$18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2030'!$J$18:$V$18</c:f>
              <c:numCache>
                <c:formatCode>0.00</c:formatCode>
                <c:ptCount val="13"/>
                <c:pt idx="0">
                  <c:v>2.6920000000000002</c:v>
                </c:pt>
                <c:pt idx="1">
                  <c:v>2.645</c:v>
                </c:pt>
                <c:pt idx="2">
                  <c:v>2.5960000000000001</c:v>
                </c:pt>
                <c:pt idx="3">
                  <c:v>2.5446370332747899</c:v>
                </c:pt>
                <c:pt idx="4">
                  <c:v>2.49487633075627</c:v>
                </c:pt>
                <c:pt idx="5">
                  <c:v>2.44521330251166</c:v>
                </c:pt>
                <c:pt idx="6">
                  <c:v>2.3797825008861699</c:v>
                </c:pt>
                <c:pt idx="7">
                  <c:v>2.0964140995518599</c:v>
                </c:pt>
                <c:pt idx="8">
                  <c:v>1.8387544152333499</c:v>
                </c:pt>
                <c:pt idx="9">
                  <c:v>1.6023619174358501</c:v>
                </c:pt>
                <c:pt idx="10">
                  <c:v>1.41703033583754</c:v>
                </c:pt>
                <c:pt idx="11">
                  <c:v>1.2767507498392101</c:v>
                </c:pt>
                <c:pt idx="12">
                  <c:v>1.15376797119635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B9-47D0-8F2E-C4CF8956F388}"/>
            </c:ext>
          </c:extLst>
        </c:ser>
        <c:ser>
          <c:idx val="4"/>
          <c:order val="2"/>
          <c:tx>
            <c:strRef>
              <c:f>'figures 2030'!$I$17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2030'!$J$17:$V$17</c:f>
              <c:numCache>
                <c:formatCode>0.00</c:formatCode>
                <c:ptCount val="13"/>
                <c:pt idx="0">
                  <c:v>7.1020000000000003</c:v>
                </c:pt>
                <c:pt idx="1">
                  <c:v>6.8840000000000003</c:v>
                </c:pt>
                <c:pt idx="2">
                  <c:v>6.673</c:v>
                </c:pt>
                <c:pt idx="3">
                  <c:v>6.4699971387487096</c:v>
                </c:pt>
                <c:pt idx="4">
                  <c:v>6.2598052491449998</c:v>
                </c:pt>
                <c:pt idx="5">
                  <c:v>5.9958929437050097</c:v>
                </c:pt>
                <c:pt idx="6">
                  <c:v>5.6719797233519804</c:v>
                </c:pt>
                <c:pt idx="7">
                  <c:v>5.3790385940626004</c:v>
                </c:pt>
                <c:pt idx="8">
                  <c:v>5.09696377247871</c:v>
                </c:pt>
                <c:pt idx="9">
                  <c:v>4.7827652519994599</c:v>
                </c:pt>
                <c:pt idx="10">
                  <c:v>4.4852442204579299</c:v>
                </c:pt>
                <c:pt idx="11">
                  <c:v>4.1824171896266096</c:v>
                </c:pt>
                <c:pt idx="12">
                  <c:v>3.7921577696853599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B9-47D0-8F2E-C4CF8956F388}"/>
            </c:ext>
          </c:extLst>
        </c:ser>
        <c:ser>
          <c:idx val="3"/>
          <c:order val="3"/>
          <c:tx>
            <c:strRef>
              <c:f>'figures 2030'!$I$16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2030'!$J$16:$V$16</c:f>
              <c:numCache>
                <c:formatCode>0.00</c:formatCode>
                <c:ptCount val="13"/>
                <c:pt idx="0">
                  <c:v>9.4700000000000006</c:v>
                </c:pt>
                <c:pt idx="1">
                  <c:v>9.4420000000000002</c:v>
                </c:pt>
                <c:pt idx="2">
                  <c:v>9.4090000000000007</c:v>
                </c:pt>
                <c:pt idx="3">
                  <c:v>9.3745033668458202</c:v>
                </c:pt>
                <c:pt idx="4">
                  <c:v>9.3566371605725998</c:v>
                </c:pt>
                <c:pt idx="5">
                  <c:v>9.2829746571756502</c:v>
                </c:pt>
                <c:pt idx="6">
                  <c:v>9.2574910253829295</c:v>
                </c:pt>
                <c:pt idx="7">
                  <c:v>9.3084737491592104</c:v>
                </c:pt>
                <c:pt idx="8">
                  <c:v>9.3002068477118005</c:v>
                </c:pt>
                <c:pt idx="9">
                  <c:v>9.2343517814827205</c:v>
                </c:pt>
                <c:pt idx="10">
                  <c:v>9.1346259634355391</c:v>
                </c:pt>
                <c:pt idx="11">
                  <c:v>9.0097488160436807</c:v>
                </c:pt>
                <c:pt idx="12">
                  <c:v>8.8083674620291905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B9-47D0-8F2E-C4CF8956F388}"/>
            </c:ext>
          </c:extLst>
        </c:ser>
        <c:ser>
          <c:idx val="2"/>
          <c:order val="4"/>
          <c:tx>
            <c:strRef>
              <c:f>'figures 2030'!$I$15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2030'!$J$15:$V$15</c:f>
              <c:numCache>
                <c:formatCode>0.00</c:formatCode>
                <c:ptCount val="13"/>
                <c:pt idx="0">
                  <c:v>5.2160000000000002</c:v>
                </c:pt>
                <c:pt idx="1">
                  <c:v>5.36</c:v>
                </c:pt>
                <c:pt idx="2">
                  <c:v>5.4960000000000004</c:v>
                </c:pt>
                <c:pt idx="3">
                  <c:v>5.6193500342658096</c:v>
                </c:pt>
                <c:pt idx="4">
                  <c:v>5.7954171637582803</c:v>
                </c:pt>
                <c:pt idx="5">
                  <c:v>6.0113020964162498</c:v>
                </c:pt>
                <c:pt idx="6">
                  <c:v>6.2493862392211303</c:v>
                </c:pt>
                <c:pt idx="7">
                  <c:v>6.5652582331051299</c:v>
                </c:pt>
                <c:pt idx="8">
                  <c:v>6.8646102035729397</c:v>
                </c:pt>
                <c:pt idx="9">
                  <c:v>7.1683859648918897</c:v>
                </c:pt>
                <c:pt idx="10">
                  <c:v>7.4314463679632503</c:v>
                </c:pt>
                <c:pt idx="11">
                  <c:v>7.6642746637214403</c:v>
                </c:pt>
                <c:pt idx="12">
                  <c:v>7.9271543515166796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B9-47D0-8F2E-C4CF8956F388}"/>
            </c:ext>
          </c:extLst>
        </c:ser>
        <c:ser>
          <c:idx val="1"/>
          <c:order val="5"/>
          <c:tx>
            <c:strRef>
              <c:f>'figures 2030'!$I$14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2030'!$J$14:$V$14</c:f>
              <c:numCache>
                <c:formatCode>0.00</c:formatCode>
                <c:ptCount val="13"/>
                <c:pt idx="0">
                  <c:v>1.5329999999999999</c:v>
                </c:pt>
                <c:pt idx="1">
                  <c:v>1.829</c:v>
                </c:pt>
                <c:pt idx="2">
                  <c:v>2.121</c:v>
                </c:pt>
                <c:pt idx="3">
                  <c:v>2.4098275413952899</c:v>
                </c:pt>
                <c:pt idx="4">
                  <c:v>2.7115624195255399</c:v>
                </c:pt>
                <c:pt idx="5">
                  <c:v>3.0391620513987001</c:v>
                </c:pt>
                <c:pt idx="6">
                  <c:v>3.3784356661174701</c:v>
                </c:pt>
                <c:pt idx="7">
                  <c:v>3.7188779321705798</c:v>
                </c:pt>
                <c:pt idx="8">
                  <c:v>4.0583602372627103</c:v>
                </c:pt>
                <c:pt idx="9">
                  <c:v>4.4324194426042398</c:v>
                </c:pt>
                <c:pt idx="10">
                  <c:v>4.7903990416082598</c:v>
                </c:pt>
                <c:pt idx="11">
                  <c:v>5.1438232328997104</c:v>
                </c:pt>
                <c:pt idx="12">
                  <c:v>5.5865039848955096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B9-47D0-8F2E-C4CF8956F388}"/>
            </c:ext>
          </c:extLst>
        </c:ser>
        <c:ser>
          <c:idx val="0"/>
          <c:order val="6"/>
          <c:tx>
            <c:strRef>
              <c:f>'figures 2030'!$I$13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2030'!$J$13:$V$13</c:f>
              <c:numCache>
                <c:formatCode>0.00</c:formatCode>
                <c:ptCount val="13"/>
                <c:pt idx="0">
                  <c:v>0.307</c:v>
                </c:pt>
                <c:pt idx="1">
                  <c:v>0.60399999999999998</c:v>
                </c:pt>
                <c:pt idx="2">
                  <c:v>0.90100000000000002</c:v>
                </c:pt>
                <c:pt idx="3">
                  <c:v>1.19866320657948</c:v>
                </c:pt>
                <c:pt idx="4">
                  <c:v>1.50224189200867</c:v>
                </c:pt>
                <c:pt idx="5">
                  <c:v>1.8027974517976799</c:v>
                </c:pt>
                <c:pt idx="6">
                  <c:v>2.08947226617529</c:v>
                </c:pt>
                <c:pt idx="7">
                  <c:v>2.35802903246794</c:v>
                </c:pt>
                <c:pt idx="8">
                  <c:v>2.61396970127312</c:v>
                </c:pt>
                <c:pt idx="9">
                  <c:v>2.85713084696043</c:v>
                </c:pt>
                <c:pt idx="10">
                  <c:v>3.0872716595012002</c:v>
                </c:pt>
                <c:pt idx="11">
                  <c:v>3.3041076178651201</c:v>
                </c:pt>
                <c:pt idx="12">
                  <c:v>3.51740175698811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9-47D0-8F2E-C4CF8956F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994256"/>
        <c:axId val="2022994672"/>
      </c:areaChart>
      <c:catAx>
        <c:axId val="202299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994672"/>
        <c:crosses val="autoZero"/>
        <c:auto val="1"/>
        <c:lblAlgn val="ctr"/>
        <c:lblOffset val="100"/>
        <c:noMultiLvlLbl val="0"/>
      </c:catAx>
      <c:valAx>
        <c:axId val="20229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99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Consommation d'énergie par vecteur (TWh)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'figures 2030'!$I$31</c:f>
              <c:strCache>
                <c:ptCount val="1"/>
                <c:pt idx="0">
                  <c:v>Electricité (joule)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2030'!$J$31:$V$31</c:f>
              <c:numCache>
                <c:formatCode>0.00</c:formatCode>
                <c:ptCount val="13"/>
                <c:pt idx="0">
                  <c:v>36.686999999999998</c:v>
                </c:pt>
                <c:pt idx="1">
                  <c:v>35.454000000000001</c:v>
                </c:pt>
                <c:pt idx="2">
                  <c:v>34.276000000000003</c:v>
                </c:pt>
                <c:pt idx="3">
                  <c:v>33.198886707962799</c:v>
                </c:pt>
                <c:pt idx="4">
                  <c:v>31.868282594296499</c:v>
                </c:pt>
                <c:pt idx="5">
                  <c:v>30.641945390705398</c:v>
                </c:pt>
                <c:pt idx="6">
                  <c:v>29.3187717599343</c:v>
                </c:pt>
                <c:pt idx="7">
                  <c:v>27.664663371417301</c:v>
                </c:pt>
                <c:pt idx="8">
                  <c:v>26.145653172829299</c:v>
                </c:pt>
                <c:pt idx="9">
                  <c:v>24.615180456095999</c:v>
                </c:pt>
                <c:pt idx="10">
                  <c:v>23.272828806715999</c:v>
                </c:pt>
                <c:pt idx="11">
                  <c:v>22.059796033213701</c:v>
                </c:pt>
                <c:pt idx="12">
                  <c:v>20.749780395102501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A0-403D-A14E-ABC0B9180F97}"/>
            </c:ext>
          </c:extLst>
        </c:ser>
        <c:ser>
          <c:idx val="4"/>
          <c:order val="1"/>
          <c:tx>
            <c:strRef>
              <c:f>'figures 2030'!$I$30</c:f>
              <c:strCache>
                <c:ptCount val="1"/>
                <c:pt idx="0">
                  <c:v>Electricité (pompe à chaleur)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2030'!$J$30:$V$30</c:f>
              <c:numCache>
                <c:formatCode>0.00</c:formatCode>
                <c:ptCount val="13"/>
                <c:pt idx="0">
                  <c:v>3.98</c:v>
                </c:pt>
                <c:pt idx="1">
                  <c:v>5.0220000000000002</c:v>
                </c:pt>
                <c:pt idx="2">
                  <c:v>6.0469999999999997</c:v>
                </c:pt>
                <c:pt idx="3">
                  <c:v>7.0625167391859103</c:v>
                </c:pt>
                <c:pt idx="4">
                  <c:v>8.3674873768197493</c:v>
                </c:pt>
                <c:pt idx="5">
                  <c:v>10.384655903423999</c:v>
                </c:pt>
                <c:pt idx="6">
                  <c:v>12.5414153469893</c:v>
                </c:pt>
                <c:pt idx="7">
                  <c:v>14.225474604161599</c:v>
                </c:pt>
                <c:pt idx="8">
                  <c:v>15.687453949855801</c:v>
                </c:pt>
                <c:pt idx="9">
                  <c:v>17.191588233393698</c:v>
                </c:pt>
                <c:pt idx="10">
                  <c:v>18.476961914396199</c:v>
                </c:pt>
                <c:pt idx="11">
                  <c:v>19.7367696561782</c:v>
                </c:pt>
                <c:pt idx="12">
                  <c:v>21.725166375604001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A0-403D-A14E-ABC0B9180F97}"/>
            </c:ext>
          </c:extLst>
        </c:ser>
        <c:ser>
          <c:idx val="0"/>
          <c:order val="2"/>
          <c:tx>
            <c:strRef>
              <c:f>'figures 2030'!$I$26</c:f>
              <c:strCache>
                <c:ptCount val="1"/>
                <c:pt idx="0">
                  <c:v>Chauffage urbain 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2030'!$J$26:$V$26</c:f>
              <c:numCache>
                <c:formatCode>0.00</c:formatCode>
                <c:ptCount val="13"/>
                <c:pt idx="0">
                  <c:v>10.699</c:v>
                </c:pt>
                <c:pt idx="1">
                  <c:v>10.906000000000001</c:v>
                </c:pt>
                <c:pt idx="2">
                  <c:v>11.113</c:v>
                </c:pt>
                <c:pt idx="3">
                  <c:v>11.320902402413299</c:v>
                </c:pt>
                <c:pt idx="4">
                  <c:v>11.528129856169601</c:v>
                </c:pt>
                <c:pt idx="5">
                  <c:v>11.7218201527114</c:v>
                </c:pt>
                <c:pt idx="6">
                  <c:v>11.8907660640718</c:v>
                </c:pt>
                <c:pt idx="7">
                  <c:v>15.001499215977001</c:v>
                </c:pt>
                <c:pt idx="8">
                  <c:v>17.805347134483998</c:v>
                </c:pt>
                <c:pt idx="9">
                  <c:v>20.325011849565001</c:v>
                </c:pt>
                <c:pt idx="10">
                  <c:v>22.563462934594501</c:v>
                </c:pt>
                <c:pt idx="11">
                  <c:v>24.555028836814099</c:v>
                </c:pt>
                <c:pt idx="12">
                  <c:v>26.366297994579799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0-403D-A14E-ABC0B9180F97}"/>
            </c:ext>
          </c:extLst>
        </c:ser>
        <c:ser>
          <c:idx val="3"/>
          <c:order val="3"/>
          <c:tx>
            <c:strRef>
              <c:f>'figures 2030'!$I$29</c:f>
              <c:strCache>
                <c:ptCount val="1"/>
                <c:pt idx="0">
                  <c:v>Bois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2030'!$J$29:$V$29</c:f>
              <c:numCache>
                <c:formatCode>0.00</c:formatCode>
                <c:ptCount val="13"/>
                <c:pt idx="0">
                  <c:v>74.332999999999998</c:v>
                </c:pt>
                <c:pt idx="1">
                  <c:v>74.034000000000006</c:v>
                </c:pt>
                <c:pt idx="2">
                  <c:v>73.727999999999994</c:v>
                </c:pt>
                <c:pt idx="3">
                  <c:v>73.289954911252295</c:v>
                </c:pt>
                <c:pt idx="4">
                  <c:v>72.897460216164703</c:v>
                </c:pt>
                <c:pt idx="5">
                  <c:v>72.902895552264795</c:v>
                </c:pt>
                <c:pt idx="6">
                  <c:v>72.311291135807295</c:v>
                </c:pt>
                <c:pt idx="7">
                  <c:v>70.716559276152694</c:v>
                </c:pt>
                <c:pt idx="8">
                  <c:v>69.098483274602302</c:v>
                </c:pt>
                <c:pt idx="9">
                  <c:v>67.352210905733102</c:v>
                </c:pt>
                <c:pt idx="10">
                  <c:v>65.732113148170299</c:v>
                </c:pt>
                <c:pt idx="11">
                  <c:v>64.157159924840002</c:v>
                </c:pt>
                <c:pt idx="12">
                  <c:v>62.093270884532899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0-403D-A14E-ABC0B9180F97}"/>
            </c:ext>
          </c:extLst>
        </c:ser>
        <c:ser>
          <c:idx val="1"/>
          <c:order val="4"/>
          <c:tx>
            <c:strRef>
              <c:f>'figures 2030'!$I$27</c:f>
              <c:strCache>
                <c:ptCount val="1"/>
                <c:pt idx="0">
                  <c:v>Gaz naturel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2030'!$J$27:$V$27</c:f>
              <c:numCache>
                <c:formatCode>0.00</c:formatCode>
                <c:ptCount val="13"/>
                <c:pt idx="0">
                  <c:v>129</c:v>
                </c:pt>
                <c:pt idx="1">
                  <c:v>127.455</c:v>
                </c:pt>
                <c:pt idx="2">
                  <c:v>125.952</c:v>
                </c:pt>
                <c:pt idx="3">
                  <c:v>124.44918873985399</c:v>
                </c:pt>
                <c:pt idx="4">
                  <c:v>123.333809212048</c:v>
                </c:pt>
                <c:pt idx="5">
                  <c:v>122.970645158816</c:v>
                </c:pt>
                <c:pt idx="6">
                  <c:v>121.52364417670699</c:v>
                </c:pt>
                <c:pt idx="7">
                  <c:v>117.29028225104</c:v>
                </c:pt>
                <c:pt idx="8">
                  <c:v>113.230362410775</c:v>
                </c:pt>
                <c:pt idx="9">
                  <c:v>108.953962336667</c:v>
                </c:pt>
                <c:pt idx="10">
                  <c:v>104.767094791175</c:v>
                </c:pt>
                <c:pt idx="11">
                  <c:v>100.458655736201</c:v>
                </c:pt>
                <c:pt idx="12">
                  <c:v>95.050242483109599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0-403D-A14E-ABC0B9180F97}"/>
            </c:ext>
          </c:extLst>
        </c:ser>
        <c:ser>
          <c:idx val="2"/>
          <c:order val="5"/>
          <c:tx>
            <c:strRef>
              <c:f>'figures 2030'!$I$28</c:f>
              <c:strCache>
                <c:ptCount val="1"/>
                <c:pt idx="0">
                  <c:v>Fioul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2030'!$J$28:$V$28</c:f>
              <c:numCache>
                <c:formatCode>0.00</c:formatCode>
                <c:ptCount val="13"/>
                <c:pt idx="0">
                  <c:v>40</c:v>
                </c:pt>
                <c:pt idx="1">
                  <c:v>38.454000000000001</c:v>
                </c:pt>
                <c:pt idx="2">
                  <c:v>37.023000000000003</c:v>
                </c:pt>
                <c:pt idx="3">
                  <c:v>35.742025607280297</c:v>
                </c:pt>
                <c:pt idx="4">
                  <c:v>33.045513633221702</c:v>
                </c:pt>
                <c:pt idx="5">
                  <c:v>27.0947535672098</c:v>
                </c:pt>
                <c:pt idx="6">
                  <c:v>21.787049836949201</c:v>
                </c:pt>
                <c:pt idx="7">
                  <c:v>17.634479146178201</c:v>
                </c:pt>
                <c:pt idx="8">
                  <c:v>14.337384496787999</c:v>
                </c:pt>
                <c:pt idx="9">
                  <c:v>11.6773601548262</c:v>
                </c:pt>
                <c:pt idx="10">
                  <c:v>9.6824173445754695</c:v>
                </c:pt>
                <c:pt idx="11">
                  <c:v>8.1138790629841093</c:v>
                </c:pt>
                <c:pt idx="12">
                  <c:v>6.1213162078036403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0-403D-A14E-ABC0B9180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077200"/>
        <c:axId val="1794627920"/>
      </c:areaChart>
      <c:catAx>
        <c:axId val="172207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4627920"/>
        <c:crosses val="autoZero"/>
        <c:auto val="1"/>
        <c:lblAlgn val="ctr"/>
        <c:lblOffset val="100"/>
        <c:noMultiLvlLbl val="0"/>
      </c:catAx>
      <c:valAx>
        <c:axId val="17946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207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du parc par énergie de chauffage</a:t>
            </a:r>
          </a:p>
          <a:p>
            <a:pPr>
              <a:defRPr/>
            </a:pPr>
            <a:r>
              <a:rPr lang="fr-FR"/>
              <a:t> (millions de logements)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20024657165206E-2"/>
          <c:y val="0.16360212796350085"/>
          <c:w val="0.87615414576790551"/>
          <c:h val="0.54568296691325535"/>
        </c:manualLayout>
      </c:layout>
      <c:areaChart>
        <c:grouping val="stacked"/>
        <c:varyColors val="0"/>
        <c:ser>
          <c:idx val="0"/>
          <c:order val="0"/>
          <c:tx>
            <c:strRef>
              <c:f>'figures 2030'!$I$37</c:f>
              <c:strCache>
                <c:ptCount val="1"/>
                <c:pt idx="0">
                  <c:v>Electricité (joule)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2030'!$J$37:$V$37</c:f>
              <c:numCache>
                <c:formatCode>0.00</c:formatCode>
                <c:ptCount val="13"/>
                <c:pt idx="0">
                  <c:v>9.0269999999999992</c:v>
                </c:pt>
                <c:pt idx="1">
                  <c:v>8.7949999999999999</c:v>
                </c:pt>
                <c:pt idx="2">
                  <c:v>8.5679999999999996</c:v>
                </c:pt>
                <c:pt idx="3">
                  <c:v>8.3582993329629591</c:v>
                </c:pt>
                <c:pt idx="4">
                  <c:v>8.1523390025715994</c:v>
                </c:pt>
                <c:pt idx="5">
                  <c:v>7.9489680787646497</c:v>
                </c:pt>
                <c:pt idx="6">
                  <c:v>7.73878507642688</c:v>
                </c:pt>
                <c:pt idx="7">
                  <c:v>7.5287467575256803</c:v>
                </c:pt>
                <c:pt idx="8">
                  <c:v>7.3168544355734397</c:v>
                </c:pt>
                <c:pt idx="9">
                  <c:v>7.0707536022816697</c:v>
                </c:pt>
                <c:pt idx="10">
                  <c:v>6.8400851346724201</c:v>
                </c:pt>
                <c:pt idx="11">
                  <c:v>6.6116199844031804</c:v>
                </c:pt>
                <c:pt idx="12">
                  <c:v>6.3318648479979398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40B9-A901-5F6DCBFE1C18}"/>
            </c:ext>
          </c:extLst>
        </c:ser>
        <c:ser>
          <c:idx val="1"/>
          <c:order val="1"/>
          <c:tx>
            <c:strRef>
              <c:f>'figures 2030'!$I$38</c:f>
              <c:strCache>
                <c:ptCount val="1"/>
                <c:pt idx="0">
                  <c:v>Electricité (pompe à chaleur)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2030'!$J$38:$V$38</c:f>
              <c:numCache>
                <c:formatCode>0.00</c:formatCode>
                <c:ptCount val="13"/>
                <c:pt idx="0">
                  <c:v>1.34</c:v>
                </c:pt>
                <c:pt idx="1">
                  <c:v>1.8660000000000001</c:v>
                </c:pt>
                <c:pt idx="2">
                  <c:v>2.3879999999999999</c:v>
                </c:pt>
                <c:pt idx="3">
                  <c:v>2.9046570300024199</c:v>
                </c:pt>
                <c:pt idx="4">
                  <c:v>3.4952145477709</c:v>
                </c:pt>
                <c:pt idx="5">
                  <c:v>4.2465962255787097</c:v>
                </c:pt>
                <c:pt idx="6">
                  <c:v>5.0218459015338199</c:v>
                </c:pt>
                <c:pt idx="7">
                  <c:v>5.6669244170239503</c:v>
                </c:pt>
                <c:pt idx="8">
                  <c:v>6.2576397046618402</c:v>
                </c:pt>
                <c:pt idx="9">
                  <c:v>6.8702171999627</c:v>
                </c:pt>
                <c:pt idx="10">
                  <c:v>7.4190350274453802</c:v>
                </c:pt>
                <c:pt idx="11">
                  <c:v>7.9515276807594901</c:v>
                </c:pt>
                <c:pt idx="12">
                  <c:v>8.6924032991030504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6-40B9-A901-5F6DCBFE1C18}"/>
            </c:ext>
          </c:extLst>
        </c:ser>
        <c:ser>
          <c:idx val="5"/>
          <c:order val="2"/>
          <c:tx>
            <c:strRef>
              <c:f>'figures 2030'!$I$42</c:f>
              <c:strCache>
                <c:ptCount val="1"/>
                <c:pt idx="0">
                  <c:v>Chauffage urbain 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2030'!$J$42:$V$42</c:f>
              <c:numCache>
                <c:formatCode>0.00</c:formatCode>
                <c:ptCount val="13"/>
                <c:pt idx="0">
                  <c:v>1.069</c:v>
                </c:pt>
                <c:pt idx="1">
                  <c:v>1.1519999999999999</c:v>
                </c:pt>
                <c:pt idx="2">
                  <c:v>1.236</c:v>
                </c:pt>
                <c:pt idx="3">
                  <c:v>1.3201992345563001</c:v>
                </c:pt>
                <c:pt idx="4">
                  <c:v>1.4042793784265499</c:v>
                </c:pt>
                <c:pt idx="5">
                  <c:v>1.4844690776016201</c:v>
                </c:pt>
                <c:pt idx="6">
                  <c:v>1.5598223679263801</c:v>
                </c:pt>
                <c:pt idx="7">
                  <c:v>1.9867357688092699</c:v>
                </c:pt>
                <c:pt idx="8">
                  <c:v>2.3836661432829098</c:v>
                </c:pt>
                <c:pt idx="9">
                  <c:v>2.7535252877611001</c:v>
                </c:pt>
                <c:pt idx="10">
                  <c:v>3.0972430749887998</c:v>
                </c:pt>
                <c:pt idx="11">
                  <c:v>3.4166748409209098</c:v>
                </c:pt>
                <c:pt idx="12">
                  <c:v>3.7209288251046901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A6-40B9-A901-5F6DCBFE1C18}"/>
            </c:ext>
          </c:extLst>
        </c:ser>
        <c:ser>
          <c:idx val="3"/>
          <c:order val="3"/>
          <c:tx>
            <c:strRef>
              <c:f>'figures 2030'!$I$40</c:f>
              <c:strCache>
                <c:ptCount val="1"/>
                <c:pt idx="0">
                  <c:v>Bois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2030'!$J$40:$V$40</c:f>
              <c:numCache>
                <c:formatCode>0.00</c:formatCode>
                <c:ptCount val="13"/>
                <c:pt idx="0">
                  <c:v>1.27</c:v>
                </c:pt>
                <c:pt idx="1">
                  <c:v>1.353</c:v>
                </c:pt>
                <c:pt idx="2">
                  <c:v>1.4319999999999999</c:v>
                </c:pt>
                <c:pt idx="3">
                  <c:v>1.4974174750470199</c:v>
                </c:pt>
                <c:pt idx="4">
                  <c:v>1.6006550487378299</c:v>
                </c:pt>
                <c:pt idx="5">
                  <c:v>1.7786582040888601</c:v>
                </c:pt>
                <c:pt idx="6">
                  <c:v>1.9265252819013301</c:v>
                </c:pt>
                <c:pt idx="7">
                  <c:v>2.03638531021444</c:v>
                </c:pt>
                <c:pt idx="8">
                  <c:v>2.12559346457147</c:v>
                </c:pt>
                <c:pt idx="9">
                  <c:v>2.1982511426729099</c:v>
                </c:pt>
                <c:pt idx="10">
                  <c:v>2.2572467477070899</c:v>
                </c:pt>
                <c:pt idx="11">
                  <c:v>2.3051916127358298</c:v>
                </c:pt>
                <c:pt idx="12">
                  <c:v>2.3419243044900702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A6-40B9-A901-5F6DCBFE1C18}"/>
            </c:ext>
          </c:extLst>
        </c:ser>
        <c:ser>
          <c:idx val="4"/>
          <c:order val="4"/>
          <c:tx>
            <c:strRef>
              <c:f>'figures 2030'!$I$41</c:f>
              <c:strCache>
                <c:ptCount val="1"/>
                <c:pt idx="0">
                  <c:v>Gaz naturel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2030'!$J$41:$V$41</c:f>
              <c:numCache>
                <c:formatCode>0.00</c:formatCode>
                <c:ptCount val="13"/>
                <c:pt idx="0">
                  <c:v>11.618</c:v>
                </c:pt>
                <c:pt idx="1">
                  <c:v>11.577999999999999</c:v>
                </c:pt>
                <c:pt idx="2">
                  <c:v>11.536</c:v>
                </c:pt>
                <c:pt idx="3">
                  <c:v>11.488230282112699</c:v>
                </c:pt>
                <c:pt idx="4">
                  <c:v>11.4668559109385</c:v>
                </c:pt>
                <c:pt idx="5">
                  <c:v>11.4971015276821</c:v>
                </c:pt>
                <c:pt idx="6">
                  <c:v>11.468691124461699</c:v>
                </c:pt>
                <c:pt idx="7">
                  <c:v>11.1231087910816</c:v>
                </c:pt>
                <c:pt idx="8">
                  <c:v>10.7968973037756</c:v>
                </c:pt>
                <c:pt idx="9">
                  <c:v>10.458520536114101</c:v>
                </c:pt>
                <c:pt idx="10">
                  <c:v>10.1296204538037</c:v>
                </c:pt>
                <c:pt idx="11">
                  <c:v>9.7917646894437098</c:v>
                </c:pt>
                <c:pt idx="12">
                  <c:v>9.35442144005372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A6-40B9-A901-5F6DCBFE1C18}"/>
            </c:ext>
          </c:extLst>
        </c:ser>
        <c:ser>
          <c:idx val="2"/>
          <c:order val="5"/>
          <c:tx>
            <c:strRef>
              <c:f>'figures 2030'!$I$39</c:f>
              <c:strCache>
                <c:ptCount val="1"/>
                <c:pt idx="0">
                  <c:v>Fioul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'figures 2030'!$J$1:$V$1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'figures 2030'!$J$39:$V$39</c:f>
              <c:numCache>
                <c:formatCode>0.00</c:formatCode>
                <c:ptCount val="13"/>
                <c:pt idx="0">
                  <c:v>3.4420000000000002</c:v>
                </c:pt>
                <c:pt idx="1">
                  <c:v>3.3639999999999999</c:v>
                </c:pt>
                <c:pt idx="2">
                  <c:v>3.2890000000000001</c:v>
                </c:pt>
                <c:pt idx="3">
                  <c:v>3.2195116731778701</c:v>
                </c:pt>
                <c:pt idx="4">
                  <c:v>3.0079976987597798</c:v>
                </c:pt>
                <c:pt idx="5">
                  <c:v>2.48849631556301</c:v>
                </c:pt>
                <c:pt idx="6">
                  <c:v>2.0234551740629301</c:v>
                </c:pt>
                <c:pt idx="7">
                  <c:v>1.6700563192998701</c:v>
                </c:pt>
                <c:pt idx="8">
                  <c:v>1.38211039367817</c:v>
                </c:pt>
                <c:pt idx="9">
                  <c:v>1.14037105041159</c:v>
                </c:pt>
                <c:pt idx="10">
                  <c:v>0.95534106707602795</c:v>
                </c:pt>
                <c:pt idx="11">
                  <c:v>0.80682458598631701</c:v>
                </c:pt>
                <c:pt idx="12">
                  <c:v>0.60527942420611203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A6-40B9-A901-5F6DCBFE1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360816"/>
        <c:axId val="2026353744"/>
      </c:areaChart>
      <c:catAx>
        <c:axId val="202636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53744"/>
        <c:crosses val="autoZero"/>
        <c:auto val="1"/>
        <c:lblAlgn val="ctr"/>
        <c:lblOffset val="100"/>
        <c:noMultiLvlLbl val="0"/>
      </c:catAx>
      <c:valAx>
        <c:axId val="202635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6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Répartition des rénovations du parc privé en fonction du nombr</a:t>
            </a:r>
            <a:r>
              <a:rPr lang="fr-FR" sz="1100" baseline="0"/>
              <a:t>e de sauts de classe DPE</a:t>
            </a:r>
            <a:endParaRPr lang="fr-FR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'figures 2030'!$I$53</c:f>
              <c:strCache>
                <c:ptCount val="1"/>
                <c:pt idx="0">
                  <c:v>1 classe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2030'!$K$53:$V$53</c:f>
              <c:numCache>
                <c:formatCode>0.00</c:formatCode>
                <c:ptCount val="12"/>
                <c:pt idx="0">
                  <c:v>244.18299999999999</c:v>
                </c:pt>
                <c:pt idx="1">
                  <c:v>233.03399999999999</c:v>
                </c:pt>
                <c:pt idx="2">
                  <c:v>220.17631150140099</c:v>
                </c:pt>
                <c:pt idx="3">
                  <c:v>267.39170269077999</c:v>
                </c:pt>
                <c:pt idx="4">
                  <c:v>415.07141161001499</c:v>
                </c:pt>
                <c:pt idx="5">
                  <c:v>466.88063171805601</c:v>
                </c:pt>
                <c:pt idx="6">
                  <c:v>417.05819744793899</c:v>
                </c:pt>
                <c:pt idx="7">
                  <c:v>407.694206216449</c:v>
                </c:pt>
                <c:pt idx="8">
                  <c:v>416.87196675019698</c:v>
                </c:pt>
                <c:pt idx="9">
                  <c:v>406.89979900514101</c:v>
                </c:pt>
                <c:pt idx="10">
                  <c:v>402.40301970893597</c:v>
                </c:pt>
                <c:pt idx="11">
                  <c:v>533.62118189085697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C6-47ED-84C0-9E09BE68AA5C}"/>
            </c:ext>
          </c:extLst>
        </c:ser>
        <c:ser>
          <c:idx val="4"/>
          <c:order val="1"/>
          <c:tx>
            <c:strRef>
              <c:f>'figures 2030'!$I$52</c:f>
              <c:strCache>
                <c:ptCount val="1"/>
                <c:pt idx="0">
                  <c:v>2 classes</c:v>
                </c:pt>
              </c:strCache>
            </c:strRef>
          </c:tx>
          <c:spPr>
            <a:solidFill>
              <a:schemeClr val="accent1">
                <a:tint val="7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2030'!$K$52:$V$52</c:f>
              <c:numCache>
                <c:formatCode>0.00</c:formatCode>
                <c:ptCount val="12"/>
                <c:pt idx="0">
                  <c:v>205.547</c:v>
                </c:pt>
                <c:pt idx="1">
                  <c:v>196.63</c:v>
                </c:pt>
                <c:pt idx="2">
                  <c:v>180.350864990638</c:v>
                </c:pt>
                <c:pt idx="3">
                  <c:v>185.245275014079</c:v>
                </c:pt>
                <c:pt idx="4">
                  <c:v>212.21073756098099</c:v>
                </c:pt>
                <c:pt idx="5">
                  <c:v>254.63273413956301</c:v>
                </c:pt>
                <c:pt idx="6">
                  <c:v>291.39387709049998</c:v>
                </c:pt>
                <c:pt idx="7">
                  <c:v>276.17522717327103</c:v>
                </c:pt>
                <c:pt idx="8">
                  <c:v>282.84504616245499</c:v>
                </c:pt>
                <c:pt idx="9">
                  <c:v>265.02183480084301</c:v>
                </c:pt>
                <c:pt idx="10">
                  <c:v>261.10386898306399</c:v>
                </c:pt>
                <c:pt idx="11">
                  <c:v>322.09801618448898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C6-47ED-84C0-9E09BE68AA5C}"/>
            </c:ext>
          </c:extLst>
        </c:ser>
        <c:ser>
          <c:idx val="3"/>
          <c:order val="2"/>
          <c:tx>
            <c:strRef>
              <c:f>'figures 2030'!$I$51</c:f>
              <c:strCache>
                <c:ptCount val="1"/>
                <c:pt idx="0">
                  <c:v>3 classes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2030'!$K$51:$V$51</c:f>
              <c:numCache>
                <c:formatCode>0.00</c:formatCode>
                <c:ptCount val="12"/>
                <c:pt idx="0">
                  <c:v>122.16500000000001</c:v>
                </c:pt>
                <c:pt idx="1">
                  <c:v>117.619</c:v>
                </c:pt>
                <c:pt idx="2">
                  <c:v>114.024792252425</c:v>
                </c:pt>
                <c:pt idx="3">
                  <c:v>160.54348537922701</c:v>
                </c:pt>
                <c:pt idx="4">
                  <c:v>147.850795733517</c:v>
                </c:pt>
                <c:pt idx="5">
                  <c:v>168.80954541552001</c:v>
                </c:pt>
                <c:pt idx="6">
                  <c:v>276.70069401240801</c:v>
                </c:pt>
                <c:pt idx="7">
                  <c:v>254.591381993818</c:v>
                </c:pt>
                <c:pt idx="8">
                  <c:v>266.84271779491399</c:v>
                </c:pt>
                <c:pt idx="9">
                  <c:v>220.58538404909501</c:v>
                </c:pt>
                <c:pt idx="10">
                  <c:v>185.93874929619199</c:v>
                </c:pt>
                <c:pt idx="11">
                  <c:v>200.829033166767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C6-47ED-84C0-9E09BE68AA5C}"/>
            </c:ext>
          </c:extLst>
        </c:ser>
        <c:ser>
          <c:idx val="2"/>
          <c:order val="3"/>
          <c:tx>
            <c:strRef>
              <c:f>'figures 2030'!$I$50</c:f>
              <c:strCache>
                <c:ptCount val="1"/>
                <c:pt idx="0">
                  <c:v>4 classes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2030'!$K$50:$V$50</c:f>
              <c:numCache>
                <c:formatCode>0.00</c:formatCode>
                <c:ptCount val="12"/>
                <c:pt idx="0">
                  <c:v>16.390999999999998</c:v>
                </c:pt>
                <c:pt idx="1">
                  <c:v>14.176</c:v>
                </c:pt>
                <c:pt idx="2">
                  <c:v>14.144632299473299</c:v>
                </c:pt>
                <c:pt idx="3">
                  <c:v>50.840446965408297</c:v>
                </c:pt>
                <c:pt idx="4">
                  <c:v>41.389122917031898</c:v>
                </c:pt>
                <c:pt idx="5">
                  <c:v>42.072688056601997</c:v>
                </c:pt>
                <c:pt idx="6">
                  <c:v>56.323650992071002</c:v>
                </c:pt>
                <c:pt idx="7">
                  <c:v>45.802447690639198</c:v>
                </c:pt>
                <c:pt idx="8">
                  <c:v>37.473211912281798</c:v>
                </c:pt>
                <c:pt idx="9">
                  <c:v>30.5722714518825</c:v>
                </c:pt>
                <c:pt idx="10">
                  <c:v>24.9778113978257</c:v>
                </c:pt>
                <c:pt idx="11">
                  <c:v>21.398394861903899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C6-47ED-84C0-9E09BE68AA5C}"/>
            </c:ext>
          </c:extLst>
        </c:ser>
        <c:ser>
          <c:idx val="1"/>
          <c:order val="4"/>
          <c:tx>
            <c:strRef>
              <c:f>'figures 2030'!$I$49</c:f>
              <c:strCache>
                <c:ptCount val="1"/>
                <c:pt idx="0">
                  <c:v>5 classes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2030'!$K$49:$V$49</c:f>
              <c:numCache>
                <c:formatCode>0.00</c:formatCode>
                <c:ptCount val="12"/>
                <c:pt idx="0">
                  <c:v>3.6930000000000001</c:v>
                </c:pt>
                <c:pt idx="1">
                  <c:v>3.0129999999999999</c:v>
                </c:pt>
                <c:pt idx="2">
                  <c:v>3.2005410949499802</c:v>
                </c:pt>
                <c:pt idx="3">
                  <c:v>4.6644875583837297</c:v>
                </c:pt>
                <c:pt idx="4">
                  <c:v>3.65437126782663</c:v>
                </c:pt>
                <c:pt idx="5">
                  <c:v>2.5921294187035899</c:v>
                </c:pt>
                <c:pt idx="6">
                  <c:v>2.9827749603399099</c:v>
                </c:pt>
                <c:pt idx="7">
                  <c:v>2.2851468329459101</c:v>
                </c:pt>
                <c:pt idx="8">
                  <c:v>1.76763522984216</c:v>
                </c:pt>
                <c:pt idx="9">
                  <c:v>1.3948531354876801</c:v>
                </c:pt>
                <c:pt idx="10">
                  <c:v>1.1045309201525</c:v>
                </c:pt>
                <c:pt idx="11">
                  <c:v>0.869848477849407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6-47ED-84C0-9E09BE68AA5C}"/>
            </c:ext>
          </c:extLst>
        </c:ser>
        <c:ser>
          <c:idx val="0"/>
          <c:order val="5"/>
          <c:tx>
            <c:strRef>
              <c:f>'figures 2030'!$I$48</c:f>
              <c:strCache>
                <c:ptCount val="1"/>
                <c:pt idx="0">
                  <c:v>6 classes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2030'!$K$48:$V$48</c:f>
              <c:numCache>
                <c:formatCode>0.00</c:formatCode>
                <c:ptCount val="12"/>
                <c:pt idx="0">
                  <c:v>3.6930000000000001</c:v>
                </c:pt>
                <c:pt idx="1">
                  <c:v>3.0129999999999999</c:v>
                </c:pt>
                <c:pt idx="2">
                  <c:v>3.2005410949499802</c:v>
                </c:pt>
                <c:pt idx="3">
                  <c:v>4.6644875583837297</c:v>
                </c:pt>
                <c:pt idx="4">
                  <c:v>3.65437126782663</c:v>
                </c:pt>
                <c:pt idx="5">
                  <c:v>2.5921294187035899</c:v>
                </c:pt>
                <c:pt idx="6">
                  <c:v>2.9827749603399099</c:v>
                </c:pt>
                <c:pt idx="7">
                  <c:v>2.2851468329459101</c:v>
                </c:pt>
                <c:pt idx="8">
                  <c:v>1.76763522984216</c:v>
                </c:pt>
                <c:pt idx="9">
                  <c:v>1.3948531354876801</c:v>
                </c:pt>
                <c:pt idx="10">
                  <c:v>1.1045309201525</c:v>
                </c:pt>
                <c:pt idx="11">
                  <c:v>0.869848477849407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6-47ED-84C0-9E09BE68A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484192"/>
        <c:axId val="2022484608"/>
      </c:areaChart>
      <c:catAx>
        <c:axId val="202248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484608"/>
        <c:crosses val="autoZero"/>
        <c:auto val="1"/>
        <c:lblAlgn val="ctr"/>
        <c:lblOffset val="100"/>
        <c:noMultiLvlLbl val="0"/>
      </c:catAx>
      <c:valAx>
        <c:axId val="20224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48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rénovations par type de logement</a:t>
            </a:r>
          </a:p>
        </c:rich>
      </c:tx>
      <c:layout>
        <c:manualLayout>
          <c:xMode val="edge"/>
          <c:yMode val="edge"/>
          <c:x val="0.12182728959860732"/>
          <c:y val="1.189434543286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'figures 2030'!$I$63</c:f>
              <c:strCache>
                <c:ptCount val="1"/>
                <c:pt idx="0">
                  <c:v>PO en maison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2030'!$K$63:$V$63</c:f>
              <c:numCache>
                <c:formatCode>0.00</c:formatCode>
                <c:ptCount val="12"/>
                <c:pt idx="0">
                  <c:v>318.11</c:v>
                </c:pt>
                <c:pt idx="1">
                  <c:v>299.541</c:v>
                </c:pt>
                <c:pt idx="2">
                  <c:v>274.92342252496798</c:v>
                </c:pt>
                <c:pt idx="3">
                  <c:v>255.87880903942701</c:v>
                </c:pt>
                <c:pt idx="4">
                  <c:v>256.99451855401099</c:v>
                </c:pt>
                <c:pt idx="5">
                  <c:v>362.62408752987102</c:v>
                </c:pt>
                <c:pt idx="6">
                  <c:v>398.58050991382697</c:v>
                </c:pt>
                <c:pt idx="7">
                  <c:v>378.19098469213498</c:v>
                </c:pt>
                <c:pt idx="8">
                  <c:v>364.09014068433697</c:v>
                </c:pt>
                <c:pt idx="9">
                  <c:v>348.37635224696498</c:v>
                </c:pt>
                <c:pt idx="10">
                  <c:v>332.97584997255302</c:v>
                </c:pt>
                <c:pt idx="11">
                  <c:v>325.964873566525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A7-4397-880D-75146AE7CE27}"/>
            </c:ext>
          </c:extLst>
        </c:ser>
        <c:ser>
          <c:idx val="4"/>
          <c:order val="1"/>
          <c:tx>
            <c:strRef>
              <c:f>'figures 2030'!$I$64</c:f>
              <c:strCache>
                <c:ptCount val="1"/>
                <c:pt idx="0">
                  <c:v>PB en maison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2030'!$K$64:$V$64</c:f>
              <c:numCache>
                <c:formatCode>0.00</c:formatCode>
                <c:ptCount val="12"/>
                <c:pt idx="0">
                  <c:v>20.015999999999998</c:v>
                </c:pt>
                <c:pt idx="1">
                  <c:v>19.422000000000001</c:v>
                </c:pt>
                <c:pt idx="2">
                  <c:v>17.472781116364501</c:v>
                </c:pt>
                <c:pt idx="3">
                  <c:v>39.980739716185298</c:v>
                </c:pt>
                <c:pt idx="4">
                  <c:v>34.020709243881001</c:v>
                </c:pt>
                <c:pt idx="5">
                  <c:v>36.051951014315797</c:v>
                </c:pt>
                <c:pt idx="6">
                  <c:v>73.783278787032998</c:v>
                </c:pt>
                <c:pt idx="7">
                  <c:v>61.981725069757999</c:v>
                </c:pt>
                <c:pt idx="8">
                  <c:v>52.816409982507501</c:v>
                </c:pt>
                <c:pt idx="9">
                  <c:v>45.087395133211103</c:v>
                </c:pt>
                <c:pt idx="10">
                  <c:v>38.760590701559103</c:v>
                </c:pt>
                <c:pt idx="11">
                  <c:v>33.758308033008198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A7-4397-880D-75146AE7CE27}"/>
            </c:ext>
          </c:extLst>
        </c:ser>
        <c:ser>
          <c:idx val="5"/>
          <c:order val="2"/>
          <c:tx>
            <c:strRef>
              <c:f>'figures 2030'!$I$65</c:f>
              <c:strCache>
                <c:ptCount val="1"/>
                <c:pt idx="0">
                  <c:v>PB social en maison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2030'!$K$65:$V$65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17.4263995909272</c:v>
                </c:pt>
                <c:pt idx="6">
                  <c:v>39.400548359463599</c:v>
                </c:pt>
                <c:pt idx="7">
                  <c:v>52.188895066888499</c:v>
                </c:pt>
                <c:pt idx="8">
                  <c:v>62.345561035273001</c:v>
                </c:pt>
                <c:pt idx="9">
                  <c:v>61.489292722189397</c:v>
                </c:pt>
                <c:pt idx="10">
                  <c:v>57.0899257131395</c:v>
                </c:pt>
                <c:pt idx="11">
                  <c:v>62.330077452709197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A7-4397-880D-75146AE7CE27}"/>
            </c:ext>
          </c:extLst>
        </c:ser>
        <c:ser>
          <c:idx val="0"/>
          <c:order val="3"/>
          <c:tx>
            <c:strRef>
              <c:f>'figures 2030'!$I$60</c:f>
              <c:strCache>
                <c:ptCount val="1"/>
                <c:pt idx="0">
                  <c:v>PO en copropriété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2030'!$K$60:$V$60</c:f>
              <c:numCache>
                <c:formatCode>0.00</c:formatCode>
                <c:ptCount val="12"/>
                <c:pt idx="0">
                  <c:v>85.259</c:v>
                </c:pt>
                <c:pt idx="1">
                  <c:v>81.869</c:v>
                </c:pt>
                <c:pt idx="2">
                  <c:v>78.775858221376694</c:v>
                </c:pt>
                <c:pt idx="3">
                  <c:v>75.466854427794502</c:v>
                </c:pt>
                <c:pt idx="4">
                  <c:v>73.237877717091195</c:v>
                </c:pt>
                <c:pt idx="5">
                  <c:v>87.843955541411106</c:v>
                </c:pt>
                <c:pt idx="6">
                  <c:v>92.376731900722604</c:v>
                </c:pt>
                <c:pt idx="7">
                  <c:v>87.667965657596199</c:v>
                </c:pt>
                <c:pt idx="8">
                  <c:v>84.501570240580605</c:v>
                </c:pt>
                <c:pt idx="9">
                  <c:v>81.339890631153395</c:v>
                </c:pt>
                <c:pt idx="10">
                  <c:v>77.759811105483493</c:v>
                </c:pt>
                <c:pt idx="11">
                  <c:v>75.775650396575401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7-4397-880D-75146AE7CE27}"/>
            </c:ext>
          </c:extLst>
        </c:ser>
        <c:ser>
          <c:idx val="1"/>
          <c:order val="4"/>
          <c:tx>
            <c:strRef>
              <c:f>'figures 2030'!$I$61</c:f>
              <c:strCache>
                <c:ptCount val="1"/>
                <c:pt idx="0">
                  <c:v>PB en copropriété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2030'!$K$61:$V$61</c:f>
              <c:numCache>
                <c:formatCode>0.00</c:formatCode>
                <c:ptCount val="12"/>
                <c:pt idx="0">
                  <c:v>46.944000000000003</c:v>
                </c:pt>
                <c:pt idx="1">
                  <c:v>45.942</c:v>
                </c:pt>
                <c:pt idx="2">
                  <c:v>45.038051235721298</c:v>
                </c:pt>
                <c:pt idx="3">
                  <c:v>113.18657085383499</c:v>
                </c:pt>
                <c:pt idx="4">
                  <c:v>96.8449243853117</c:v>
                </c:pt>
                <c:pt idx="5">
                  <c:v>90.392227309828201</c:v>
                </c:pt>
                <c:pt idx="6">
                  <c:v>170.54534175270001</c:v>
                </c:pt>
                <c:pt idx="7">
                  <c:v>142.190523570332</c:v>
                </c:pt>
                <c:pt idx="8">
                  <c:v>119.620314593735</c:v>
                </c:pt>
                <c:pt idx="9">
                  <c:v>101.490110473935</c:v>
                </c:pt>
                <c:pt idx="10">
                  <c:v>86.695415046464007</c:v>
                </c:pt>
                <c:pt idx="11">
                  <c:v>74.885718449767893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7-4397-880D-75146AE7CE27}"/>
            </c:ext>
          </c:extLst>
        </c:ser>
        <c:ser>
          <c:idx val="2"/>
          <c:order val="5"/>
          <c:tx>
            <c:strRef>
              <c:f>'figures 2030'!$I$62</c:f>
              <c:strCache>
                <c:ptCount val="1"/>
                <c:pt idx="0">
                  <c:v>PB social en copropriété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2030'!$K$62:$V$62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41.190246039824601</c:v>
                </c:pt>
                <c:pt idx="6">
                  <c:v>112.833642052204</c:v>
                </c:pt>
                <c:pt idx="7">
                  <c:v>174.68764931441001</c:v>
                </c:pt>
                <c:pt idx="8">
                  <c:v>214.714489572209</c:v>
                </c:pt>
                <c:pt idx="9">
                  <c:v>239.42896300774399</c:v>
                </c:pt>
                <c:pt idx="10">
                  <c:v>239.63476985118601</c:v>
                </c:pt>
                <c:pt idx="11">
                  <c:v>251.000629199391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A7-4397-880D-75146AE7C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357904"/>
        <c:axId val="2026354160"/>
      </c:areaChart>
      <c:catAx>
        <c:axId val="202635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54160"/>
        <c:crosses val="autoZero"/>
        <c:auto val="1"/>
        <c:lblAlgn val="ctr"/>
        <c:lblOffset val="100"/>
        <c:noMultiLvlLbl val="0"/>
      </c:catAx>
      <c:valAx>
        <c:axId val="20263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5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Empreinte carbone du secteur </a:t>
            </a:r>
          </a:p>
          <a:p>
            <a:pPr>
              <a:defRPr/>
            </a:pPr>
            <a:r>
              <a:rPr lang="fr-FR" sz="1200"/>
              <a:t>Emissions</a:t>
            </a:r>
            <a:r>
              <a:rPr lang="fr-FR" sz="1200" baseline="0"/>
              <a:t> énergétiques, rénovation, construction neuve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'figures 2030'!$H$93</c:f>
              <c:strCache>
                <c:ptCount val="1"/>
                <c:pt idx="0">
                  <c:v>Emission Oil fuel (MtCO2)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2030'!$K$93:$V$93</c:f>
              <c:numCache>
                <c:formatCode>0.00</c:formatCode>
                <c:ptCount val="12"/>
                <c:pt idx="0">
                  <c:v>12.459</c:v>
                </c:pt>
                <c:pt idx="1">
                  <c:v>11.996</c:v>
                </c:pt>
                <c:pt idx="2">
                  <c:v>11.5804162967588</c:v>
                </c:pt>
                <c:pt idx="3">
                  <c:v>10.706746417163799</c:v>
                </c:pt>
                <c:pt idx="4">
                  <c:v>8.7787001557759901</c:v>
                </c:pt>
                <c:pt idx="5">
                  <c:v>7.0590041471715397</c:v>
                </c:pt>
                <c:pt idx="6">
                  <c:v>5.7135712433617503</c:v>
                </c:pt>
                <c:pt idx="7">
                  <c:v>4.6453125769593102</c:v>
                </c:pt>
                <c:pt idx="8">
                  <c:v>3.7834646901636999</c:v>
                </c:pt>
                <c:pt idx="9">
                  <c:v>3.1371032196424502</c:v>
                </c:pt>
                <c:pt idx="10">
                  <c:v>2.6288968164068498</c:v>
                </c:pt>
                <c:pt idx="11">
                  <c:v>1.98330645132837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6-4B58-8CCF-8C81E2913F94}"/>
            </c:ext>
          </c:extLst>
        </c:ser>
        <c:ser>
          <c:idx val="2"/>
          <c:order val="1"/>
          <c:tx>
            <c:strRef>
              <c:f>'figures 2030'!$H$92</c:f>
              <c:strCache>
                <c:ptCount val="1"/>
                <c:pt idx="0">
                  <c:v>Emission Natural gas (MtCO2)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2030'!$K$92:$V$92</c:f>
              <c:numCache>
                <c:formatCode>0.00</c:formatCode>
                <c:ptCount val="12"/>
                <c:pt idx="0">
                  <c:v>28.931999999999999</c:v>
                </c:pt>
                <c:pt idx="1">
                  <c:v>28.591000000000001</c:v>
                </c:pt>
                <c:pt idx="2">
                  <c:v>27.876618277727299</c:v>
                </c:pt>
                <c:pt idx="3">
                  <c:v>27.3801056450747</c:v>
                </c:pt>
                <c:pt idx="4">
                  <c:v>27.053541934939599</c:v>
                </c:pt>
                <c:pt idx="5">
                  <c:v>26.370630786345501</c:v>
                </c:pt>
                <c:pt idx="6">
                  <c:v>25.217410683973601</c:v>
                </c:pt>
                <c:pt idx="7">
                  <c:v>23.891606468673601</c:v>
                </c:pt>
                <c:pt idx="8">
                  <c:v>22.444516241353401</c:v>
                </c:pt>
                <c:pt idx="9">
                  <c:v>21.162953147817401</c:v>
                </c:pt>
                <c:pt idx="10">
                  <c:v>19.7903551800316</c:v>
                </c:pt>
                <c:pt idx="11">
                  <c:v>18.249646556757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6-4B58-8CCF-8C81E2913F94}"/>
            </c:ext>
          </c:extLst>
        </c:ser>
        <c:ser>
          <c:idx val="4"/>
          <c:order val="2"/>
          <c:tx>
            <c:strRef>
              <c:f>'figures 2030'!$H$94</c:f>
              <c:strCache>
                <c:ptCount val="1"/>
                <c:pt idx="0">
                  <c:v>Emission Electricity (MtCO2)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2030'!$K$94:$V$94</c:f>
              <c:numCache>
                <c:formatCode>0.00</c:formatCode>
                <c:ptCount val="12"/>
                <c:pt idx="0">
                  <c:v>3.198</c:v>
                </c:pt>
                <c:pt idx="1">
                  <c:v>3.1850000000000001</c:v>
                </c:pt>
                <c:pt idx="2">
                  <c:v>3.1806508723247502</c:v>
                </c:pt>
                <c:pt idx="3">
                  <c:v>3.17862582771818</c:v>
                </c:pt>
                <c:pt idx="4">
                  <c:v>3.2411015022362299</c:v>
                </c:pt>
                <c:pt idx="5">
                  <c:v>3.30695478144697</c:v>
                </c:pt>
                <c:pt idx="6">
                  <c:v>3.3093209000707402</c:v>
                </c:pt>
                <c:pt idx="7">
                  <c:v>3.3048154626921198</c:v>
                </c:pt>
                <c:pt idx="8">
                  <c:v>3.3027347264696898</c:v>
                </c:pt>
                <c:pt idx="9">
                  <c:v>3.2982334669678699</c:v>
                </c:pt>
                <c:pt idx="10">
                  <c:v>3.3019286894619699</c:v>
                </c:pt>
                <c:pt idx="11">
                  <c:v>3.3555207948858099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A6-4B58-8CCF-8C81E2913F94}"/>
            </c:ext>
          </c:extLst>
        </c:ser>
        <c:ser>
          <c:idx val="0"/>
          <c:order val="3"/>
          <c:tx>
            <c:strRef>
              <c:f>'figures 2030'!$H$90</c:f>
              <c:strCache>
                <c:ptCount val="1"/>
                <c:pt idx="0">
                  <c:v>Carbon footprint renovation (MtCO2)</c:v>
                </c:pt>
              </c:strCache>
            </c:strRef>
          </c:tx>
          <c:spPr>
            <a:pattFill prst="pct10">
              <a:fgClr>
                <a:schemeClr val="accent6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2030'!$K$90:$V$90</c:f>
              <c:numCache>
                <c:formatCode>0.00</c:formatCode>
                <c:ptCount val="12"/>
                <c:pt idx="0">
                  <c:v>2.028</c:v>
                </c:pt>
                <c:pt idx="1">
                  <c:v>1.911</c:v>
                </c:pt>
                <c:pt idx="2">
                  <c:v>1.7894570864338699</c:v>
                </c:pt>
                <c:pt idx="3">
                  <c:v>2.2047010106137601</c:v>
                </c:pt>
                <c:pt idx="4">
                  <c:v>2.0582188982954199</c:v>
                </c:pt>
                <c:pt idx="5">
                  <c:v>2.7632806169347299</c:v>
                </c:pt>
                <c:pt idx="6">
                  <c:v>4.1000470900061199</c:v>
                </c:pt>
                <c:pt idx="7">
                  <c:v>3.95624024593767</c:v>
                </c:pt>
                <c:pt idx="8">
                  <c:v>3.8413553829721998</c:v>
                </c:pt>
                <c:pt idx="9">
                  <c:v>3.6523556291553101</c:v>
                </c:pt>
                <c:pt idx="10">
                  <c:v>3.4102003341669298</c:v>
                </c:pt>
                <c:pt idx="11">
                  <c:v>3.3219765936339201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6-4B58-8CCF-8C81E2913F94}"/>
            </c:ext>
          </c:extLst>
        </c:ser>
        <c:ser>
          <c:idx val="1"/>
          <c:order val="4"/>
          <c:tx>
            <c:strRef>
              <c:f>'figures 2030'!$H$91</c:f>
              <c:strCache>
                <c:ptCount val="1"/>
                <c:pt idx="0">
                  <c:v>Carbon footprint construction (MtCO2)</c:v>
                </c:pt>
              </c:strCache>
            </c:strRef>
          </c:tx>
          <c:spPr>
            <a:pattFill prst="ltDn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numRef>
              <c:f>'figures 2030'!$K$1:$V$1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cat>
          <c:val>
            <c:numRef>
              <c:f>'figures 2030'!$K$91:$V$91</c:f>
              <c:numCache>
                <c:formatCode>0.00</c:formatCode>
                <c:ptCount val="12"/>
                <c:pt idx="0">
                  <c:v>17.686</c:v>
                </c:pt>
                <c:pt idx="1">
                  <c:v>17.582999999999998</c:v>
                </c:pt>
                <c:pt idx="2">
                  <c:v>17.5829787740042</c:v>
                </c:pt>
                <c:pt idx="3">
                  <c:v>17.5829787740042</c:v>
                </c:pt>
                <c:pt idx="4">
                  <c:v>16.526741764951002</c:v>
                </c:pt>
                <c:pt idx="5">
                  <c:v>15.573615566388201</c:v>
                </c:pt>
                <c:pt idx="6">
                  <c:v>14.5342455522755</c:v>
                </c:pt>
                <c:pt idx="7">
                  <c:v>13.586741685359501</c:v>
                </c:pt>
                <c:pt idx="8">
                  <c:v>12.564283079896599</c:v>
                </c:pt>
                <c:pt idx="9">
                  <c:v>11.622401544627399</c:v>
                </c:pt>
                <c:pt idx="10">
                  <c:v>10.6805200093583</c:v>
                </c:pt>
                <c:pt idx="11">
                  <c:v>9.6805060516565007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6-4B58-8CCF-8C81E2913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142464"/>
        <c:axId val="2022141632"/>
      </c:areaChart>
      <c:catAx>
        <c:axId val="202214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141632"/>
        <c:crosses val="autoZero"/>
        <c:auto val="1"/>
        <c:lblAlgn val="ctr"/>
        <c:lblOffset val="100"/>
        <c:noMultiLvlLbl val="0"/>
      </c:catAx>
      <c:valAx>
        <c:axId val="20221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14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32405773598899"/>
          <c:y val="0.8249500804293447"/>
          <c:w val="0.7233055226190106"/>
          <c:h val="0.1486341870160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Aides à la rénovation énergétique (milliards d'euros)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'figures 2030'!$I$106</c:f>
              <c:strCache>
                <c:ptCount val="1"/>
                <c:pt idx="0">
                  <c:v>CEE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'figures 2030'!$N$1:$V$1</c:f>
              <c:numCache>
                <c:formatCode>General</c:formatCode>
                <c:ptCount val="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</c:numCache>
            </c:numRef>
          </c:cat>
          <c:val>
            <c:numRef>
              <c:f>'figures 2030'!$N$106:$V$106</c:f>
              <c:numCache>
                <c:formatCode>0.00</c:formatCode>
                <c:ptCount val="9"/>
                <c:pt idx="0">
                  <c:v>2.2000000000000002</c:v>
                </c:pt>
                <c:pt idx="1">
                  <c:v>2.4</c:v>
                </c:pt>
                <c:pt idx="2">
                  <c:v>2.8463340903333298</c:v>
                </c:pt>
                <c:pt idx="3">
                  <c:v>2.4404756745413398</c:v>
                </c:pt>
                <c:pt idx="4">
                  <c:v>2.3220247515044901</c:v>
                </c:pt>
                <c:pt idx="5">
                  <c:v>2.53408216900664</c:v>
                </c:pt>
                <c:pt idx="6">
                  <c:v>2.38682307298386</c:v>
                </c:pt>
                <c:pt idx="7">
                  <c:v>2.4427196020531401</c:v>
                </c:pt>
                <c:pt idx="8">
                  <c:v>3.4622323533442798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B-4DDA-91D9-F39B420E5869}"/>
            </c:ext>
          </c:extLst>
        </c:ser>
        <c:ser>
          <c:idx val="1"/>
          <c:order val="1"/>
          <c:tx>
            <c:strRef>
              <c:f>'figures 2030'!$I$107</c:f>
              <c:strCache>
                <c:ptCount val="1"/>
                <c:pt idx="0">
                  <c:v>MPR Efficacité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'figures 2030'!$N$1:$V$1</c:f>
              <c:numCache>
                <c:formatCode>General</c:formatCode>
                <c:ptCount val="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</c:numCache>
            </c:numRef>
          </c:cat>
          <c:val>
            <c:numRef>
              <c:f>'figures 2030'!$N$107:$V$107</c:f>
              <c:numCache>
                <c:formatCode>0.00</c:formatCode>
                <c:ptCount val="9"/>
                <c:pt idx="0">
                  <c:v>2</c:v>
                </c:pt>
                <c:pt idx="1">
                  <c:v>2.4500000000000002</c:v>
                </c:pt>
                <c:pt idx="2">
                  <c:v>2.1243161452500599</c:v>
                </c:pt>
                <c:pt idx="3">
                  <c:v>1.78143217101093</c:v>
                </c:pt>
                <c:pt idx="4">
                  <c:v>1.6854449456659</c:v>
                </c:pt>
                <c:pt idx="5">
                  <c:v>2.1172619196085201</c:v>
                </c:pt>
                <c:pt idx="6">
                  <c:v>1.95553595789003</c:v>
                </c:pt>
                <c:pt idx="7">
                  <c:v>2.0307668812974198</c:v>
                </c:pt>
                <c:pt idx="8">
                  <c:v>3.4262779187792902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B-4DDA-91D9-F39B420E5869}"/>
            </c:ext>
          </c:extLst>
        </c:ser>
        <c:ser>
          <c:idx val="3"/>
          <c:order val="2"/>
          <c:tx>
            <c:strRef>
              <c:f>'figures 2030'!$I$109</c:f>
              <c:strCache>
                <c:ptCount val="1"/>
                <c:pt idx="0">
                  <c:v>MPR Performance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'figures 2030'!$N$1:$V$1</c:f>
              <c:numCache>
                <c:formatCode>General</c:formatCode>
                <c:ptCount val="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</c:numCache>
            </c:numRef>
          </c:cat>
          <c:val>
            <c:numRef>
              <c:f>'figures 2030'!$N$109:$V$109</c:f>
              <c:numCache>
                <c:formatCode>0.00</c:formatCode>
                <c:ptCount val="9"/>
                <c:pt idx="0">
                  <c:v>0.5</c:v>
                </c:pt>
                <c:pt idx="1">
                  <c:v>0.6</c:v>
                </c:pt>
                <c:pt idx="2">
                  <c:v>238.20433559733701</c:v>
                </c:pt>
                <c:pt idx="3">
                  <c:v>433.00386616390301</c:v>
                </c:pt>
                <c:pt idx="4">
                  <c:v>393.39071049391799</c:v>
                </c:pt>
                <c:pt idx="5">
                  <c:v>365.88735366741201</c:v>
                </c:pt>
                <c:pt idx="6">
                  <c:v>326.86415572209802</c:v>
                </c:pt>
                <c:pt idx="7">
                  <c:v>287.792947077924</c:v>
                </c:pt>
                <c:pt idx="8">
                  <c:v>272.04884682803299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FB-4DDA-91D9-F39B420E5869}"/>
            </c:ext>
          </c:extLst>
        </c:ser>
        <c:ser>
          <c:idx val="2"/>
          <c:order val="3"/>
          <c:tx>
            <c:strRef>
              <c:f>'figures 2030'!$I$108</c:f>
              <c:strCache>
                <c:ptCount val="1"/>
                <c:pt idx="0">
                  <c:v>MPR Copro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'figures 2030'!$N$1:$V$1</c:f>
              <c:numCache>
                <c:formatCode>General</c:formatCode>
                <c:ptCount val="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</c:numCache>
            </c:numRef>
          </c:cat>
          <c:val>
            <c:numRef>
              <c:f>'figures 2030'!$N$108:$V$108</c:f>
              <c:numCache>
                <c:formatCode>0.00</c:formatCode>
                <c:ptCount val="9"/>
                <c:pt idx="0">
                  <c:v>0.2</c:v>
                </c:pt>
                <c:pt idx="1">
                  <c:v>0.25</c:v>
                </c:pt>
                <c:pt idx="2">
                  <c:v>0.56879496948875297</c:v>
                </c:pt>
                <c:pt idx="3">
                  <c:v>0.96034906852662805</c:v>
                </c:pt>
                <c:pt idx="4">
                  <c:v>0.83730370580218305</c:v>
                </c:pt>
                <c:pt idx="5">
                  <c:v>0.75465954121351597</c:v>
                </c:pt>
                <c:pt idx="6">
                  <c:v>0.68727538737886995</c:v>
                </c:pt>
                <c:pt idx="7">
                  <c:v>0.61708346451431795</c:v>
                </c:pt>
                <c:pt idx="8">
                  <c:v>0.56307696082008796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FB-4DDA-91D9-F39B420E5869}"/>
            </c:ext>
          </c:extLst>
        </c:ser>
        <c:ser>
          <c:idx val="4"/>
          <c:order val="4"/>
          <c:tx>
            <c:strRef>
              <c:f>'figures 2030'!$I$110</c:f>
              <c:strCache>
                <c:ptCount val="1"/>
                <c:pt idx="0">
                  <c:v>Montant écrêté</c:v>
                </c:pt>
              </c:strCache>
            </c:strRef>
          </c:tx>
          <c:spPr>
            <a:pattFill prst="pct20">
              <a:fgClr>
                <a:schemeClr val="tx2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numRef>
              <c:f>'figures 2030'!$N$1:$V$1</c:f>
              <c:numCache>
                <c:formatCode>General</c:formatCode>
                <c:ptCount val="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</c:numCache>
            </c:numRef>
          </c:cat>
          <c:val>
            <c:numRef>
              <c:f>'figures 2030'!$N$110:$V$110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1.51057308989581E-2</c:v>
                </c:pt>
                <c:pt idx="4">
                  <c:v>2.5518576527105E-2</c:v>
                </c:pt>
                <c:pt idx="5">
                  <c:v>4.3420921371989302E-2</c:v>
                </c:pt>
                <c:pt idx="6">
                  <c:v>5.8131506371102502E-2</c:v>
                </c:pt>
                <c:pt idx="7">
                  <c:v>6.7556782317299793E-2</c:v>
                </c:pt>
                <c:pt idx="8">
                  <c:v>7.4492699990108893E-2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FB-4DDA-91D9-F39B420E5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577536"/>
        <c:axId val="2024573792"/>
      </c:areaChart>
      <c:catAx>
        <c:axId val="20245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4573792"/>
        <c:crosses val="autoZero"/>
        <c:auto val="1"/>
        <c:lblAlgn val="ctr"/>
        <c:lblOffset val="100"/>
        <c:noMultiLvlLbl val="0"/>
      </c:catAx>
      <c:valAx>
        <c:axId val="20245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457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Part</a:t>
            </a:r>
            <a:r>
              <a:rPr lang="fr-FR" baseline="0"/>
              <a:t> de financement (MPR et CEE) dans les dépense de rénovation par décile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'figures 2030'!$H$116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tint val="4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2030'!$L$116:$V$116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3-4380-B261-5B77CCF090D4}"/>
            </c:ext>
          </c:extLst>
        </c:ser>
        <c:ser>
          <c:idx val="1"/>
          <c:order val="1"/>
          <c:tx>
            <c:strRef>
              <c:f>'figures 2030'!$H$117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tint val="5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2030'!$L$117:$V$117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3-4380-B261-5B77CCF090D4}"/>
            </c:ext>
          </c:extLst>
        </c:ser>
        <c:ser>
          <c:idx val="2"/>
          <c:order val="2"/>
          <c:tx>
            <c:strRef>
              <c:f>'figures 2030'!$H$160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2030'!$L$160:$V$160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E3-4380-B261-5B77CCF090D4}"/>
            </c:ext>
          </c:extLst>
        </c:ser>
        <c:ser>
          <c:idx val="3"/>
          <c:order val="3"/>
          <c:tx>
            <c:strRef>
              <c:f>'figures 2030'!$H$161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tint val="8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2030'!$L$161:$V$161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E3-4380-B261-5B77CCF090D4}"/>
            </c:ext>
          </c:extLst>
        </c:ser>
        <c:ser>
          <c:idx val="4"/>
          <c:order val="4"/>
          <c:tx>
            <c:strRef>
              <c:f>'figures 2030'!$H$162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2030'!$L$162:$V$162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E3-4380-B261-5B77CCF090D4}"/>
            </c:ext>
          </c:extLst>
        </c:ser>
        <c:ser>
          <c:idx val="5"/>
          <c:order val="5"/>
          <c:tx>
            <c:strRef>
              <c:f>'figures 2030'!$H$163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2030'!$L$163:$V$163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E3-4380-B261-5B77CCF090D4}"/>
            </c:ext>
          </c:extLst>
        </c:ser>
        <c:ser>
          <c:idx val="6"/>
          <c:order val="6"/>
          <c:tx>
            <c:strRef>
              <c:f>'figures 2030'!$H$164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shade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2030'!$L$164:$V$164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E3-4380-B261-5B77CCF090D4}"/>
            </c:ext>
          </c:extLst>
        </c:ser>
        <c:ser>
          <c:idx val="7"/>
          <c:order val="7"/>
          <c:tx>
            <c:strRef>
              <c:f>'figures 2030'!$H$165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2030'!$L$165:$V$165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E3-4380-B261-5B77CCF090D4}"/>
            </c:ext>
          </c:extLst>
        </c:ser>
        <c:ser>
          <c:idx val="8"/>
          <c:order val="8"/>
          <c:tx>
            <c:strRef>
              <c:f>'figures 2030'!$H$166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shade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2030'!$L$166:$V$166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E3-4380-B261-5B77CCF090D4}"/>
            </c:ext>
          </c:extLst>
        </c:ser>
        <c:ser>
          <c:idx val="9"/>
          <c:order val="9"/>
          <c:tx>
            <c:strRef>
              <c:f>'figures 2030'!$H$167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shade val="4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'figures 2030'!$L$1:$V$1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'figures 2030'!$L$167:$V$167</c:f>
              <c:numCache>
                <c:formatCode>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E3-4380-B261-5B77CCF09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157824"/>
        <c:axId val="1962161568"/>
      </c:lineChart>
      <c:catAx>
        <c:axId val="196215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161568"/>
        <c:crosses val="autoZero"/>
        <c:auto val="1"/>
        <c:lblAlgn val="ctr"/>
        <c:lblOffset val="100"/>
        <c:noMultiLvlLbl val="0"/>
      </c:catAx>
      <c:valAx>
        <c:axId val="196216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15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Investissement total et part des aides </a:t>
            </a:r>
          </a:p>
          <a:p>
            <a:pPr>
              <a:defRPr/>
            </a:pPr>
            <a:r>
              <a:rPr lang="fr-FR"/>
              <a:t>(milliards d'euros)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7338019835689512E-2"/>
          <c:y val="0.16283717486440769"/>
          <c:w val="0.86344074535288518"/>
          <c:h val="0.67705911227879889"/>
        </c:manualLayout>
      </c:layout>
      <c:areaChart>
        <c:grouping val="standard"/>
        <c:varyColors val="0"/>
        <c:ser>
          <c:idx val="0"/>
          <c:order val="0"/>
          <c:tx>
            <c:strRef>
              <c:f>'figures 2030'!$I$79</c:f>
              <c:strCache>
                <c:ptCount val="1"/>
                <c:pt idx="0">
                  <c:v>Investissement total (milliards)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'figures 2030'!$N$1:$V$1</c:f>
              <c:numCache>
                <c:formatCode>General</c:formatCode>
                <c:ptCount val="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</c:numCache>
            </c:numRef>
          </c:cat>
          <c:val>
            <c:numRef>
              <c:f>'figures 2030'!$N$86:$V$86</c:f>
              <c:numCache>
                <c:formatCode>0.00</c:formatCode>
                <c:ptCount val="9"/>
                <c:pt idx="0" formatCode="General">
                  <c:v>17</c:v>
                </c:pt>
                <c:pt idx="1">
                  <c:v>19</c:v>
                </c:pt>
                <c:pt idx="2">
                  <c:v>24.201030948647901</c:v>
                </c:pt>
                <c:pt idx="3">
                  <c:v>25.3566588727031</c:v>
                </c:pt>
                <c:pt idx="4">
                  <c:v>24.052634979661502</c:v>
                </c:pt>
                <c:pt idx="5">
                  <c:v>23.9011429600247</c:v>
                </c:pt>
                <c:pt idx="6">
                  <c:v>22.583962402185001</c:v>
                </c:pt>
                <c:pt idx="7">
                  <c:v>21.772315465032001</c:v>
                </c:pt>
                <c:pt idx="8">
                  <c:v>24.292783739527501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C-4DC4-944A-5BEEB8276320}"/>
            </c:ext>
          </c:extLst>
        </c:ser>
        <c:ser>
          <c:idx val="1"/>
          <c:order val="1"/>
          <c:tx>
            <c:strRef>
              <c:f>'figures 2030'!$I$82</c:f>
              <c:strCache>
                <c:ptCount val="1"/>
                <c:pt idx="0">
                  <c:v>Soutien total (milliards)</c:v>
                </c:pt>
              </c:strCache>
            </c:strRef>
          </c:tx>
          <c:spPr>
            <a:pattFill prst="wdUpDiag">
              <a:fgClr>
                <a:schemeClr val="accent4"/>
              </a:fgClr>
              <a:bgClr>
                <a:schemeClr val="accent1"/>
              </a:bgClr>
            </a:pattFill>
            <a:ln>
              <a:noFill/>
            </a:ln>
            <a:effectLst/>
          </c:spPr>
          <c:cat>
            <c:numRef>
              <c:f>'figures 2030'!$N$1:$V$1</c:f>
              <c:numCache>
                <c:formatCode>General</c:formatCode>
                <c:ptCount val="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</c:numCache>
            </c:numRef>
          </c:cat>
          <c:val>
            <c:numRef>
              <c:f>'figures 2030'!$N$87:$V$87</c:f>
              <c:numCache>
                <c:formatCode>0.00</c:formatCode>
                <c:ptCount val="9"/>
                <c:pt idx="0" formatCode="General">
                  <c:v>5.5</c:v>
                </c:pt>
                <c:pt idx="1">
                  <c:v>6</c:v>
                </c:pt>
                <c:pt idx="2">
                  <c:v>243.74378080240916</c:v>
                </c:pt>
                <c:pt idx="3">
                  <c:v>438.1861230779819</c:v>
                </c:pt>
                <c:pt idx="4">
                  <c:v>398.23548389689057</c:v>
                </c:pt>
                <c:pt idx="5">
                  <c:v>371.29335729724068</c:v>
                </c:pt>
                <c:pt idx="6">
                  <c:v>331.8937901403508</c:v>
                </c:pt>
                <c:pt idx="7">
                  <c:v>292.88351702578888</c:v>
                </c:pt>
                <c:pt idx="8">
                  <c:v>279.50043406097666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C-4DC4-944A-5BEEB8276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996336"/>
        <c:axId val="2022996752"/>
      </c:areaChart>
      <c:catAx>
        <c:axId val="202299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996752"/>
        <c:crosses val="autoZero"/>
        <c:auto val="1"/>
        <c:lblAlgn val="ctr"/>
        <c:lblOffset val="100"/>
        <c:noMultiLvlLbl val="0"/>
      </c:catAx>
      <c:valAx>
        <c:axId val="20229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99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900"/>
              <a:t>Emissions par vecteur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9475750313819473E-2"/>
          <c:y val="9.8521587822189949E-2"/>
          <c:w val="0.87612552778728747"/>
          <c:h val="0.69942991625251927"/>
        </c:manualLayout>
      </c:layout>
      <c:areaChart>
        <c:grouping val="stacked"/>
        <c:varyColors val="0"/>
        <c:ser>
          <c:idx val="0"/>
          <c:order val="0"/>
          <c:tx>
            <c:strRef>
              <c:f>'figures 2050'!$H$15</c:f>
              <c:strCache>
                <c:ptCount val="1"/>
                <c:pt idx="0">
                  <c:v>Emissions du gaz (MtCO2)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2050'!$J$15:$AP$15</c:f>
              <c:numCache>
                <c:formatCode>0.0</c:formatCode>
                <c:ptCount val="33"/>
                <c:pt idx="0">
                  <c:v>29.283000000000001</c:v>
                </c:pt>
                <c:pt idx="1">
                  <c:v>28.931999999999999</c:v>
                </c:pt>
                <c:pt idx="2">
                  <c:v>28.591000000000001</c:v>
                </c:pt>
                <c:pt idx="3">
                  <c:v>27.597852094950028</c:v>
                </c:pt>
                <c:pt idx="4">
                  <c:v>26.832503532173206</c:v>
                </c:pt>
                <c:pt idx="5">
                  <c:v>26.241935676891408</c:v>
                </c:pt>
                <c:pt idx="6">
                  <c:v>25.062647499342763</c:v>
                </c:pt>
                <c:pt idx="7">
                  <c:v>23.477409346779421</c:v>
                </c:pt>
                <c:pt idx="8">
                  <c:v>21.784366778136587</c:v>
                </c:pt>
                <c:pt idx="9">
                  <c:v>20.038464100280319</c:v>
                </c:pt>
                <c:pt idx="10">
                  <c:v>18.49642105119241</c:v>
                </c:pt>
                <c:pt idx="11">
                  <c:v>17.02168449034518</c:v>
                </c:pt>
                <c:pt idx="12">
                  <c:v>15.44467588098345</c:v>
                </c:pt>
                <c:pt idx="13">
                  <c:v>14.343524734040685</c:v>
                </c:pt>
                <c:pt idx="14">
                  <c:v>13.523724775224292</c:v>
                </c:pt>
                <c:pt idx="15">
                  <c:v>12.614513622640224</c:v>
                </c:pt>
                <c:pt idx="16">
                  <c:v>11.848136890166211</c:v>
                </c:pt>
                <c:pt idx="17">
                  <c:v>11.069835323439049</c:v>
                </c:pt>
                <c:pt idx="18">
                  <c:v>10.085025576160813</c:v>
                </c:pt>
                <c:pt idx="19">
                  <c:v>9.156749384235825</c:v>
                </c:pt>
                <c:pt idx="20">
                  <c:v>8.2138369922817471</c:v>
                </c:pt>
                <c:pt idx="21">
                  <c:v>7.4412878611817135</c:v>
                </c:pt>
                <c:pt idx="22">
                  <c:v>6.6940687213494066</c:v>
                </c:pt>
                <c:pt idx="23">
                  <c:v>6.0066600416301794</c:v>
                </c:pt>
                <c:pt idx="24">
                  <c:v>5.3716983135790217</c:v>
                </c:pt>
                <c:pt idx="25">
                  <c:v>4.7431180535521831</c:v>
                </c:pt>
                <c:pt idx="26">
                  <c:v>4.1752139909749033</c:v>
                </c:pt>
                <c:pt idx="27">
                  <c:v>3.6710457457095393</c:v>
                </c:pt>
                <c:pt idx="28">
                  <c:v>2.8441125057727139</c:v>
                </c:pt>
                <c:pt idx="29">
                  <c:v>2.0682804896051286</c:v>
                </c:pt>
                <c:pt idx="30">
                  <c:v>1.3307881149952578</c:v>
                </c:pt>
                <c:pt idx="31">
                  <c:v>0.64664843225056767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A-4C11-9916-BF345FE94A6F}"/>
            </c:ext>
          </c:extLst>
        </c:ser>
        <c:ser>
          <c:idx val="1"/>
          <c:order val="1"/>
          <c:tx>
            <c:strRef>
              <c:f>'figures 2050'!$H$16</c:f>
              <c:strCache>
                <c:ptCount val="1"/>
                <c:pt idx="0">
                  <c:v>Emissions du fioul (MtCO2)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2050'!$J$16:$AP$16</c:f>
              <c:numCache>
                <c:formatCode>0.0</c:formatCode>
                <c:ptCount val="33"/>
                <c:pt idx="0">
                  <c:v>12.96</c:v>
                </c:pt>
                <c:pt idx="1">
                  <c:v>12.459</c:v>
                </c:pt>
                <c:pt idx="2">
                  <c:v>11.996</c:v>
                </c:pt>
                <c:pt idx="3">
                  <c:v>11.464612133791212</c:v>
                </c:pt>
                <c:pt idx="4">
                  <c:v>10.492611488820524</c:v>
                </c:pt>
                <c:pt idx="5">
                  <c:v>8.5153391511027099</c:v>
                </c:pt>
                <c:pt idx="6">
                  <c:v>6.7088775414718302</c:v>
                </c:pt>
                <c:pt idx="7">
                  <c:v>5.3193348275697891</c:v>
                </c:pt>
                <c:pt idx="8">
                  <c:v>4.2355960076714991</c:v>
                </c:pt>
                <c:pt idx="9">
                  <c:v>3.3778772753781516</c:v>
                </c:pt>
                <c:pt idx="10">
                  <c:v>2.7418282139675014</c:v>
                </c:pt>
                <c:pt idx="11">
                  <c:v>2.2611141517915314</c:v>
                </c:pt>
                <c:pt idx="12">
                  <c:v>1.6784722497591997</c:v>
                </c:pt>
                <c:pt idx="13">
                  <c:v>1.2927717982338223</c:v>
                </c:pt>
                <c:pt idx="14">
                  <c:v>0.9012153237078433</c:v>
                </c:pt>
                <c:pt idx="15">
                  <c:v>0.7046436395323965</c:v>
                </c:pt>
                <c:pt idx="16">
                  <c:v>0.58208217102068627</c:v>
                </c:pt>
                <c:pt idx="17">
                  <c:v>0.54007237553944176</c:v>
                </c:pt>
                <c:pt idx="18">
                  <c:v>0.52586910634638562</c:v>
                </c:pt>
                <c:pt idx="19">
                  <c:v>0.5249481155073723</c:v>
                </c:pt>
                <c:pt idx="20">
                  <c:v>0.51807976053681959</c:v>
                </c:pt>
                <c:pt idx="21">
                  <c:v>0.51718300041163745</c:v>
                </c:pt>
                <c:pt idx="22">
                  <c:v>0.51628924639966689</c:v>
                </c:pt>
                <c:pt idx="23">
                  <c:v>0.51540067794255606</c:v>
                </c:pt>
                <c:pt idx="24">
                  <c:v>0.51451663714502227</c:v>
                </c:pt>
                <c:pt idx="25">
                  <c:v>0.51363671549999179</c:v>
                </c:pt>
                <c:pt idx="26">
                  <c:v>0.50981334704202486</c:v>
                </c:pt>
                <c:pt idx="27">
                  <c:v>0.50894499898959189</c:v>
                </c:pt>
                <c:pt idx="28">
                  <c:v>0.50807939578586658</c:v>
                </c:pt>
                <c:pt idx="29">
                  <c:v>0.50721623668515903</c:v>
                </c:pt>
                <c:pt idx="30">
                  <c:v>0.50342834940064252</c:v>
                </c:pt>
                <c:pt idx="31">
                  <c:v>0.50257428400168191</c:v>
                </c:pt>
                <c:pt idx="32">
                  <c:v>0.50172195191876701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A-4C11-9916-BF345FE94A6F}"/>
            </c:ext>
          </c:extLst>
        </c:ser>
        <c:ser>
          <c:idx val="2"/>
          <c:order val="2"/>
          <c:tx>
            <c:strRef>
              <c:f>'figures 2050'!$H$17</c:f>
              <c:strCache>
                <c:ptCount val="1"/>
                <c:pt idx="0">
                  <c:v>Emissions de l'électricité (MtCO2)</c:v>
                </c:pt>
              </c:strCache>
            </c:strRef>
          </c:tx>
          <c:spPr>
            <a:pattFill prst="pct2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2050'!$J$17:$AP$17</c:f>
              <c:numCache>
                <c:formatCode>0.0</c:formatCode>
                <c:ptCount val="33"/>
                <c:pt idx="0">
                  <c:v>3.2130000000000001</c:v>
                </c:pt>
                <c:pt idx="1">
                  <c:v>3.198</c:v>
                </c:pt>
                <c:pt idx="2">
                  <c:v>3.1850000000000001</c:v>
                </c:pt>
                <c:pt idx="3">
                  <c:v>3.1488443636015027</c:v>
                </c:pt>
                <c:pt idx="4">
                  <c:v>3.1150533111638166</c:v>
                </c:pt>
                <c:pt idx="5">
                  <c:v>3.1438684571691429</c:v>
                </c:pt>
                <c:pt idx="6">
                  <c:v>3.1429298242871999</c:v>
                </c:pt>
                <c:pt idx="7">
                  <c:v>3.0809777579658588</c:v>
                </c:pt>
                <c:pt idx="8">
                  <c:v>3.0133307388826744</c:v>
                </c:pt>
                <c:pt idx="9">
                  <c:v>2.9486815637921393</c:v>
                </c:pt>
                <c:pt idx="10">
                  <c:v>2.8826560501299183</c:v>
                </c:pt>
                <c:pt idx="11">
                  <c:v>2.8399888658062404</c:v>
                </c:pt>
                <c:pt idx="12">
                  <c:v>2.8397772487118611</c:v>
                </c:pt>
                <c:pt idx="13">
                  <c:v>2.7982837637219942</c:v>
                </c:pt>
                <c:pt idx="14">
                  <c:v>2.7989696275175699</c:v>
                </c:pt>
                <c:pt idx="15">
                  <c:v>2.7587291644743304</c:v>
                </c:pt>
                <c:pt idx="16">
                  <c:v>2.7500832202396688</c:v>
                </c:pt>
                <c:pt idx="17">
                  <c:v>2.7096962284904307</c:v>
                </c:pt>
                <c:pt idx="18">
                  <c:v>2.6948026756643952</c:v>
                </c:pt>
                <c:pt idx="19">
                  <c:v>2.6716172918809202</c:v>
                </c:pt>
                <c:pt idx="20">
                  <c:v>2.6189204466111549</c:v>
                </c:pt>
                <c:pt idx="21">
                  <c:v>2.5973520621996475</c:v>
                </c:pt>
                <c:pt idx="22">
                  <c:v>2.5677014522293931</c:v>
                </c:pt>
                <c:pt idx="23">
                  <c:v>2.5398797238300075</c:v>
                </c:pt>
                <c:pt idx="24">
                  <c:v>2.5136898677911694</c:v>
                </c:pt>
                <c:pt idx="25">
                  <c:v>2.4893679997472868</c:v>
                </c:pt>
                <c:pt idx="26">
                  <c:v>2.4521669129565375</c:v>
                </c:pt>
                <c:pt idx="27">
                  <c:v>2.43068562052422</c:v>
                </c:pt>
                <c:pt idx="28">
                  <c:v>2.4105150094377392</c:v>
                </c:pt>
                <c:pt idx="29">
                  <c:v>2.391490841915052</c:v>
                </c:pt>
                <c:pt idx="30">
                  <c:v>2.3598753164033819</c:v>
                </c:pt>
                <c:pt idx="31">
                  <c:v>2.3430546844066784</c:v>
                </c:pt>
                <c:pt idx="32">
                  <c:v>2.3271972266739671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A-4C11-9916-BF345FE9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70496"/>
        <c:axId val="2080872992"/>
      </c:areaChart>
      <c:catAx>
        <c:axId val="208087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0872992"/>
        <c:crosses val="autoZero"/>
        <c:auto val="1"/>
        <c:lblAlgn val="ctr"/>
        <c:lblOffset val="100"/>
        <c:noMultiLvlLbl val="0"/>
      </c:catAx>
      <c:valAx>
        <c:axId val="20808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087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1950986442445435E-3"/>
          <c:y val="0.887351251204887"/>
          <c:w val="0.98858465379420279"/>
          <c:h val="8.84809033211071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900"/>
              <a:t>Evolution du parc en DPE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6"/>
          <c:order val="0"/>
          <c:tx>
            <c:strRef>
              <c:f>'figures 2050'!$I$29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2050'!$J$29:$AP$29</c:f>
              <c:numCache>
                <c:formatCode>0.0</c:formatCode>
                <c:ptCount val="33"/>
                <c:pt idx="0">
                  <c:v>1.448</c:v>
                </c:pt>
                <c:pt idx="1">
                  <c:v>1.3440000000000001</c:v>
                </c:pt>
                <c:pt idx="2">
                  <c:v>1.2529999999999999</c:v>
                </c:pt>
                <c:pt idx="3">
                  <c:v>1.17133670674941</c:v>
                </c:pt>
                <c:pt idx="4">
                  <c:v>1.0068013714388599</c:v>
                </c:pt>
                <c:pt idx="5">
                  <c:v>0.866946926274063</c:v>
                </c:pt>
                <c:pt idx="6">
                  <c:v>0.71257750517812202</c:v>
                </c:pt>
                <c:pt idx="7">
                  <c:v>0.58586572343754295</c:v>
                </c:pt>
                <c:pt idx="8">
                  <c:v>0.48989626801080899</c:v>
                </c:pt>
                <c:pt idx="9">
                  <c:v>0.41422361382953299</c:v>
                </c:pt>
                <c:pt idx="10">
                  <c:v>0.35255391688979598</c:v>
                </c:pt>
                <c:pt idx="11">
                  <c:v>0.30248112425363299</c:v>
                </c:pt>
                <c:pt idx="12">
                  <c:v>0.26146884464437897</c:v>
                </c:pt>
                <c:pt idx="13">
                  <c:v>0.228474818167237</c:v>
                </c:pt>
                <c:pt idx="14">
                  <c:v>0.20139365944596899</c:v>
                </c:pt>
                <c:pt idx="15">
                  <c:v>0.17934722506929601</c:v>
                </c:pt>
                <c:pt idx="16">
                  <c:v>0.16113780989828599</c:v>
                </c:pt>
                <c:pt idx="17">
                  <c:v>0.14609057261931699</c:v>
                </c:pt>
                <c:pt idx="18">
                  <c:v>0.13358095339248899</c:v>
                </c:pt>
                <c:pt idx="19">
                  <c:v>0.12314524519924799</c:v>
                </c:pt>
                <c:pt idx="20">
                  <c:v>0.114405513854371</c:v>
                </c:pt>
                <c:pt idx="21">
                  <c:v>0.107065708359245</c:v>
                </c:pt>
                <c:pt idx="22">
                  <c:v>0.100885332523157</c:v>
                </c:pt>
                <c:pt idx="23">
                  <c:v>9.5668513753331602E-2</c:v>
                </c:pt>
                <c:pt idx="24">
                  <c:v>9.1254765285437203E-2</c:v>
                </c:pt>
                <c:pt idx="25">
                  <c:v>8.7512602025067901E-2</c:v>
                </c:pt>
                <c:pt idx="26">
                  <c:v>8.4333948458874097E-2</c:v>
                </c:pt>
                <c:pt idx="27">
                  <c:v>8.1629671406533197E-2</c:v>
                </c:pt>
                <c:pt idx="28">
                  <c:v>7.9326010765610799E-2</c:v>
                </c:pt>
                <c:pt idx="29">
                  <c:v>7.7361716320091797E-2</c:v>
                </c:pt>
                <c:pt idx="30">
                  <c:v>7.5685747588639302E-2</c:v>
                </c:pt>
                <c:pt idx="31">
                  <c:v>7.4255424173511095E-2</c:v>
                </c:pt>
                <c:pt idx="32">
                  <c:v>7.3034929845811294E-2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E-4B21-AE6E-4CB205A3B761}"/>
            </c:ext>
          </c:extLst>
        </c:ser>
        <c:ser>
          <c:idx val="5"/>
          <c:order val="1"/>
          <c:tx>
            <c:strRef>
              <c:f>'figures 2050'!$I$28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2050'!$J$28:$AP$28</c:f>
              <c:numCache>
                <c:formatCode>0.0</c:formatCode>
                <c:ptCount val="33"/>
                <c:pt idx="0">
                  <c:v>2.6920000000000002</c:v>
                </c:pt>
                <c:pt idx="1">
                  <c:v>2.645</c:v>
                </c:pt>
                <c:pt idx="2">
                  <c:v>2.5960000000000001</c:v>
                </c:pt>
                <c:pt idx="3">
                  <c:v>2.5446370332747899</c:v>
                </c:pt>
                <c:pt idx="4">
                  <c:v>2.49487633075627</c:v>
                </c:pt>
                <c:pt idx="5">
                  <c:v>2.44521330251166</c:v>
                </c:pt>
                <c:pt idx="6">
                  <c:v>2.3797825008861699</c:v>
                </c:pt>
                <c:pt idx="7">
                  <c:v>2.0964140995518599</c:v>
                </c:pt>
                <c:pt idx="8">
                  <c:v>1.8387544152333499</c:v>
                </c:pt>
                <c:pt idx="9">
                  <c:v>1.6023619174358501</c:v>
                </c:pt>
                <c:pt idx="10">
                  <c:v>1.41703033583754</c:v>
                </c:pt>
                <c:pt idx="11">
                  <c:v>1.2767507498392101</c:v>
                </c:pt>
                <c:pt idx="12">
                  <c:v>1.15376797119635</c:v>
                </c:pt>
                <c:pt idx="13">
                  <c:v>1.046172627589</c:v>
                </c:pt>
                <c:pt idx="14">
                  <c:v>0.95046312885221496</c:v>
                </c:pt>
                <c:pt idx="15">
                  <c:v>0.86504679527974004</c:v>
                </c:pt>
                <c:pt idx="16">
                  <c:v>0.787944293070441</c:v>
                </c:pt>
                <c:pt idx="17">
                  <c:v>0.71822254747032499</c:v>
                </c:pt>
                <c:pt idx="18">
                  <c:v>0.65496325017624002</c:v>
                </c:pt>
                <c:pt idx="19">
                  <c:v>0.59733379664410402</c:v>
                </c:pt>
                <c:pt idx="20">
                  <c:v>0.54460798665158205</c:v>
                </c:pt>
                <c:pt idx="21">
                  <c:v>0.49619636284900798</c:v>
                </c:pt>
                <c:pt idx="22">
                  <c:v>0.45160300190359698</c:v>
                </c:pt>
                <c:pt idx="23">
                  <c:v>0.41040955024644199</c:v>
                </c:pt>
                <c:pt idx="24">
                  <c:v>0.37225551762464199</c:v>
                </c:pt>
                <c:pt idx="25">
                  <c:v>0.336833127033493</c:v>
                </c:pt>
                <c:pt idx="26">
                  <c:v>0.303878071417923</c:v>
                </c:pt>
                <c:pt idx="27">
                  <c:v>0.27316194006146999</c:v>
                </c:pt>
                <c:pt idx="28">
                  <c:v>0.24448610520731001</c:v>
                </c:pt>
                <c:pt idx="29">
                  <c:v>0.217676714093439</c:v>
                </c:pt>
                <c:pt idx="30">
                  <c:v>0.19258061039337701</c:v>
                </c:pt>
                <c:pt idx="31">
                  <c:v>0.16906204920376999</c:v>
                </c:pt>
                <c:pt idx="32">
                  <c:v>0.146999965082454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E-4B21-AE6E-4CB205A3B761}"/>
            </c:ext>
          </c:extLst>
        </c:ser>
        <c:ser>
          <c:idx val="4"/>
          <c:order val="2"/>
          <c:tx>
            <c:strRef>
              <c:f>'figures 2050'!$I$27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2050'!$J$27:$AP$27</c:f>
              <c:numCache>
                <c:formatCode>0.0</c:formatCode>
                <c:ptCount val="33"/>
                <c:pt idx="0">
                  <c:v>7.1020000000000003</c:v>
                </c:pt>
                <c:pt idx="1">
                  <c:v>6.8840000000000003</c:v>
                </c:pt>
                <c:pt idx="2">
                  <c:v>6.673</c:v>
                </c:pt>
                <c:pt idx="3">
                  <c:v>6.4699971387487096</c:v>
                </c:pt>
                <c:pt idx="4">
                  <c:v>6.2598052491449998</c:v>
                </c:pt>
                <c:pt idx="5">
                  <c:v>5.9958929437050097</c:v>
                </c:pt>
                <c:pt idx="6">
                  <c:v>5.6719797233519804</c:v>
                </c:pt>
                <c:pt idx="7">
                  <c:v>5.3790385940626004</c:v>
                </c:pt>
                <c:pt idx="8">
                  <c:v>5.09696377247871</c:v>
                </c:pt>
                <c:pt idx="9">
                  <c:v>4.7827652519994599</c:v>
                </c:pt>
                <c:pt idx="10">
                  <c:v>4.4852442204579299</c:v>
                </c:pt>
                <c:pt idx="11">
                  <c:v>4.1824171896266096</c:v>
                </c:pt>
                <c:pt idx="12">
                  <c:v>3.7921577696853599</c:v>
                </c:pt>
                <c:pt idx="13">
                  <c:v>3.1866380773840999</c:v>
                </c:pt>
                <c:pt idx="14">
                  <c:v>2.6662736009082901</c:v>
                </c:pt>
                <c:pt idx="15">
                  <c:v>2.23293455716788</c:v>
                </c:pt>
                <c:pt idx="16">
                  <c:v>1.9286900450791</c:v>
                </c:pt>
                <c:pt idx="17">
                  <c:v>1.7097794107703901</c:v>
                </c:pt>
                <c:pt idx="18">
                  <c:v>1.5272857562353099</c:v>
                </c:pt>
                <c:pt idx="19">
                  <c:v>1.37048898357168</c:v>
                </c:pt>
                <c:pt idx="20">
                  <c:v>1.2338810889435801</c:v>
                </c:pt>
                <c:pt idx="21">
                  <c:v>1.11390044519675</c:v>
                </c:pt>
                <c:pt idx="22">
                  <c:v>1.0078009422921701</c:v>
                </c:pt>
                <c:pt idx="23">
                  <c:v>0.91338967691115303</c:v>
                </c:pt>
                <c:pt idx="24">
                  <c:v>0.82887970803699496</c:v>
                </c:pt>
                <c:pt idx="25">
                  <c:v>0.752812510923764</c:v>
                </c:pt>
                <c:pt idx="26">
                  <c:v>0.68399068085616399</c:v>
                </c:pt>
                <c:pt idx="27">
                  <c:v>0.62142589308354002</c:v>
                </c:pt>
                <c:pt idx="28">
                  <c:v>0.564298125390431</c:v>
                </c:pt>
                <c:pt idx="29">
                  <c:v>0.511923298238387</c:v>
                </c:pt>
                <c:pt idx="30">
                  <c:v>0.463727514543955</c:v>
                </c:pt>
                <c:pt idx="31">
                  <c:v>0.41922656105239298</c:v>
                </c:pt>
                <c:pt idx="32">
                  <c:v>0.37800940211855499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7E-4B21-AE6E-4CB205A3B761}"/>
            </c:ext>
          </c:extLst>
        </c:ser>
        <c:ser>
          <c:idx val="3"/>
          <c:order val="3"/>
          <c:tx>
            <c:strRef>
              <c:f>'figures 2050'!$I$26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2050'!$J$26:$AP$26</c:f>
              <c:numCache>
                <c:formatCode>0.0</c:formatCode>
                <c:ptCount val="33"/>
                <c:pt idx="0">
                  <c:v>9.4700000000000006</c:v>
                </c:pt>
                <c:pt idx="1">
                  <c:v>9.4420000000000002</c:v>
                </c:pt>
                <c:pt idx="2">
                  <c:v>9.4090000000000007</c:v>
                </c:pt>
                <c:pt idx="3">
                  <c:v>9.3745033668458202</c:v>
                </c:pt>
                <c:pt idx="4">
                  <c:v>9.3566371605725998</c:v>
                </c:pt>
                <c:pt idx="5">
                  <c:v>9.2829746571756502</c:v>
                </c:pt>
                <c:pt idx="6">
                  <c:v>9.2574910253829295</c:v>
                </c:pt>
                <c:pt idx="7">
                  <c:v>9.3084737491592104</c:v>
                </c:pt>
                <c:pt idx="8">
                  <c:v>9.3002068477118005</c:v>
                </c:pt>
                <c:pt idx="9">
                  <c:v>9.2343517814827205</c:v>
                </c:pt>
                <c:pt idx="10">
                  <c:v>9.1346259634355391</c:v>
                </c:pt>
                <c:pt idx="11">
                  <c:v>9.0097488160436807</c:v>
                </c:pt>
                <c:pt idx="12">
                  <c:v>8.8083674620291905</c:v>
                </c:pt>
                <c:pt idx="13">
                  <c:v>8.7809316484168907</c:v>
                </c:pt>
                <c:pt idx="14">
                  <c:v>8.6918292423503196</c:v>
                </c:pt>
                <c:pt idx="15">
                  <c:v>8.5390693304659298</c:v>
                </c:pt>
                <c:pt idx="16">
                  <c:v>8.2435861408216198</c:v>
                </c:pt>
                <c:pt idx="17">
                  <c:v>7.8844420164623497</c:v>
                </c:pt>
                <c:pt idx="18">
                  <c:v>7.5634458900376904</c:v>
                </c:pt>
                <c:pt idx="19">
                  <c:v>7.0488255173817898</c:v>
                </c:pt>
                <c:pt idx="20">
                  <c:v>6.6006468573957502</c:v>
                </c:pt>
                <c:pt idx="21">
                  <c:v>6.2079098003795998</c:v>
                </c:pt>
                <c:pt idx="22">
                  <c:v>5.71714760865708</c:v>
                </c:pt>
                <c:pt idx="23">
                  <c:v>5.2779127105202397</c:v>
                </c:pt>
                <c:pt idx="24">
                  <c:v>4.8837150079103999</c:v>
                </c:pt>
                <c:pt idx="25">
                  <c:v>4.5591410050118899</c:v>
                </c:pt>
                <c:pt idx="26">
                  <c:v>4.2612614697408597</c:v>
                </c:pt>
                <c:pt idx="27">
                  <c:v>3.98806733029507</c:v>
                </c:pt>
                <c:pt idx="28">
                  <c:v>3.7376100039664402</c:v>
                </c:pt>
                <c:pt idx="29">
                  <c:v>3.5080193754288498</c:v>
                </c:pt>
                <c:pt idx="30">
                  <c:v>3.29751942343947</c:v>
                </c:pt>
                <c:pt idx="31">
                  <c:v>3.1044397028562001</c:v>
                </c:pt>
                <c:pt idx="32">
                  <c:v>2.9272224442508001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7E-4B21-AE6E-4CB205A3B761}"/>
            </c:ext>
          </c:extLst>
        </c:ser>
        <c:ser>
          <c:idx val="2"/>
          <c:order val="4"/>
          <c:tx>
            <c:strRef>
              <c:f>'figures 2050'!$I$25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2050'!$J$25:$AP$25</c:f>
              <c:numCache>
                <c:formatCode>0.0</c:formatCode>
                <c:ptCount val="33"/>
                <c:pt idx="0">
                  <c:v>5.2160000000000002</c:v>
                </c:pt>
                <c:pt idx="1">
                  <c:v>5.36</c:v>
                </c:pt>
                <c:pt idx="2">
                  <c:v>5.4960000000000004</c:v>
                </c:pt>
                <c:pt idx="3">
                  <c:v>5.6193500342658096</c:v>
                </c:pt>
                <c:pt idx="4">
                  <c:v>5.7954171637582803</c:v>
                </c:pt>
                <c:pt idx="5">
                  <c:v>6.0113020964162498</c:v>
                </c:pt>
                <c:pt idx="6">
                  <c:v>6.2493862392211303</c:v>
                </c:pt>
                <c:pt idx="7">
                  <c:v>6.5652582331051299</c:v>
                </c:pt>
                <c:pt idx="8">
                  <c:v>6.8646102035729397</c:v>
                </c:pt>
                <c:pt idx="9">
                  <c:v>7.1683859648918897</c:v>
                </c:pt>
                <c:pt idx="10">
                  <c:v>7.4314463679632503</c:v>
                </c:pt>
                <c:pt idx="11">
                  <c:v>7.6642746637214403</c:v>
                </c:pt>
                <c:pt idx="12">
                  <c:v>7.9271543515166796</c:v>
                </c:pt>
                <c:pt idx="13">
                  <c:v>8.2064381692807995</c:v>
                </c:pt>
                <c:pt idx="14">
                  <c:v>8.4460908898281293</c:v>
                </c:pt>
                <c:pt idx="15">
                  <c:v>8.6529464040589801</c:v>
                </c:pt>
                <c:pt idx="16">
                  <c:v>8.8511073318586195</c:v>
                </c:pt>
                <c:pt idx="17">
                  <c:v>9.0181744312108894</c:v>
                </c:pt>
                <c:pt idx="18">
                  <c:v>9.1534337979000497</c:v>
                </c:pt>
                <c:pt idx="19">
                  <c:v>9.4332000372709501</c:v>
                </c:pt>
                <c:pt idx="20">
                  <c:v>9.6377292921574398</c:v>
                </c:pt>
                <c:pt idx="21">
                  <c:v>9.7704844153609294</c:v>
                </c:pt>
                <c:pt idx="22">
                  <c:v>9.9454097316645296</c:v>
                </c:pt>
                <c:pt idx="23">
                  <c:v>10.0672729568652</c:v>
                </c:pt>
                <c:pt idx="24">
                  <c:v>10.1409505554281</c:v>
                </c:pt>
                <c:pt idx="25">
                  <c:v>10.160416481851501</c:v>
                </c:pt>
                <c:pt idx="26">
                  <c:v>10.140545051925701</c:v>
                </c:pt>
                <c:pt idx="27">
                  <c:v>10.103316619803101</c:v>
                </c:pt>
                <c:pt idx="28">
                  <c:v>10.0518959567094</c:v>
                </c:pt>
                <c:pt idx="29">
                  <c:v>9.9893132065924899</c:v>
                </c:pt>
                <c:pt idx="30">
                  <c:v>9.91806342874089</c:v>
                </c:pt>
                <c:pt idx="31">
                  <c:v>9.8401886822459197</c:v>
                </c:pt>
                <c:pt idx="32">
                  <c:v>9.7573494835144601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7E-4B21-AE6E-4CB205A3B761}"/>
            </c:ext>
          </c:extLst>
        </c:ser>
        <c:ser>
          <c:idx val="1"/>
          <c:order val="5"/>
          <c:tx>
            <c:strRef>
              <c:f>'figures 2050'!$I$24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2050'!$J$24:$AP$24</c:f>
              <c:numCache>
                <c:formatCode>0.0</c:formatCode>
                <c:ptCount val="33"/>
                <c:pt idx="0">
                  <c:v>1.5329999999999999</c:v>
                </c:pt>
                <c:pt idx="1">
                  <c:v>1.829</c:v>
                </c:pt>
                <c:pt idx="2">
                  <c:v>2.121</c:v>
                </c:pt>
                <c:pt idx="3">
                  <c:v>2.4098275413952899</c:v>
                </c:pt>
                <c:pt idx="4">
                  <c:v>2.7115624195255399</c:v>
                </c:pt>
                <c:pt idx="5">
                  <c:v>3.0391620513987001</c:v>
                </c:pt>
                <c:pt idx="6">
                  <c:v>3.3784356661174701</c:v>
                </c:pt>
                <c:pt idx="7">
                  <c:v>3.7188779321705798</c:v>
                </c:pt>
                <c:pt idx="8">
                  <c:v>4.0583602372627103</c:v>
                </c:pt>
                <c:pt idx="9">
                  <c:v>4.4324194426042398</c:v>
                </c:pt>
                <c:pt idx="10">
                  <c:v>4.7903990416082598</c:v>
                </c:pt>
                <c:pt idx="11">
                  <c:v>5.1438232328997104</c:v>
                </c:pt>
                <c:pt idx="12">
                  <c:v>5.5865039848955096</c:v>
                </c:pt>
                <c:pt idx="13">
                  <c:v>5.9725576126954003</c:v>
                </c:pt>
                <c:pt idx="14">
                  <c:v>6.3986428226983598</c:v>
                </c:pt>
                <c:pt idx="15">
                  <c:v>6.8127324362622703</c:v>
                </c:pt>
                <c:pt idx="16">
                  <c:v>7.2266827600961596</c:v>
                </c:pt>
                <c:pt idx="17">
                  <c:v>7.6309715916354497</c:v>
                </c:pt>
                <c:pt idx="18">
                  <c:v>7.9908633541035696</c:v>
                </c:pt>
                <c:pt idx="19">
                  <c:v>8.3669217166815102</c:v>
                </c:pt>
                <c:pt idx="20">
                  <c:v>8.7209428493745698</c:v>
                </c:pt>
                <c:pt idx="21">
                  <c:v>9.0646050078603597</c:v>
                </c:pt>
                <c:pt idx="22">
                  <c:v>9.4275195153172895</c:v>
                </c:pt>
                <c:pt idx="23">
                  <c:v>9.7747147700692096</c:v>
                </c:pt>
                <c:pt idx="24">
                  <c:v>10.110657049432801</c:v>
                </c:pt>
                <c:pt idx="25">
                  <c:v>10.419028552154201</c:v>
                </c:pt>
                <c:pt idx="26">
                  <c:v>10.729614276297101</c:v>
                </c:pt>
                <c:pt idx="27">
                  <c:v>11.0241185732927</c:v>
                </c:pt>
                <c:pt idx="28">
                  <c:v>11.302653581842501</c:v>
                </c:pt>
                <c:pt idx="29">
                  <c:v>11.565390248406599</c:v>
                </c:pt>
                <c:pt idx="30">
                  <c:v>11.8123506284609</c:v>
                </c:pt>
                <c:pt idx="31">
                  <c:v>12.044165677354</c:v>
                </c:pt>
                <c:pt idx="32">
                  <c:v>12.261207464502199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7E-4B21-AE6E-4CB205A3B761}"/>
            </c:ext>
          </c:extLst>
        </c:ser>
        <c:ser>
          <c:idx val="0"/>
          <c:order val="6"/>
          <c:tx>
            <c:strRef>
              <c:f>'figures 2050'!$I$23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2050'!$J$23:$AP$23</c:f>
              <c:numCache>
                <c:formatCode>0.0</c:formatCode>
                <c:ptCount val="33"/>
                <c:pt idx="0">
                  <c:v>0.307</c:v>
                </c:pt>
                <c:pt idx="1">
                  <c:v>0.60399999999999998</c:v>
                </c:pt>
                <c:pt idx="2">
                  <c:v>0.90100000000000002</c:v>
                </c:pt>
                <c:pt idx="3">
                  <c:v>1.19866320657948</c:v>
                </c:pt>
                <c:pt idx="4">
                  <c:v>1.50224189200867</c:v>
                </c:pt>
                <c:pt idx="5">
                  <c:v>1.8027974517976799</c:v>
                </c:pt>
                <c:pt idx="6">
                  <c:v>2.08947226617529</c:v>
                </c:pt>
                <c:pt idx="7">
                  <c:v>2.35802903246794</c:v>
                </c:pt>
                <c:pt idx="8">
                  <c:v>2.61396970127312</c:v>
                </c:pt>
                <c:pt idx="9">
                  <c:v>2.85713084696043</c:v>
                </c:pt>
                <c:pt idx="10">
                  <c:v>3.0872716595012002</c:v>
                </c:pt>
                <c:pt idx="11">
                  <c:v>3.3041076178651201</c:v>
                </c:pt>
                <c:pt idx="12">
                  <c:v>3.51740175698811</c:v>
                </c:pt>
                <c:pt idx="13">
                  <c:v>3.5874034139767401</c:v>
                </c:pt>
                <c:pt idx="14">
                  <c:v>3.7947347173398498</c:v>
                </c:pt>
                <c:pt idx="15">
                  <c:v>3.9967814498993901</c:v>
                </c:pt>
                <c:pt idx="16">
                  <c:v>4.1977801461843898</c:v>
                </c:pt>
                <c:pt idx="17">
                  <c:v>4.3960151134933696</c:v>
                </c:pt>
                <c:pt idx="18">
                  <c:v>4.5755731630423497</c:v>
                </c:pt>
                <c:pt idx="19">
                  <c:v>4.7434168493871001</c:v>
                </c:pt>
                <c:pt idx="20">
                  <c:v>4.9040308393977501</c:v>
                </c:pt>
                <c:pt idx="21">
                  <c:v>5.0577448310935802</c:v>
                </c:pt>
                <c:pt idx="22">
                  <c:v>5.2179958809257601</c:v>
                </c:pt>
                <c:pt idx="23">
                  <c:v>5.3783108396816202</c:v>
                </c:pt>
                <c:pt idx="24">
                  <c:v>5.53816778599308</c:v>
                </c:pt>
                <c:pt idx="25">
                  <c:v>5.6972033487076299</c:v>
                </c:pt>
                <c:pt idx="26">
                  <c:v>5.85527961931784</c:v>
                </c:pt>
                <c:pt idx="27">
                  <c:v>6.0120087331350698</c:v>
                </c:pt>
                <c:pt idx="28">
                  <c:v>6.1671560189972201</c:v>
                </c:pt>
                <c:pt idx="29">
                  <c:v>6.32033347394293</c:v>
                </c:pt>
                <c:pt idx="30">
                  <c:v>6.4715585706266197</c:v>
                </c:pt>
                <c:pt idx="31">
                  <c:v>6.6205147499094696</c:v>
                </c:pt>
                <c:pt idx="32">
                  <c:v>6.7672759855553997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7E-4B21-AE6E-4CB205A3B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994256"/>
        <c:axId val="2022994672"/>
      </c:areaChart>
      <c:catAx>
        <c:axId val="202299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994672"/>
        <c:crosses val="autoZero"/>
        <c:auto val="1"/>
        <c:lblAlgn val="ctr"/>
        <c:lblOffset val="100"/>
        <c:noMultiLvlLbl val="0"/>
      </c:catAx>
      <c:valAx>
        <c:axId val="20229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99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Consommation d'énergie par vecteur (TWh)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'figures 2050'!$H$50</c:f>
              <c:strCache>
                <c:ptCount val="1"/>
                <c:pt idx="0">
                  <c:v>Electricité (joule)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2050'!$J$50:$AP$50</c:f>
              <c:numCache>
                <c:formatCode>0.0</c:formatCode>
                <c:ptCount val="33"/>
                <c:pt idx="0">
                  <c:v>36.686999999999998</c:v>
                </c:pt>
                <c:pt idx="1">
                  <c:v>35.454000000000001</c:v>
                </c:pt>
                <c:pt idx="2">
                  <c:v>34.276000000000003</c:v>
                </c:pt>
                <c:pt idx="3">
                  <c:v>32.866897840883169</c:v>
                </c:pt>
                <c:pt idx="4">
                  <c:v>31.23091694241057</c:v>
                </c:pt>
                <c:pt idx="5">
                  <c:v>29.722687028984236</c:v>
                </c:pt>
                <c:pt idx="6">
                  <c:v>27.864560680641556</c:v>
                </c:pt>
                <c:pt idx="7">
                  <c:v>25.755801598789507</c:v>
                </c:pt>
                <c:pt idx="8">
                  <c:v>23.839606562985754</c:v>
                </c:pt>
                <c:pt idx="9">
                  <c:v>21.97643311120251</c:v>
                </c:pt>
                <c:pt idx="10">
                  <c:v>20.340452377069784</c:v>
                </c:pt>
                <c:pt idx="11">
                  <c:v>18.973630568167103</c:v>
                </c:pt>
                <c:pt idx="12">
                  <c:v>17.560539148375248</c:v>
                </c:pt>
                <c:pt idx="13">
                  <c:v>16.26076222446348</c:v>
                </c:pt>
                <c:pt idx="14">
                  <c:v>15.251337152368228</c:v>
                </c:pt>
                <c:pt idx="15">
                  <c:v>14.148986884248741</c:v>
                </c:pt>
                <c:pt idx="16">
                  <c:v>13.295092529189072</c:v>
                </c:pt>
                <c:pt idx="17">
                  <c:v>12.363172881104234</c:v>
                </c:pt>
                <c:pt idx="18">
                  <c:v>11.68616410788178</c:v>
                </c:pt>
                <c:pt idx="19">
                  <c:v>11.007306614600727</c:v>
                </c:pt>
                <c:pt idx="20">
                  <c:v>10.275766033308949</c:v>
                </c:pt>
                <c:pt idx="21">
                  <c:v>9.722429531626652</c:v>
                </c:pt>
                <c:pt idx="22">
                  <c:v>9.1782069715144736</c:v>
                </c:pt>
                <c:pt idx="23">
                  <c:v>8.6796141548500181</c:v>
                </c:pt>
                <c:pt idx="24">
                  <c:v>8.2209556875582219</c:v>
                </c:pt>
                <c:pt idx="25">
                  <c:v>7.8005666605953898</c:v>
                </c:pt>
                <c:pt idx="26">
                  <c:v>7.3681154331021705</c:v>
                </c:pt>
                <c:pt idx="27">
                  <c:v>7.0087843155636724</c:v>
                </c:pt>
                <c:pt idx="28">
                  <c:v>6.6749476727195018</c:v>
                </c:pt>
                <c:pt idx="29">
                  <c:v>6.3641524459400562</c:v>
                </c:pt>
                <c:pt idx="30">
                  <c:v>6.0391762622395149</c:v>
                </c:pt>
                <c:pt idx="31">
                  <c:v>5.7698889158709807</c:v>
                </c:pt>
                <c:pt idx="32">
                  <c:v>5.517859428241767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D-4454-9E9C-63531F18E952}"/>
            </c:ext>
          </c:extLst>
        </c:ser>
        <c:ser>
          <c:idx val="4"/>
          <c:order val="1"/>
          <c:tx>
            <c:strRef>
              <c:f>'figures 2050'!$H$49</c:f>
              <c:strCache>
                <c:ptCount val="1"/>
                <c:pt idx="0">
                  <c:v>Electricité (pompe à chaleur)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2050'!$J$49:$AP$49</c:f>
              <c:numCache>
                <c:formatCode>0.0</c:formatCode>
                <c:ptCount val="33"/>
                <c:pt idx="0">
                  <c:v>3.98</c:v>
                </c:pt>
                <c:pt idx="1">
                  <c:v>5.0220000000000002</c:v>
                </c:pt>
                <c:pt idx="2">
                  <c:v>6.0469999999999997</c:v>
                </c:pt>
                <c:pt idx="3">
                  <c:v>6.9918915717940511</c:v>
                </c:pt>
                <c:pt idx="4">
                  <c:v>8.2001376292833541</c:v>
                </c:pt>
                <c:pt idx="5">
                  <c:v>10.073116226321279</c:v>
                </c:pt>
                <c:pt idx="6">
                  <c:v>11.91936114577863</c:v>
                </c:pt>
                <c:pt idx="7">
                  <c:v>13.243916856474447</c:v>
                </c:pt>
                <c:pt idx="8">
                  <c:v>14.303820511478518</c:v>
                </c:pt>
                <c:pt idx="9">
                  <c:v>15.348649974773895</c:v>
                </c:pt>
                <c:pt idx="10">
                  <c:v>16.148864713182277</c:v>
                </c:pt>
                <c:pt idx="11">
                  <c:v>16.975595581278871</c:v>
                </c:pt>
                <c:pt idx="12">
                  <c:v>18.386008303673666</c:v>
                </c:pt>
                <c:pt idx="13">
                  <c:v>19.160551240371888</c:v>
                </c:pt>
                <c:pt idx="14">
                  <c:v>20.178658132664303</c:v>
                </c:pt>
                <c:pt idx="15">
                  <c:v>20.771635450869315</c:v>
                </c:pt>
                <c:pt idx="16">
                  <c:v>21.516087473844717</c:v>
                </c:pt>
                <c:pt idx="17">
                  <c:v>21.936779378268245</c:v>
                </c:pt>
                <c:pt idx="18">
                  <c:v>22.425262166351093</c:v>
                </c:pt>
                <c:pt idx="19">
                  <c:v>22.810633788955219</c:v>
                </c:pt>
                <c:pt idx="20">
                  <c:v>23.074796231477915</c:v>
                </c:pt>
                <c:pt idx="21">
                  <c:v>23.520859282909161</c:v>
                </c:pt>
                <c:pt idx="22">
                  <c:v>23.855504832836939</c:v>
                </c:pt>
                <c:pt idx="23">
                  <c:v>24.001009707214717</c:v>
                </c:pt>
                <c:pt idx="24">
                  <c:v>24.12724150246467</c:v>
                </c:pt>
                <c:pt idx="25">
                  <c:v>24.238853512854391</c:v>
                </c:pt>
                <c:pt idx="26">
                  <c:v>24.196471400909314</c:v>
                </c:pt>
                <c:pt idx="27">
                  <c:v>24.282994062173962</c:v>
                </c:pt>
                <c:pt idx="28">
                  <c:v>24.360615975774671</c:v>
                </c:pt>
                <c:pt idx="29">
                  <c:v>24.429710931665305</c:v>
                </c:pt>
                <c:pt idx="30">
                  <c:v>24.350593586522439</c:v>
                </c:pt>
                <c:pt idx="31">
                  <c:v>24.406082872421784</c:v>
                </c:pt>
                <c:pt idx="32">
                  <c:v>24.456508162119675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8D-4454-9E9C-63531F18E952}"/>
            </c:ext>
          </c:extLst>
        </c:ser>
        <c:ser>
          <c:idx val="0"/>
          <c:order val="2"/>
          <c:tx>
            <c:strRef>
              <c:f>'figures 2050'!$H$45</c:f>
              <c:strCache>
                <c:ptCount val="1"/>
                <c:pt idx="0">
                  <c:v>Chauffage urbain 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2050'!$J$45:$AP$45</c:f>
              <c:numCache>
                <c:formatCode>0.0</c:formatCode>
                <c:ptCount val="33"/>
                <c:pt idx="0">
                  <c:v>10.699</c:v>
                </c:pt>
                <c:pt idx="1">
                  <c:v>10.906000000000001</c:v>
                </c:pt>
                <c:pt idx="2">
                  <c:v>11.113</c:v>
                </c:pt>
                <c:pt idx="3">
                  <c:v>11.207693378389166</c:v>
                </c:pt>
                <c:pt idx="4">
                  <c:v>11.297567259046209</c:v>
                </c:pt>
                <c:pt idx="5">
                  <c:v>11.370165548130057</c:v>
                </c:pt>
                <c:pt idx="6">
                  <c:v>11.300984067293838</c:v>
                </c:pt>
                <c:pt idx="7">
                  <c:v>13.966395770074588</c:v>
                </c:pt>
                <c:pt idx="8">
                  <c:v>16.234915517222507</c:v>
                </c:pt>
                <c:pt idx="9">
                  <c:v>18.146170579291635</c:v>
                </c:pt>
                <c:pt idx="10">
                  <c:v>19.720466604835593</c:v>
                </c:pt>
                <c:pt idx="11">
                  <c:v>21.119780302543806</c:v>
                </c:pt>
                <c:pt idx="12">
                  <c:v>22.313797992812887</c:v>
                </c:pt>
                <c:pt idx="13">
                  <c:v>22.993013293168424</c:v>
                </c:pt>
                <c:pt idx="14">
                  <c:v>23.856022999729934</c:v>
                </c:pt>
                <c:pt idx="15">
                  <c:v>24.210558154634839</c:v>
                </c:pt>
                <c:pt idx="16">
                  <c:v>24.640223566231629</c:v>
                </c:pt>
                <c:pt idx="17">
                  <c:v>24.634250293966645</c:v>
                </c:pt>
                <c:pt idx="18">
                  <c:v>24.889297191045632</c:v>
                </c:pt>
                <c:pt idx="19">
                  <c:v>24.909104818254683</c:v>
                </c:pt>
                <c:pt idx="20">
                  <c:v>24.644421019574764</c:v>
                </c:pt>
                <c:pt idx="21">
                  <c:v>24.645653609185096</c:v>
                </c:pt>
                <c:pt idx="22">
                  <c:v>24.543324687005178</c:v>
                </c:pt>
                <c:pt idx="23">
                  <c:v>24.442060261818057</c:v>
                </c:pt>
                <c:pt idx="24">
                  <c:v>24.338140406259278</c:v>
                </c:pt>
                <c:pt idx="25">
                  <c:v>24.292401890144308</c:v>
                </c:pt>
                <c:pt idx="26">
                  <c:v>24.080938374845449</c:v>
                </c:pt>
                <c:pt idx="27">
                  <c:v>24.008958195930223</c:v>
                </c:pt>
                <c:pt idx="28">
                  <c:v>23.938487716565419</c:v>
                </c:pt>
                <c:pt idx="29">
                  <c:v>23.8713943273161</c:v>
                </c:pt>
                <c:pt idx="30">
                  <c:v>23.670886941476976</c:v>
                </c:pt>
                <c:pt idx="31">
                  <c:v>23.61344236038591</c:v>
                </c:pt>
                <c:pt idx="32">
                  <c:v>23.561154546624135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8D-4454-9E9C-63531F18E952}"/>
            </c:ext>
          </c:extLst>
        </c:ser>
        <c:ser>
          <c:idx val="3"/>
          <c:order val="3"/>
          <c:tx>
            <c:strRef>
              <c:f>'figures 2050'!$H$48</c:f>
              <c:strCache>
                <c:ptCount val="1"/>
                <c:pt idx="0">
                  <c:v>Bois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2050'!$J$48:$AP$48</c:f>
              <c:numCache>
                <c:formatCode>0.0</c:formatCode>
                <c:ptCount val="33"/>
                <c:pt idx="0">
                  <c:v>74.332999999999998</c:v>
                </c:pt>
                <c:pt idx="1">
                  <c:v>74.034000000000006</c:v>
                </c:pt>
                <c:pt idx="2">
                  <c:v>73.727999999999994</c:v>
                </c:pt>
                <c:pt idx="3">
                  <c:v>72.557055362139778</c:v>
                </c:pt>
                <c:pt idx="4">
                  <c:v>71.439511011841404</c:v>
                </c:pt>
                <c:pt idx="5">
                  <c:v>70.715808685696842</c:v>
                </c:pt>
                <c:pt idx="6">
                  <c:v>68.724651095471245</c:v>
                </c:pt>
                <c:pt idx="7">
                  <c:v>65.837116686098156</c:v>
                </c:pt>
                <c:pt idx="8">
                  <c:v>63.003997049782377</c:v>
                </c:pt>
                <c:pt idx="9">
                  <c:v>60.132053896638517</c:v>
                </c:pt>
                <c:pt idx="10">
                  <c:v>57.449866891500839</c:v>
                </c:pt>
                <c:pt idx="11">
                  <c:v>55.181573251354884</c:v>
                </c:pt>
                <c:pt idx="12">
                  <c:v>52.549535149580194</c:v>
                </c:pt>
                <c:pt idx="13">
                  <c:v>49.910167228758645</c:v>
                </c:pt>
                <c:pt idx="14">
                  <c:v>48.042344320899772</c:v>
                </c:pt>
                <c:pt idx="15">
                  <c:v>45.784024072744423</c:v>
                </c:pt>
                <c:pt idx="16">
                  <c:v>44.103969196032317</c:v>
                </c:pt>
                <c:pt idx="17">
                  <c:v>42.000086532943939</c:v>
                </c:pt>
                <c:pt idx="18">
                  <c:v>40.613693742059397</c:v>
                </c:pt>
                <c:pt idx="19">
                  <c:v>39.267265199795816</c:v>
                </c:pt>
                <c:pt idx="20">
                  <c:v>37.587169007348756</c:v>
                </c:pt>
                <c:pt idx="21">
                  <c:v>36.427520092605057</c:v>
                </c:pt>
                <c:pt idx="22">
                  <c:v>35.167141676659085</c:v>
                </c:pt>
                <c:pt idx="23">
                  <c:v>33.972084448339544</c:v>
                </c:pt>
                <c:pt idx="24">
                  <c:v>32.83365916103596</c:v>
                </c:pt>
                <c:pt idx="25">
                  <c:v>31.755358905794445</c:v>
                </c:pt>
                <c:pt idx="26">
                  <c:v>30.542567681587567</c:v>
                </c:pt>
                <c:pt idx="27">
                  <c:v>29.553240029775488</c:v>
                </c:pt>
                <c:pt idx="28">
                  <c:v>28.601383414467946</c:v>
                </c:pt>
                <c:pt idx="29">
                  <c:v>27.683692611022508</c:v>
                </c:pt>
                <c:pt idx="30">
                  <c:v>26.642932095468684</c:v>
                </c:pt>
                <c:pt idx="31">
                  <c:v>25.791182338519686</c:v>
                </c:pt>
                <c:pt idx="32">
                  <c:v>24.966611911833127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8D-4454-9E9C-63531F18E952}"/>
            </c:ext>
          </c:extLst>
        </c:ser>
        <c:ser>
          <c:idx val="1"/>
          <c:order val="4"/>
          <c:tx>
            <c:strRef>
              <c:f>'figures 2050'!$H$46</c:f>
              <c:strCache>
                <c:ptCount val="1"/>
                <c:pt idx="0">
                  <c:v>Gaz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2050'!$J$46:$AP$46</c:f>
              <c:numCache>
                <c:formatCode>0.0</c:formatCode>
                <c:ptCount val="33"/>
                <c:pt idx="0">
                  <c:v>129</c:v>
                </c:pt>
                <c:pt idx="1">
                  <c:v>127.455</c:v>
                </c:pt>
                <c:pt idx="2">
                  <c:v>125.952</c:v>
                </c:pt>
                <c:pt idx="3">
                  <c:v>123.20469685245546</c:v>
                </c:pt>
                <c:pt idx="4">
                  <c:v>120.86713302780703</c:v>
                </c:pt>
                <c:pt idx="5">
                  <c:v>119.28152580405151</c:v>
                </c:pt>
                <c:pt idx="6">
                  <c:v>115.49607142554231</c:v>
                </c:pt>
                <c:pt idx="7">
                  <c:v>109.19725277571823</c:v>
                </c:pt>
                <c:pt idx="8">
                  <c:v>103.24344444614464</c:v>
                </c:pt>
                <c:pt idx="9">
                  <c:v>97.274097574176309</c:v>
                </c:pt>
                <c:pt idx="10">
                  <c:v>91.566440847486945</c:v>
                </c:pt>
                <c:pt idx="11">
                  <c:v>86.404489798706479</c:v>
                </c:pt>
                <c:pt idx="12">
                  <c:v>80.441020213455658</c:v>
                </c:pt>
                <c:pt idx="13">
                  <c:v>75.492235442319469</c:v>
                </c:pt>
                <c:pt idx="14">
                  <c:v>71.934706251193404</c:v>
                </c:pt>
                <c:pt idx="15">
                  <c:v>67.819965713119743</c:v>
                </c:pt>
                <c:pt idx="16">
                  <c:v>64.74391743260253</c:v>
                </c:pt>
                <c:pt idx="17">
                  <c:v>61.159311179221426</c:v>
                </c:pt>
                <c:pt idx="18">
                  <c:v>58.633869628842277</c:v>
                </c:pt>
                <c:pt idx="19">
                  <c:v>56.176376590404111</c:v>
                </c:pt>
                <c:pt idx="20">
                  <c:v>53.336603845985465</c:v>
                </c:pt>
                <c:pt idx="21">
                  <c:v>51.319226628839374</c:v>
                </c:pt>
                <c:pt idx="22">
                  <c:v>49.221093539333872</c:v>
                </c:pt>
                <c:pt idx="23">
                  <c:v>47.296535760867556</c:v>
                </c:pt>
                <c:pt idx="24">
                  <c:v>45.522867064228983</c:v>
                </c:pt>
                <c:pt idx="25">
                  <c:v>43.917759755112804</c:v>
                </c:pt>
                <c:pt idx="26">
                  <c:v>42.173878696716194</c:v>
                </c:pt>
                <c:pt idx="27">
                  <c:v>40.789397174550402</c:v>
                </c:pt>
                <c:pt idx="28">
                  <c:v>39.501562580176582</c:v>
                </c:pt>
                <c:pt idx="29">
                  <c:v>38.301490548243237</c:v>
                </c:pt>
                <c:pt idx="30">
                  <c:v>36.966336527646128</c:v>
                </c:pt>
                <c:pt idx="31">
                  <c:v>35.924912902809304</c:v>
                </c:pt>
                <c:pt idx="32">
                  <c:v>34.949515283344653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8D-4454-9E9C-63531F18E952}"/>
            </c:ext>
          </c:extLst>
        </c:ser>
        <c:ser>
          <c:idx val="2"/>
          <c:order val="5"/>
          <c:tx>
            <c:strRef>
              <c:f>'figures 2050'!$H$47</c:f>
              <c:strCache>
                <c:ptCount val="1"/>
                <c:pt idx="0">
                  <c:v>Fioul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2050'!$J$47:$AP$47</c:f>
              <c:numCache>
                <c:formatCode>0.0</c:formatCode>
                <c:ptCount val="33"/>
                <c:pt idx="0">
                  <c:v>40</c:v>
                </c:pt>
                <c:pt idx="1">
                  <c:v>38.454000000000001</c:v>
                </c:pt>
                <c:pt idx="2">
                  <c:v>37.023000000000003</c:v>
                </c:pt>
                <c:pt idx="3">
                  <c:v>35.38460535120749</c:v>
                </c:pt>
                <c:pt idx="4">
                  <c:v>32.384603360557264</c:v>
                </c:pt>
                <c:pt idx="5">
                  <c:v>26.281910960193507</c:v>
                </c:pt>
                <c:pt idx="6">
                  <c:v>20.706412165036518</c:v>
                </c:pt>
                <c:pt idx="7">
                  <c:v>16.417700085091905</c:v>
                </c:pt>
                <c:pt idx="8">
                  <c:v>13.072827184171297</c:v>
                </c:pt>
                <c:pt idx="9">
                  <c:v>10.425547146228832</c:v>
                </c:pt>
                <c:pt idx="10">
                  <c:v>8.4624327591589612</c:v>
                </c:pt>
                <c:pt idx="11">
                  <c:v>6.9787473820726325</c:v>
                </c:pt>
                <c:pt idx="12">
                  <c:v>5.1804699066642215</c:v>
                </c:pt>
                <c:pt idx="13">
                  <c:v>3.9900364143019278</c:v>
                </c:pt>
                <c:pt idx="14">
                  <c:v>2.7815287768760677</c:v>
                </c:pt>
                <c:pt idx="15">
                  <c:v>2.1748260479394927</c:v>
                </c:pt>
                <c:pt idx="16">
                  <c:v>1.7965499105576703</c:v>
                </c:pt>
                <c:pt idx="17">
                  <c:v>1.6668900479612396</c:v>
                </c:pt>
                <c:pt idx="18">
                  <c:v>1.6230527973653819</c:v>
                </c:pt>
                <c:pt idx="19">
                  <c:v>1.6202102330474435</c:v>
                </c:pt>
                <c:pt idx="20">
                  <c:v>1</c:v>
                </c:pt>
                <c:pt idx="21">
                  <c:v>0.5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8D-4454-9E9C-63531F18E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077200"/>
        <c:axId val="1794627920"/>
      </c:areaChart>
      <c:catAx>
        <c:axId val="172207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4627920"/>
        <c:crosses val="autoZero"/>
        <c:auto val="1"/>
        <c:lblAlgn val="ctr"/>
        <c:lblOffset val="100"/>
        <c:noMultiLvlLbl val="0"/>
      </c:catAx>
      <c:valAx>
        <c:axId val="17946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207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du parc par énergie de chauffage</a:t>
            </a:r>
          </a:p>
          <a:p>
            <a:pPr>
              <a:defRPr/>
            </a:pPr>
            <a:r>
              <a:rPr lang="fr-FR"/>
              <a:t> (millions de logements)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20024657165206E-2"/>
          <c:y val="0.16360212796350085"/>
          <c:w val="0.87615414576790551"/>
          <c:h val="0.64708780159803803"/>
        </c:manualLayout>
      </c:layout>
      <c:areaChart>
        <c:grouping val="stacked"/>
        <c:varyColors val="0"/>
        <c:ser>
          <c:idx val="0"/>
          <c:order val="0"/>
          <c:tx>
            <c:strRef>
              <c:f>'figures 2050'!$I$57</c:f>
              <c:strCache>
                <c:ptCount val="1"/>
                <c:pt idx="0">
                  <c:v>Electricité (joule)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2050'!$J$57:$AP$57</c:f>
              <c:numCache>
                <c:formatCode>0.0</c:formatCode>
                <c:ptCount val="33"/>
                <c:pt idx="0">
                  <c:v>9.0269999999999992</c:v>
                </c:pt>
                <c:pt idx="1">
                  <c:v>8.7949999999999999</c:v>
                </c:pt>
                <c:pt idx="2">
                  <c:v>8.5679999999999996</c:v>
                </c:pt>
                <c:pt idx="3">
                  <c:v>8.3582993329629591</c:v>
                </c:pt>
                <c:pt idx="4">
                  <c:v>8.1523390025715994</c:v>
                </c:pt>
                <c:pt idx="5">
                  <c:v>7.9489680787646497</c:v>
                </c:pt>
                <c:pt idx="6">
                  <c:v>7.73878507642688</c:v>
                </c:pt>
                <c:pt idx="7">
                  <c:v>7.5287467575256803</c:v>
                </c:pt>
                <c:pt idx="8">
                  <c:v>7.3168544355734397</c:v>
                </c:pt>
                <c:pt idx="9">
                  <c:v>7.0707536022816697</c:v>
                </c:pt>
                <c:pt idx="10">
                  <c:v>6.8400851346724201</c:v>
                </c:pt>
                <c:pt idx="11">
                  <c:v>6.6116199844031804</c:v>
                </c:pt>
                <c:pt idx="12">
                  <c:v>6.3318648479979398</c:v>
                </c:pt>
                <c:pt idx="13">
                  <c:v>6.0890555114757801</c:v>
                </c:pt>
                <c:pt idx="14">
                  <c:v>5.8572872354065</c:v>
                </c:pt>
                <c:pt idx="15">
                  <c:v>5.6267889562563198</c:v>
                </c:pt>
                <c:pt idx="16">
                  <c:v>5.4014932836435197</c:v>
                </c:pt>
                <c:pt idx="17">
                  <c:v>5.1799762444250304</c:v>
                </c:pt>
                <c:pt idx="18">
                  <c:v>4.9904915677400501</c:v>
                </c:pt>
                <c:pt idx="19">
                  <c:v>4.8183950449242303</c:v>
                </c:pt>
                <c:pt idx="20">
                  <c:v>4.6589510976164004</c:v>
                </c:pt>
                <c:pt idx="21">
                  <c:v>4.5091246776115996</c:v>
                </c:pt>
                <c:pt idx="22">
                  <c:v>4.36716761323627</c:v>
                </c:pt>
                <c:pt idx="23">
                  <c:v>4.2324836072462899</c:v>
                </c:pt>
                <c:pt idx="24">
                  <c:v>4.1041531514201504</c:v>
                </c:pt>
                <c:pt idx="25">
                  <c:v>3.9814982291343899</c:v>
                </c:pt>
                <c:pt idx="26">
                  <c:v>3.8639712943089601</c:v>
                </c:pt>
                <c:pt idx="27">
                  <c:v>3.7511599078422102</c:v>
                </c:pt>
                <c:pt idx="28">
                  <c:v>3.6427156677421202</c:v>
                </c:pt>
                <c:pt idx="29">
                  <c:v>3.53834442543284</c:v>
                </c:pt>
                <c:pt idx="30">
                  <c:v>3.43779294751804</c:v>
                </c:pt>
                <c:pt idx="31">
                  <c:v>3.3408399927906398</c:v>
                </c:pt>
                <c:pt idx="32">
                  <c:v>3.2472897365557101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7-4BB7-9ABF-2116D19F9C3E}"/>
            </c:ext>
          </c:extLst>
        </c:ser>
        <c:ser>
          <c:idx val="1"/>
          <c:order val="1"/>
          <c:tx>
            <c:strRef>
              <c:f>'figures 2050'!$I$58</c:f>
              <c:strCache>
                <c:ptCount val="1"/>
                <c:pt idx="0">
                  <c:v>Electricité (pompe à chaleur)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2050'!$J$58:$AP$58</c:f>
              <c:numCache>
                <c:formatCode>0.0</c:formatCode>
                <c:ptCount val="33"/>
                <c:pt idx="0">
                  <c:v>1.34</c:v>
                </c:pt>
                <c:pt idx="1">
                  <c:v>1.8660000000000001</c:v>
                </c:pt>
                <c:pt idx="2">
                  <c:v>2.3879999999999999</c:v>
                </c:pt>
                <c:pt idx="3">
                  <c:v>2.9046570300024199</c:v>
                </c:pt>
                <c:pt idx="4">
                  <c:v>3.4952145477709</c:v>
                </c:pt>
                <c:pt idx="5">
                  <c:v>4.2465962255787097</c:v>
                </c:pt>
                <c:pt idx="6">
                  <c:v>5.0218459015338199</c:v>
                </c:pt>
                <c:pt idx="7">
                  <c:v>5.6669244170239503</c:v>
                </c:pt>
                <c:pt idx="8">
                  <c:v>6.2576397046618402</c:v>
                </c:pt>
                <c:pt idx="9">
                  <c:v>6.8702171999627</c:v>
                </c:pt>
                <c:pt idx="10">
                  <c:v>7.4190350274453802</c:v>
                </c:pt>
                <c:pt idx="11">
                  <c:v>7.9515276807594901</c:v>
                </c:pt>
                <c:pt idx="12">
                  <c:v>8.6924032991030504</c:v>
                </c:pt>
                <c:pt idx="13">
                  <c:v>9.1269570381041305</c:v>
                </c:pt>
                <c:pt idx="14">
                  <c:v>9.6787931671022793</c:v>
                </c:pt>
                <c:pt idx="15">
                  <c:v>10.1772955478495</c:v>
                </c:pt>
                <c:pt idx="16">
                  <c:v>10.6563148362135</c:v>
                </c:pt>
                <c:pt idx="17">
                  <c:v>11.1119654104265</c:v>
                </c:pt>
                <c:pt idx="18">
                  <c:v>11.475991040217799</c:v>
                </c:pt>
                <c:pt idx="19">
                  <c:v>11.7902382753302</c:v>
                </c:pt>
                <c:pt idx="20">
                  <c:v>12.144642661210318</c:v>
                </c:pt>
                <c:pt idx="21">
                  <c:v>12.401819200985903</c:v>
                </c:pt>
                <c:pt idx="22">
                  <c:v>12.737960990263588</c:v>
                </c:pt>
                <c:pt idx="23">
                  <c:v>12.962172759445926</c:v>
                </c:pt>
                <c:pt idx="24">
                  <c:v>13.176113052145078</c:v>
                </c:pt>
                <c:pt idx="25">
                  <c:v>13.38129827538752</c:v>
                </c:pt>
                <c:pt idx="26">
                  <c:v>13.578560117381491</c:v>
                </c:pt>
                <c:pt idx="27">
                  <c:v>13.7688501875655</c:v>
                </c:pt>
                <c:pt idx="28">
                  <c:v>13.952785864042884</c:v>
                </c:pt>
                <c:pt idx="29">
                  <c:v>14.130690530735372</c:v>
                </c:pt>
                <c:pt idx="30">
                  <c:v>14.303174645956283</c:v>
                </c:pt>
                <c:pt idx="31">
                  <c:v>14.47041912275731</c:v>
                </c:pt>
                <c:pt idx="32">
                  <c:v>14.632917398041222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7-4BB7-9ABF-2116D19F9C3E}"/>
            </c:ext>
          </c:extLst>
        </c:ser>
        <c:ser>
          <c:idx val="5"/>
          <c:order val="2"/>
          <c:tx>
            <c:strRef>
              <c:f>'figures 2050'!$I$62</c:f>
              <c:strCache>
                <c:ptCount val="1"/>
                <c:pt idx="0">
                  <c:v>Chauffage urbain 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2050'!$J$62:$AP$62</c:f>
              <c:numCache>
                <c:formatCode>0.0</c:formatCode>
                <c:ptCount val="33"/>
                <c:pt idx="0">
                  <c:v>1.069</c:v>
                </c:pt>
                <c:pt idx="1">
                  <c:v>1.1519999999999999</c:v>
                </c:pt>
                <c:pt idx="2">
                  <c:v>1.236</c:v>
                </c:pt>
                <c:pt idx="3">
                  <c:v>1.3201992345563001</c:v>
                </c:pt>
                <c:pt idx="4">
                  <c:v>1.4042793784265499</c:v>
                </c:pt>
                <c:pt idx="5">
                  <c:v>1.4844690776016201</c:v>
                </c:pt>
                <c:pt idx="6">
                  <c:v>1.5598223679263801</c:v>
                </c:pt>
                <c:pt idx="7">
                  <c:v>1.9867357688092699</c:v>
                </c:pt>
                <c:pt idx="8">
                  <c:v>2.3836661432829098</c:v>
                </c:pt>
                <c:pt idx="9">
                  <c:v>2.7535252877611001</c:v>
                </c:pt>
                <c:pt idx="10">
                  <c:v>3.0972430749887998</c:v>
                </c:pt>
                <c:pt idx="11">
                  <c:v>3.4166748409209098</c:v>
                </c:pt>
                <c:pt idx="12">
                  <c:v>3.7209288251046901</c:v>
                </c:pt>
                <c:pt idx="13">
                  <c:v>3.9522844711806799</c:v>
                </c:pt>
                <c:pt idx="14">
                  <c:v>4.2094151235221604</c:v>
                </c:pt>
                <c:pt idx="15">
                  <c:v>4.4365808592476501</c:v>
                </c:pt>
                <c:pt idx="16">
                  <c:v>4.6419403261194603</c:v>
                </c:pt>
                <c:pt idx="17">
                  <c:v>4.8262258670881799</c:v>
                </c:pt>
                <c:pt idx="18">
                  <c:v>5.0065110055374999</c:v>
                </c:pt>
                <c:pt idx="19">
                  <c:v>5.1789564128118002</c:v>
                </c:pt>
                <c:pt idx="20">
                  <c:v>5.3427892467362197</c:v>
                </c:pt>
                <c:pt idx="21">
                  <c:v>5.49747191897929</c:v>
                </c:pt>
                <c:pt idx="22">
                  <c:v>5.6432315162625901</c:v>
                </c:pt>
                <c:pt idx="23">
                  <c:v>5.7823358619661196</c:v>
                </c:pt>
                <c:pt idx="24">
                  <c:v>5.9152952570105999</c:v>
                </c:pt>
                <c:pt idx="25">
                  <c:v>6.0421328864445103</c:v>
                </c:pt>
                <c:pt idx="26">
                  <c:v>6.1633932267120297</c:v>
                </c:pt>
                <c:pt idx="27">
                  <c:v>6.2791073591925297</c:v>
                </c:pt>
                <c:pt idx="28">
                  <c:v>6.3895526133414604</c:v>
                </c:pt>
                <c:pt idx="29">
                  <c:v>6.4952414233406701</c:v>
                </c:pt>
                <c:pt idx="30">
                  <c:v>6.5961784179282903</c:v>
                </c:pt>
                <c:pt idx="31">
                  <c:v>6.6928462072945596</c:v>
                </c:pt>
                <c:pt idx="32">
                  <c:v>6.78522959333253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87-4BB7-9ABF-2116D19F9C3E}"/>
            </c:ext>
          </c:extLst>
        </c:ser>
        <c:ser>
          <c:idx val="3"/>
          <c:order val="3"/>
          <c:tx>
            <c:strRef>
              <c:f>'figures 2050'!$I$60</c:f>
              <c:strCache>
                <c:ptCount val="1"/>
                <c:pt idx="0">
                  <c:v>Bois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2050'!$J$60:$AP$60</c:f>
              <c:numCache>
                <c:formatCode>0.0</c:formatCode>
                <c:ptCount val="33"/>
                <c:pt idx="0">
                  <c:v>1.27</c:v>
                </c:pt>
                <c:pt idx="1">
                  <c:v>1.353</c:v>
                </c:pt>
                <c:pt idx="2">
                  <c:v>1.4319999999999999</c:v>
                </c:pt>
                <c:pt idx="3">
                  <c:v>1.4974174750470199</c:v>
                </c:pt>
                <c:pt idx="4">
                  <c:v>1.6006550487378299</c:v>
                </c:pt>
                <c:pt idx="5">
                  <c:v>1.7786582040888601</c:v>
                </c:pt>
                <c:pt idx="6">
                  <c:v>1.9265252819013301</c:v>
                </c:pt>
                <c:pt idx="7">
                  <c:v>2.03638531021444</c:v>
                </c:pt>
                <c:pt idx="8">
                  <c:v>2.12559346457147</c:v>
                </c:pt>
                <c:pt idx="9">
                  <c:v>2.1982511426729099</c:v>
                </c:pt>
                <c:pt idx="10">
                  <c:v>2.2572467477070899</c:v>
                </c:pt>
                <c:pt idx="11">
                  <c:v>2.3051916127358298</c:v>
                </c:pt>
                <c:pt idx="12">
                  <c:v>2.3419243044900702</c:v>
                </c:pt>
                <c:pt idx="13">
                  <c:v>2.3565340992783499</c:v>
                </c:pt>
                <c:pt idx="14">
                  <c:v>2.3793906189362399</c:v>
                </c:pt>
                <c:pt idx="15">
                  <c:v>2.38588562006341</c:v>
                </c:pt>
                <c:pt idx="16">
                  <c:v>2.3788005765739402</c:v>
                </c:pt>
                <c:pt idx="17">
                  <c:v>2.3568085546975599</c:v>
                </c:pt>
                <c:pt idx="18">
                  <c:v>2.3432921930331698</c:v>
                </c:pt>
                <c:pt idx="19">
                  <c:v>2.33284582336305</c:v>
                </c:pt>
                <c:pt idx="20">
                  <c:v>2.3239761932950098</c:v>
                </c:pt>
                <c:pt idx="21">
                  <c:v>2.31556456598017</c:v>
                </c:pt>
                <c:pt idx="22">
                  <c:v>2.3069915073796801</c:v>
                </c:pt>
                <c:pt idx="23">
                  <c:v>2.2982812585184602</c:v>
                </c:pt>
                <c:pt idx="24">
                  <c:v>2.2891900470093902</c:v>
                </c:pt>
                <c:pt idx="25">
                  <c:v>2.2796386122199102</c:v>
                </c:pt>
                <c:pt idx="26">
                  <c:v>2.2695090473969399</c:v>
                </c:pt>
                <c:pt idx="27">
                  <c:v>2.2587937345584899</c:v>
                </c:pt>
                <c:pt idx="28">
                  <c:v>2.2474607263445701</c:v>
                </c:pt>
                <c:pt idx="29">
                  <c:v>2.2354491289259499</c:v>
                </c:pt>
                <c:pt idx="30">
                  <c:v>2.2227886339983698</c:v>
                </c:pt>
                <c:pt idx="31">
                  <c:v>2.2094329906314698</c:v>
                </c:pt>
                <c:pt idx="32">
                  <c:v>2.19542066164869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87-4BB7-9ABF-2116D19F9C3E}"/>
            </c:ext>
          </c:extLst>
        </c:ser>
        <c:ser>
          <c:idx val="4"/>
          <c:order val="4"/>
          <c:tx>
            <c:strRef>
              <c:f>'figures 2050'!$I$61</c:f>
              <c:strCache>
                <c:ptCount val="1"/>
                <c:pt idx="0">
                  <c:v>Gaz naturel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2050'!$J$61:$AP$61</c:f>
              <c:numCache>
                <c:formatCode>0.0</c:formatCode>
                <c:ptCount val="33"/>
                <c:pt idx="0">
                  <c:v>11.618</c:v>
                </c:pt>
                <c:pt idx="1">
                  <c:v>11.577999999999999</c:v>
                </c:pt>
                <c:pt idx="2">
                  <c:v>11.536</c:v>
                </c:pt>
                <c:pt idx="3">
                  <c:v>11.488230282112699</c:v>
                </c:pt>
                <c:pt idx="4">
                  <c:v>11.4668559109385</c:v>
                </c:pt>
                <c:pt idx="5">
                  <c:v>11.4971015276821</c:v>
                </c:pt>
                <c:pt idx="6">
                  <c:v>11.468691124461699</c:v>
                </c:pt>
                <c:pt idx="7">
                  <c:v>11.1231087910816</c:v>
                </c:pt>
                <c:pt idx="8">
                  <c:v>10.7968973037756</c:v>
                </c:pt>
                <c:pt idx="9">
                  <c:v>10.458520536114101</c:v>
                </c:pt>
                <c:pt idx="10">
                  <c:v>10.1296204538037</c:v>
                </c:pt>
                <c:pt idx="11">
                  <c:v>9.7917646894437098</c:v>
                </c:pt>
                <c:pt idx="12">
                  <c:v>9.35442144005372</c:v>
                </c:pt>
                <c:pt idx="13">
                  <c:v>9.0137456299428607</c:v>
                </c:pt>
                <c:pt idx="14">
                  <c:v>8.7061704109668501</c:v>
                </c:pt>
                <c:pt idx="15">
                  <c:v>8.4085465350795197</c:v>
                </c:pt>
                <c:pt idx="16">
                  <c:v>8.1251888381271993</c:v>
                </c:pt>
                <c:pt idx="17">
                  <c:v>7.8503950907372904</c:v>
                </c:pt>
                <c:pt idx="18">
                  <c:v>7.61043849801848</c:v>
                </c:pt>
                <c:pt idx="19">
                  <c:v>7.3904980388108799</c:v>
                </c:pt>
                <c:pt idx="20">
                  <c:v>7.1858852289170301</c:v>
                </c:pt>
                <c:pt idx="21">
                  <c:v>6.9939262075424704</c:v>
                </c:pt>
                <c:pt idx="22">
                  <c:v>6.8130103861414604</c:v>
                </c:pt>
                <c:pt idx="23">
                  <c:v>6.6424055308703496</c:v>
                </c:pt>
                <c:pt idx="24">
                  <c:v>6.4811288821262902</c:v>
                </c:pt>
                <c:pt idx="25">
                  <c:v>6.3283796245212596</c:v>
                </c:pt>
                <c:pt idx="26">
                  <c:v>6.1834694322150696</c:v>
                </c:pt>
                <c:pt idx="27">
                  <c:v>6.0458175719187599</c:v>
                </c:pt>
                <c:pt idx="28">
                  <c:v>5.9149109314078601</c:v>
                </c:pt>
                <c:pt idx="29">
                  <c:v>5.7902925245879002</c:v>
                </c:pt>
                <c:pt idx="30">
                  <c:v>5.6715512783928297</c:v>
                </c:pt>
                <c:pt idx="31">
                  <c:v>5.5583145333212496</c:v>
                </c:pt>
                <c:pt idx="32">
                  <c:v>5.4502422852915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87-4BB7-9ABF-2116D19F9C3E}"/>
            </c:ext>
          </c:extLst>
        </c:ser>
        <c:ser>
          <c:idx val="2"/>
          <c:order val="5"/>
          <c:tx>
            <c:strRef>
              <c:f>'figures 2050'!$I$59</c:f>
              <c:strCache>
                <c:ptCount val="1"/>
                <c:pt idx="0">
                  <c:v>Fioul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'figures 2050'!$J$1:$AP$1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'figures 2050'!$J$59:$AP$59</c:f>
              <c:numCache>
                <c:formatCode>0.0</c:formatCode>
                <c:ptCount val="33"/>
                <c:pt idx="0">
                  <c:v>3.4420000000000002</c:v>
                </c:pt>
                <c:pt idx="1">
                  <c:v>3.3639999999999999</c:v>
                </c:pt>
                <c:pt idx="2">
                  <c:v>3.2890000000000001</c:v>
                </c:pt>
                <c:pt idx="3">
                  <c:v>3.2195116731778701</c:v>
                </c:pt>
                <c:pt idx="4">
                  <c:v>3.0079976987597798</c:v>
                </c:pt>
                <c:pt idx="5">
                  <c:v>2.48849631556301</c:v>
                </c:pt>
                <c:pt idx="6">
                  <c:v>2.0234551740629301</c:v>
                </c:pt>
                <c:pt idx="7">
                  <c:v>1.6700563192998701</c:v>
                </c:pt>
                <c:pt idx="8">
                  <c:v>1.38211039367817</c:v>
                </c:pt>
                <c:pt idx="9">
                  <c:v>1.14037105041159</c:v>
                </c:pt>
                <c:pt idx="10">
                  <c:v>0.95534106707602795</c:v>
                </c:pt>
                <c:pt idx="11">
                  <c:v>0.80682458598631701</c:v>
                </c:pt>
                <c:pt idx="12">
                  <c:v>0.60527942420611203</c:v>
                </c:pt>
                <c:pt idx="13">
                  <c:v>0.47003961752837098</c:v>
                </c:pt>
                <c:pt idx="14">
                  <c:v>0.31837150548910997</c:v>
                </c:pt>
                <c:pt idx="15">
                  <c:v>0.243760679707067</c:v>
                </c:pt>
                <c:pt idx="16">
                  <c:v>0.193190666330981</c:v>
                </c:pt>
                <c:pt idx="17">
                  <c:v>0.178324516287448</c:v>
                </c:pt>
                <c:pt idx="18">
                  <c:v>0.17242186034065801</c:v>
                </c:pt>
                <c:pt idx="19">
                  <c:v>0.172398550896223</c:v>
                </c:pt>
                <c:pt idx="20">
                  <c:v>0.1</c:v>
                </c:pt>
                <c:pt idx="21">
                  <c:v>0.1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87-4BB7-9ABF-2116D19F9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360816"/>
        <c:axId val="2026353744"/>
      </c:areaChart>
      <c:catAx>
        <c:axId val="202636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53744"/>
        <c:crosses val="autoZero"/>
        <c:auto val="1"/>
        <c:lblAlgn val="ctr"/>
        <c:lblOffset val="100"/>
        <c:noMultiLvlLbl val="0"/>
      </c:catAx>
      <c:valAx>
        <c:axId val="202635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6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133188283378686E-2"/>
          <c:y val="0.86848748951492472"/>
          <c:w val="0.83499185282848509"/>
          <c:h val="0.11307538543558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rénovations du parc privé en fonction du nombre de sauts de classe DPE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'figures 2050'!$I$77</c:f>
              <c:strCache>
                <c:ptCount val="1"/>
                <c:pt idx="0">
                  <c:v>1 classe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2050'!$K$77:$AP$77</c:f>
              <c:numCache>
                <c:formatCode>0.0</c:formatCode>
                <c:ptCount val="32"/>
                <c:pt idx="0">
                  <c:v>244.18299999999999</c:v>
                </c:pt>
                <c:pt idx="1">
                  <c:v>233.03399999999999</c:v>
                </c:pt>
                <c:pt idx="2">
                  <c:v>220.17631150140099</c:v>
                </c:pt>
                <c:pt idx="3">
                  <c:v>267.39170269077999</c:v>
                </c:pt>
                <c:pt idx="4">
                  <c:v>415.07141161001499</c:v>
                </c:pt>
                <c:pt idx="5">
                  <c:v>466.88063171805601</c:v>
                </c:pt>
                <c:pt idx="6">
                  <c:v>417.05819744793899</c:v>
                </c:pt>
                <c:pt idx="7">
                  <c:v>407.694206216449</c:v>
                </c:pt>
                <c:pt idx="8">
                  <c:v>416.87196675019698</c:v>
                </c:pt>
                <c:pt idx="9">
                  <c:v>406.89979900514101</c:v>
                </c:pt>
                <c:pt idx="10">
                  <c:v>402.40301970893597</c:v>
                </c:pt>
                <c:pt idx="11">
                  <c:v>533.62118189085697</c:v>
                </c:pt>
                <c:pt idx="12">
                  <c:v>583.69594308863498</c:v>
                </c:pt>
                <c:pt idx="13">
                  <c:v>554.36566874754999</c:v>
                </c:pt>
                <c:pt idx="14">
                  <c:v>496.40653768863899</c:v>
                </c:pt>
                <c:pt idx="15">
                  <c:v>462.48345938931698</c:v>
                </c:pt>
                <c:pt idx="16">
                  <c:v>423.50510574141401</c:v>
                </c:pt>
                <c:pt idx="17">
                  <c:v>346.47306174421499</c:v>
                </c:pt>
                <c:pt idx="18">
                  <c:v>474.81084639760797</c:v>
                </c:pt>
                <c:pt idx="19">
                  <c:v>424.23693433301401</c:v>
                </c:pt>
                <c:pt idx="20">
                  <c:v>394.00395223623201</c:v>
                </c:pt>
                <c:pt idx="21">
                  <c:v>461.27076725882802</c:v>
                </c:pt>
                <c:pt idx="22">
                  <c:v>428.571715151143</c:v>
                </c:pt>
                <c:pt idx="23">
                  <c:v>403.322333047234</c:v>
                </c:pt>
                <c:pt idx="24">
                  <c:v>375.32355951669098</c:v>
                </c:pt>
                <c:pt idx="25">
                  <c:v>365.771298876473</c:v>
                </c:pt>
                <c:pt idx="26">
                  <c:v>339.83322195854402</c:v>
                </c:pt>
                <c:pt idx="27">
                  <c:v>315.50078740891303</c:v>
                </c:pt>
                <c:pt idx="28">
                  <c:v>292.44472017017102</c:v>
                </c:pt>
                <c:pt idx="29">
                  <c:v>270.75940034789699</c:v>
                </c:pt>
                <c:pt idx="30">
                  <c:v>250.489798467241</c:v>
                </c:pt>
                <c:pt idx="31">
                  <c:v>231.64217305433399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3-4AE8-89E2-4DF66E51EDC2}"/>
            </c:ext>
          </c:extLst>
        </c:ser>
        <c:ser>
          <c:idx val="4"/>
          <c:order val="1"/>
          <c:tx>
            <c:strRef>
              <c:f>'figures 2050'!$I$76</c:f>
              <c:strCache>
                <c:ptCount val="1"/>
                <c:pt idx="0">
                  <c:v>2 classes</c:v>
                </c:pt>
              </c:strCache>
            </c:strRef>
          </c:tx>
          <c:spPr>
            <a:solidFill>
              <a:schemeClr val="accent1">
                <a:tint val="7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2050'!$K$76:$AP$76</c:f>
              <c:numCache>
                <c:formatCode>0.0</c:formatCode>
                <c:ptCount val="32"/>
                <c:pt idx="0">
                  <c:v>205.547</c:v>
                </c:pt>
                <c:pt idx="1">
                  <c:v>196.63</c:v>
                </c:pt>
                <c:pt idx="2">
                  <c:v>180.350864990638</c:v>
                </c:pt>
                <c:pt idx="3">
                  <c:v>185.245275014079</c:v>
                </c:pt>
                <c:pt idx="4">
                  <c:v>212.21073756098099</c:v>
                </c:pt>
                <c:pt idx="5">
                  <c:v>254.63273413956301</c:v>
                </c:pt>
                <c:pt idx="6">
                  <c:v>291.39387709049998</c:v>
                </c:pt>
                <c:pt idx="7">
                  <c:v>276.17522717327103</c:v>
                </c:pt>
                <c:pt idx="8">
                  <c:v>282.84504616245499</c:v>
                </c:pt>
                <c:pt idx="9">
                  <c:v>265.02183480084301</c:v>
                </c:pt>
                <c:pt idx="10">
                  <c:v>261.10386898306399</c:v>
                </c:pt>
                <c:pt idx="11">
                  <c:v>322.09801618448898</c:v>
                </c:pt>
                <c:pt idx="12">
                  <c:v>355.76325362609998</c:v>
                </c:pt>
                <c:pt idx="13">
                  <c:v>335.39736443332998</c:v>
                </c:pt>
                <c:pt idx="14">
                  <c:v>321.76039080834602</c:v>
                </c:pt>
                <c:pt idx="15">
                  <c:v>324.02758565295699</c:v>
                </c:pt>
                <c:pt idx="16">
                  <c:v>324.07727710706598</c:v>
                </c:pt>
                <c:pt idx="17">
                  <c:v>291.93990282096598</c:v>
                </c:pt>
                <c:pt idx="18">
                  <c:v>310.790943862696</c:v>
                </c:pt>
                <c:pt idx="19">
                  <c:v>279.50158402727101</c:v>
                </c:pt>
                <c:pt idx="20">
                  <c:v>252.525211224169</c:v>
                </c:pt>
                <c:pt idx="21">
                  <c:v>263.36753637471998</c:v>
                </c:pt>
                <c:pt idx="22">
                  <c:v>240.396618028707</c:v>
                </c:pt>
                <c:pt idx="23">
                  <c:v>220.24882379790699</c:v>
                </c:pt>
                <c:pt idx="24">
                  <c:v>182.193956640518</c:v>
                </c:pt>
                <c:pt idx="25">
                  <c:v>171.575190797744</c:v>
                </c:pt>
                <c:pt idx="26">
                  <c:v>161.329929503464</c:v>
                </c:pt>
                <c:pt idx="27">
                  <c:v>151.70543754341799</c:v>
                </c:pt>
                <c:pt idx="28">
                  <c:v>142.647345746242</c:v>
                </c:pt>
                <c:pt idx="29">
                  <c:v>134.12134814640501</c:v>
                </c:pt>
                <c:pt idx="30">
                  <c:v>126.099249948829</c:v>
                </c:pt>
                <c:pt idx="31">
                  <c:v>118.556050319508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3-4AE8-89E2-4DF66E51EDC2}"/>
            </c:ext>
          </c:extLst>
        </c:ser>
        <c:ser>
          <c:idx val="3"/>
          <c:order val="2"/>
          <c:tx>
            <c:strRef>
              <c:f>'figures 2050'!$I$75</c:f>
              <c:strCache>
                <c:ptCount val="1"/>
                <c:pt idx="0">
                  <c:v>3 classes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2050'!$K$75:$AP$75</c:f>
              <c:numCache>
                <c:formatCode>0.0</c:formatCode>
                <c:ptCount val="32"/>
                <c:pt idx="0">
                  <c:v>122.16500000000001</c:v>
                </c:pt>
                <c:pt idx="1">
                  <c:v>117.619</c:v>
                </c:pt>
                <c:pt idx="2">
                  <c:v>114.024792252425</c:v>
                </c:pt>
                <c:pt idx="3">
                  <c:v>160.54348537922701</c:v>
                </c:pt>
                <c:pt idx="4">
                  <c:v>147.850795733517</c:v>
                </c:pt>
                <c:pt idx="5">
                  <c:v>168.80954541552001</c:v>
                </c:pt>
                <c:pt idx="6">
                  <c:v>276.70069401240801</c:v>
                </c:pt>
                <c:pt idx="7">
                  <c:v>254.591381993818</c:v>
                </c:pt>
                <c:pt idx="8">
                  <c:v>266.84271779491399</c:v>
                </c:pt>
                <c:pt idx="9">
                  <c:v>220.58538404909501</c:v>
                </c:pt>
                <c:pt idx="10">
                  <c:v>185.93874929619199</c:v>
                </c:pt>
                <c:pt idx="11">
                  <c:v>200.829033166767</c:v>
                </c:pt>
                <c:pt idx="12">
                  <c:v>226.02643309645501</c:v>
                </c:pt>
                <c:pt idx="13">
                  <c:v>201.12859539539099</c:v>
                </c:pt>
                <c:pt idx="14">
                  <c:v>177.58069263308801</c:v>
                </c:pt>
                <c:pt idx="15">
                  <c:v>143.30947664129599</c:v>
                </c:pt>
                <c:pt idx="16">
                  <c:v>112.25334012379599</c:v>
                </c:pt>
                <c:pt idx="17">
                  <c:v>93.141141898104706</c:v>
                </c:pt>
                <c:pt idx="18">
                  <c:v>82.068575717969296</c:v>
                </c:pt>
                <c:pt idx="19">
                  <c:v>72.226957323926001</c:v>
                </c:pt>
                <c:pt idx="20">
                  <c:v>63.693146122848397</c:v>
                </c:pt>
                <c:pt idx="21">
                  <c:v>69.998058677712905</c:v>
                </c:pt>
                <c:pt idx="22">
                  <c:v>62.628450497385003</c:v>
                </c:pt>
                <c:pt idx="23">
                  <c:v>55.9166193319722</c:v>
                </c:pt>
                <c:pt idx="24">
                  <c:v>49.4925289221895</c:v>
                </c:pt>
                <c:pt idx="25">
                  <c:v>43.966812853950501</c:v>
                </c:pt>
                <c:pt idx="26">
                  <c:v>38.855464304265503</c:v>
                </c:pt>
                <c:pt idx="27">
                  <c:v>34.119767719150097</c:v>
                </c:pt>
                <c:pt idx="28">
                  <c:v>29.7264457394466</c:v>
                </c:pt>
                <c:pt idx="29">
                  <c:v>25.646159586348201</c:v>
                </c:pt>
                <c:pt idx="30">
                  <c:v>21.8526352038776</c:v>
                </c:pt>
                <c:pt idx="31">
                  <c:v>18.3221187512939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C3-4AE8-89E2-4DF66E51EDC2}"/>
            </c:ext>
          </c:extLst>
        </c:ser>
        <c:ser>
          <c:idx val="2"/>
          <c:order val="3"/>
          <c:tx>
            <c:strRef>
              <c:f>'figures 2050'!$I$74</c:f>
              <c:strCache>
                <c:ptCount val="1"/>
                <c:pt idx="0">
                  <c:v>4 classes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2050'!$K$74:$AP$74</c:f>
              <c:numCache>
                <c:formatCode>0.0</c:formatCode>
                <c:ptCount val="32"/>
                <c:pt idx="0">
                  <c:v>16.390999999999998</c:v>
                </c:pt>
                <c:pt idx="1">
                  <c:v>14.176</c:v>
                </c:pt>
                <c:pt idx="2">
                  <c:v>14.144632299473299</c:v>
                </c:pt>
                <c:pt idx="3">
                  <c:v>50.840446965408297</c:v>
                </c:pt>
                <c:pt idx="4">
                  <c:v>41.389122917031898</c:v>
                </c:pt>
                <c:pt idx="5">
                  <c:v>42.072688056601997</c:v>
                </c:pt>
                <c:pt idx="6">
                  <c:v>56.323650992071002</c:v>
                </c:pt>
                <c:pt idx="7">
                  <c:v>45.802447690639198</c:v>
                </c:pt>
                <c:pt idx="8">
                  <c:v>37.473211912281798</c:v>
                </c:pt>
                <c:pt idx="9">
                  <c:v>30.5722714518825</c:v>
                </c:pt>
                <c:pt idx="10">
                  <c:v>24.9778113978257</c:v>
                </c:pt>
                <c:pt idx="11">
                  <c:v>21.398394861903899</c:v>
                </c:pt>
                <c:pt idx="12">
                  <c:v>17.5490416842024</c:v>
                </c:pt>
                <c:pt idx="13">
                  <c:v>14.493575800109101</c:v>
                </c:pt>
                <c:pt idx="14">
                  <c:v>11.9135212774883</c:v>
                </c:pt>
                <c:pt idx="15">
                  <c:v>9.8613208634426694</c:v>
                </c:pt>
                <c:pt idx="16">
                  <c:v>8.1815001735570299</c:v>
                </c:pt>
                <c:pt idx="17">
                  <c:v>6.8534850415821102</c:v>
                </c:pt>
                <c:pt idx="18">
                  <c:v>5.7513918505871198</c:v>
                </c:pt>
                <c:pt idx="19">
                  <c:v>4.8279423348577497</c:v>
                </c:pt>
                <c:pt idx="20">
                  <c:v>4.0465260771213698</c:v>
                </c:pt>
                <c:pt idx="21">
                  <c:v>3.3816121343291901</c:v>
                </c:pt>
                <c:pt idx="22">
                  <c:v>2.8128376328007998</c:v>
                </c:pt>
                <c:pt idx="23">
                  <c:v>2.32370702484977</c:v>
                </c:pt>
                <c:pt idx="24">
                  <c:v>1.9008562281994901</c:v>
                </c:pt>
                <c:pt idx="25">
                  <c:v>1.5334257451356199</c:v>
                </c:pt>
                <c:pt idx="26">
                  <c:v>1.2125638807202399</c:v>
                </c:pt>
                <c:pt idx="27">
                  <c:v>0.93103231047791901</c:v>
                </c:pt>
                <c:pt idx="28">
                  <c:v>0.68289140610747401</c:v>
                </c:pt>
                <c:pt idx="29">
                  <c:v>0.46324906676830202</c:v>
                </c:pt>
                <c:pt idx="30">
                  <c:v>0.26806027920931003</c:v>
                </c:pt>
                <c:pt idx="31">
                  <c:v>9.3966269445152295E-2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C3-4AE8-89E2-4DF66E51EDC2}"/>
            </c:ext>
          </c:extLst>
        </c:ser>
        <c:ser>
          <c:idx val="1"/>
          <c:order val="4"/>
          <c:tx>
            <c:strRef>
              <c:f>'figures 2050'!$I$73</c:f>
              <c:strCache>
                <c:ptCount val="1"/>
                <c:pt idx="0">
                  <c:v>5 classes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2050'!$K$73:$AP$73</c:f>
              <c:numCache>
                <c:formatCode>0.0</c:formatCode>
                <c:ptCount val="32"/>
                <c:pt idx="0">
                  <c:v>3.6930000000000001</c:v>
                </c:pt>
                <c:pt idx="1">
                  <c:v>3.0129999999999999</c:v>
                </c:pt>
                <c:pt idx="2">
                  <c:v>3.2005410949499802</c:v>
                </c:pt>
                <c:pt idx="3">
                  <c:v>4.6644875583837297</c:v>
                </c:pt>
                <c:pt idx="4">
                  <c:v>3.65437126782663</c:v>
                </c:pt>
                <c:pt idx="5">
                  <c:v>2.5921294187035899</c:v>
                </c:pt>
                <c:pt idx="6">
                  <c:v>2.9827749603399099</c:v>
                </c:pt>
                <c:pt idx="7">
                  <c:v>2.2851468329459101</c:v>
                </c:pt>
                <c:pt idx="8">
                  <c:v>1.76763522984216</c:v>
                </c:pt>
                <c:pt idx="9">
                  <c:v>1.3948531354876801</c:v>
                </c:pt>
                <c:pt idx="10">
                  <c:v>1.1045309201525</c:v>
                </c:pt>
                <c:pt idx="11">
                  <c:v>0.869848477849407</c:v>
                </c:pt>
                <c:pt idx="12">
                  <c:v>0.68617465357188001</c:v>
                </c:pt>
                <c:pt idx="13">
                  <c:v>0.54584893722198202</c:v>
                </c:pt>
                <c:pt idx="14">
                  <c:v>0.439378267684293</c:v>
                </c:pt>
                <c:pt idx="15">
                  <c:v>0.35787234880642099</c:v>
                </c:pt>
                <c:pt idx="16">
                  <c:v>0.29352323794085</c:v>
                </c:pt>
                <c:pt idx="17">
                  <c:v>0.24165485706808601</c:v>
                </c:pt>
                <c:pt idx="18">
                  <c:v>0.19894937029353499</c:v>
                </c:pt>
                <c:pt idx="19">
                  <c:v>0.16347597818410101</c:v>
                </c:pt>
                <c:pt idx="20">
                  <c:v>0.133860268670523</c:v>
                </c:pt>
                <c:pt idx="21">
                  <c:v>0.109088915946139</c:v>
                </c:pt>
                <c:pt idx="22">
                  <c:v>8.8336446674665406E-2</c:v>
                </c:pt>
                <c:pt idx="23">
                  <c:v>7.0926605586280306E-2</c:v>
                </c:pt>
                <c:pt idx="24">
                  <c:v>5.6305312186267498E-2</c:v>
                </c:pt>
                <c:pt idx="25">
                  <c:v>4.4017144959662698E-2</c:v>
                </c:pt>
                <c:pt idx="26">
                  <c:v>3.3686558164368101E-2</c:v>
                </c:pt>
                <c:pt idx="27">
                  <c:v>2.5002866339805401E-2</c:v>
                </c:pt>
                <c:pt idx="28">
                  <c:v>1.77082008891963E-2</c:v>
                </c:pt>
                <c:pt idx="29">
                  <c:v>1.15878290306823E-2</c:v>
                </c:pt>
                <c:pt idx="30">
                  <c:v>6.4623553108073099E-3</c:v>
                </c:pt>
                <c:pt idx="31">
                  <c:v>2.1814320719840499E-3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C3-4AE8-89E2-4DF66E51EDC2}"/>
            </c:ext>
          </c:extLst>
        </c:ser>
        <c:ser>
          <c:idx val="0"/>
          <c:order val="5"/>
          <c:tx>
            <c:strRef>
              <c:f>'figures 2050'!$I$72</c:f>
              <c:strCache>
                <c:ptCount val="1"/>
                <c:pt idx="0">
                  <c:v>6 classes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2050'!$K$72:$AP$72</c:f>
              <c:numCache>
                <c:formatCode>0.0</c:formatCode>
                <c:ptCount val="32"/>
                <c:pt idx="0">
                  <c:v>3.6930000000000001</c:v>
                </c:pt>
                <c:pt idx="1">
                  <c:v>3.0129999999999999</c:v>
                </c:pt>
                <c:pt idx="2">
                  <c:v>3.2005410949499802</c:v>
                </c:pt>
                <c:pt idx="3">
                  <c:v>4.6644875583837297</c:v>
                </c:pt>
                <c:pt idx="4">
                  <c:v>3.65437126782663</c:v>
                </c:pt>
                <c:pt idx="5">
                  <c:v>2.5921294187035899</c:v>
                </c:pt>
                <c:pt idx="6">
                  <c:v>2.9827749603399099</c:v>
                </c:pt>
                <c:pt idx="7">
                  <c:v>2.2851468329459101</c:v>
                </c:pt>
                <c:pt idx="8">
                  <c:v>1.76763522984216</c:v>
                </c:pt>
                <c:pt idx="9">
                  <c:v>1.3948531354876801</c:v>
                </c:pt>
                <c:pt idx="10">
                  <c:v>1.1045309201525</c:v>
                </c:pt>
                <c:pt idx="11">
                  <c:v>0.869848477849407</c:v>
                </c:pt>
                <c:pt idx="12">
                  <c:v>0.68617465357188001</c:v>
                </c:pt>
                <c:pt idx="13">
                  <c:v>0.54584893722198202</c:v>
                </c:pt>
                <c:pt idx="14">
                  <c:v>0.439378267684293</c:v>
                </c:pt>
                <c:pt idx="15">
                  <c:v>0.35787234880642099</c:v>
                </c:pt>
                <c:pt idx="16">
                  <c:v>0.29352323794085</c:v>
                </c:pt>
                <c:pt idx="17">
                  <c:v>0.24165485706808601</c:v>
                </c:pt>
                <c:pt idx="18">
                  <c:v>0.19894937029353499</c:v>
                </c:pt>
                <c:pt idx="19">
                  <c:v>0.16347597818410101</c:v>
                </c:pt>
                <c:pt idx="20">
                  <c:v>0.133860268670523</c:v>
                </c:pt>
                <c:pt idx="21">
                  <c:v>0.109088915946139</c:v>
                </c:pt>
                <c:pt idx="22">
                  <c:v>8.8336446674665406E-2</c:v>
                </c:pt>
                <c:pt idx="23">
                  <c:v>7.0926605586280306E-2</c:v>
                </c:pt>
                <c:pt idx="24">
                  <c:v>5.6305312186267498E-2</c:v>
                </c:pt>
                <c:pt idx="25">
                  <c:v>4.4017144959662698E-2</c:v>
                </c:pt>
                <c:pt idx="26">
                  <c:v>3.3686558164368101E-2</c:v>
                </c:pt>
                <c:pt idx="27">
                  <c:v>2.5002866339805401E-2</c:v>
                </c:pt>
                <c:pt idx="28">
                  <c:v>1.77082008891963E-2</c:v>
                </c:pt>
                <c:pt idx="29">
                  <c:v>1.15878290306823E-2</c:v>
                </c:pt>
                <c:pt idx="30">
                  <c:v>6.4623553108073099E-3</c:v>
                </c:pt>
                <c:pt idx="31">
                  <c:v>2.1814320719840499E-3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C3-4AE8-89E2-4DF66E51E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484192"/>
        <c:axId val="2022484608"/>
      </c:areaChart>
      <c:catAx>
        <c:axId val="202248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484608"/>
        <c:crosses val="autoZero"/>
        <c:auto val="1"/>
        <c:lblAlgn val="ctr"/>
        <c:lblOffset val="100"/>
        <c:noMultiLvlLbl val="0"/>
      </c:catAx>
      <c:valAx>
        <c:axId val="20224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48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rénovations par type de logement</a:t>
            </a:r>
          </a:p>
        </c:rich>
      </c:tx>
      <c:layout>
        <c:manualLayout>
          <c:xMode val="edge"/>
          <c:yMode val="edge"/>
          <c:x val="0.12182728959860732"/>
          <c:y val="1.189434543286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'figures 2050'!$I$87</c:f>
              <c:strCache>
                <c:ptCount val="1"/>
                <c:pt idx="0">
                  <c:v>PB social en copropriété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2050'!$K$87:$AP$87</c:f>
              <c:numCache>
                <c:formatCode>0.0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41.190246039824601</c:v>
                </c:pt>
                <c:pt idx="6">
                  <c:v>112.833642052204</c:v>
                </c:pt>
                <c:pt idx="7">
                  <c:v>174.68764931441001</c:v>
                </c:pt>
                <c:pt idx="8">
                  <c:v>214.714489572209</c:v>
                </c:pt>
                <c:pt idx="9">
                  <c:v>239.42896300774399</c:v>
                </c:pt>
                <c:pt idx="10">
                  <c:v>239.63476985118601</c:v>
                </c:pt>
                <c:pt idx="11">
                  <c:v>251.000629199391</c:v>
                </c:pt>
                <c:pt idx="12">
                  <c:v>272.51166838595202</c:v>
                </c:pt>
                <c:pt idx="13">
                  <c:v>279.38864845181001</c:v>
                </c:pt>
                <c:pt idx="14">
                  <c:v>299.24618945076401</c:v>
                </c:pt>
                <c:pt idx="15">
                  <c:v>326.92170440237601</c:v>
                </c:pt>
                <c:pt idx="16">
                  <c:v>332.66658515409199</c:v>
                </c:pt>
                <c:pt idx="17">
                  <c:v>303.25118956477701</c:v>
                </c:pt>
                <c:pt idx="18">
                  <c:v>242.055562309012</c:v>
                </c:pt>
                <c:pt idx="19">
                  <c:v>231.44233481017301</c:v>
                </c:pt>
                <c:pt idx="20">
                  <c:v>246.181785949963</c:v>
                </c:pt>
                <c:pt idx="21">
                  <c:v>241.65798294396299</c:v>
                </c:pt>
                <c:pt idx="22">
                  <c:v>232.578196613469</c:v>
                </c:pt>
                <c:pt idx="23">
                  <c:v>229.71540471743501</c:v>
                </c:pt>
                <c:pt idx="24">
                  <c:v>205.15693421184599</c:v>
                </c:pt>
                <c:pt idx="25">
                  <c:v>219.597608808708</c:v>
                </c:pt>
                <c:pt idx="26">
                  <c:v>198.33995096739</c:v>
                </c:pt>
                <c:pt idx="27">
                  <c:v>179.21725680212501</c:v>
                </c:pt>
                <c:pt idx="28">
                  <c:v>161.36887587929101</c:v>
                </c:pt>
                <c:pt idx="29">
                  <c:v>144.84200386145599</c:v>
                </c:pt>
                <c:pt idx="30">
                  <c:v>129.64142616254301</c:v>
                </c:pt>
                <c:pt idx="31">
                  <c:v>115.741008000672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B2-4C06-AEE9-0245C81FBD34}"/>
            </c:ext>
          </c:extLst>
        </c:ser>
        <c:ser>
          <c:idx val="3"/>
          <c:order val="1"/>
          <c:tx>
            <c:strRef>
              <c:f>'figures 2050'!$I$88</c:f>
              <c:strCache>
                <c:ptCount val="1"/>
                <c:pt idx="0">
                  <c:v>PO en maison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2050'!$K$88:$AP$88</c:f>
              <c:numCache>
                <c:formatCode>0.0</c:formatCode>
                <c:ptCount val="32"/>
                <c:pt idx="0">
                  <c:v>318.11</c:v>
                </c:pt>
                <c:pt idx="1">
                  <c:v>299.541</c:v>
                </c:pt>
                <c:pt idx="2">
                  <c:v>274.92342252496798</c:v>
                </c:pt>
                <c:pt idx="3">
                  <c:v>255.87880903942701</c:v>
                </c:pt>
                <c:pt idx="4">
                  <c:v>256.99451855401099</c:v>
                </c:pt>
                <c:pt idx="5">
                  <c:v>362.62408752987102</c:v>
                </c:pt>
                <c:pt idx="6">
                  <c:v>398.58050991382697</c:v>
                </c:pt>
                <c:pt idx="7">
                  <c:v>378.19098469213498</c:v>
                </c:pt>
                <c:pt idx="8">
                  <c:v>364.09014068433697</c:v>
                </c:pt>
                <c:pt idx="9">
                  <c:v>348.37635224696498</c:v>
                </c:pt>
                <c:pt idx="10">
                  <c:v>332.97584997255302</c:v>
                </c:pt>
                <c:pt idx="11">
                  <c:v>325.964873566525</c:v>
                </c:pt>
                <c:pt idx="12">
                  <c:v>342.37393130954899</c:v>
                </c:pt>
                <c:pt idx="13">
                  <c:v>315.34035454762602</c:v>
                </c:pt>
                <c:pt idx="14">
                  <c:v>289.91411397298702</c:v>
                </c:pt>
                <c:pt idx="15">
                  <c:v>270.341456262706</c:v>
                </c:pt>
                <c:pt idx="16">
                  <c:v>252.42132895953799</c:v>
                </c:pt>
                <c:pt idx="17">
                  <c:v>235.42177438213901</c:v>
                </c:pt>
                <c:pt idx="18">
                  <c:v>220.90983763701601</c:v>
                </c:pt>
                <c:pt idx="19">
                  <c:v>207.98549637024001</c:v>
                </c:pt>
                <c:pt idx="20">
                  <c:v>196.09700761067</c:v>
                </c:pt>
                <c:pt idx="21">
                  <c:v>294.27892892115398</c:v>
                </c:pt>
                <c:pt idx="22">
                  <c:v>276.62486771079</c:v>
                </c:pt>
                <c:pt idx="23">
                  <c:v>260.14567741187602</c:v>
                </c:pt>
                <c:pt idx="24">
                  <c:v>244.72159864463299</c:v>
                </c:pt>
                <c:pt idx="25">
                  <c:v>230.25467548615501</c:v>
                </c:pt>
                <c:pt idx="26">
                  <c:v>216.66230009447099</c:v>
                </c:pt>
                <c:pt idx="27">
                  <c:v>203.873366422419</c:v>
                </c:pt>
                <c:pt idx="28">
                  <c:v>191.82571568911399</c:v>
                </c:pt>
                <c:pt idx="29">
                  <c:v>180.46434507439801</c:v>
                </c:pt>
                <c:pt idx="30">
                  <c:v>169.740111509983</c:v>
                </c:pt>
                <c:pt idx="31">
                  <c:v>159.608754674751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2-4C06-AEE9-0245C81FBD34}"/>
            </c:ext>
          </c:extLst>
        </c:ser>
        <c:ser>
          <c:idx val="4"/>
          <c:order val="2"/>
          <c:tx>
            <c:strRef>
              <c:f>'figures 2050'!$I$89</c:f>
              <c:strCache>
                <c:ptCount val="1"/>
                <c:pt idx="0">
                  <c:v>PB en maison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2050'!$K$89:$AP$89</c:f>
              <c:numCache>
                <c:formatCode>0.0</c:formatCode>
                <c:ptCount val="32"/>
                <c:pt idx="0">
                  <c:v>20.015999999999998</c:v>
                </c:pt>
                <c:pt idx="1">
                  <c:v>19.422000000000001</c:v>
                </c:pt>
                <c:pt idx="2">
                  <c:v>17.472781116364501</c:v>
                </c:pt>
                <c:pt idx="3">
                  <c:v>39.980739716185298</c:v>
                </c:pt>
                <c:pt idx="4">
                  <c:v>34.020709243881001</c:v>
                </c:pt>
                <c:pt idx="5">
                  <c:v>36.051951014315797</c:v>
                </c:pt>
                <c:pt idx="6">
                  <c:v>73.783278787032998</c:v>
                </c:pt>
                <c:pt idx="7">
                  <c:v>61.981725069757999</c:v>
                </c:pt>
                <c:pt idx="8">
                  <c:v>52.816409982507501</c:v>
                </c:pt>
                <c:pt idx="9">
                  <c:v>45.087395133211103</c:v>
                </c:pt>
                <c:pt idx="10">
                  <c:v>38.760590701559103</c:v>
                </c:pt>
                <c:pt idx="11">
                  <c:v>33.758308033008198</c:v>
                </c:pt>
                <c:pt idx="12">
                  <c:v>79.042710979942001</c:v>
                </c:pt>
                <c:pt idx="13">
                  <c:v>63.166735787020897</c:v>
                </c:pt>
                <c:pt idx="14">
                  <c:v>50.846128080966103</c:v>
                </c:pt>
                <c:pt idx="15">
                  <c:v>41.421830836343503</c:v>
                </c:pt>
                <c:pt idx="16">
                  <c:v>34.1229701698702</c:v>
                </c:pt>
                <c:pt idx="17">
                  <c:v>28.510955134892399</c:v>
                </c:pt>
                <c:pt idx="18">
                  <c:v>140.61895743836399</c:v>
                </c:pt>
                <c:pt idx="19">
                  <c:v>129.40346359831301</c:v>
                </c:pt>
                <c:pt idx="20">
                  <c:v>118.59154878662601</c:v>
                </c:pt>
                <c:pt idx="21">
                  <c:v>108.21001434362501</c:v>
                </c:pt>
                <c:pt idx="22">
                  <c:v>98.311493949440404</c:v>
                </c:pt>
                <c:pt idx="23">
                  <c:v>88.950894383862902</c:v>
                </c:pt>
                <c:pt idx="24">
                  <c:v>80.173809483034205</c:v>
                </c:pt>
                <c:pt idx="25">
                  <c:v>72.011514991983802</c:v>
                </c:pt>
                <c:pt idx="26">
                  <c:v>64.479811252289494</c:v>
                </c:pt>
                <c:pt idx="27">
                  <c:v>57.579983817198702</c:v>
                </c:pt>
                <c:pt idx="28">
                  <c:v>51.300819423320199</c:v>
                </c:pt>
                <c:pt idx="29">
                  <c:v>45.621032101508703</c:v>
                </c:pt>
                <c:pt idx="30">
                  <c:v>40.511718357138598</c:v>
                </c:pt>
                <c:pt idx="31">
                  <c:v>35.938627928448803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B2-4C06-AEE9-0245C81FBD34}"/>
            </c:ext>
          </c:extLst>
        </c:ser>
        <c:ser>
          <c:idx val="5"/>
          <c:order val="3"/>
          <c:tx>
            <c:strRef>
              <c:f>'figures 2050'!$I$90</c:f>
              <c:strCache>
                <c:ptCount val="1"/>
                <c:pt idx="0">
                  <c:v>PB social en maison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2050'!$K$90:$AP$90</c:f>
              <c:numCache>
                <c:formatCode>0.0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17.4263995909272</c:v>
                </c:pt>
                <c:pt idx="6">
                  <c:v>39.400548359463599</c:v>
                </c:pt>
                <c:pt idx="7">
                  <c:v>52.188895066888499</c:v>
                </c:pt>
                <c:pt idx="8">
                  <c:v>62.345561035273001</c:v>
                </c:pt>
                <c:pt idx="9">
                  <c:v>61.489292722189397</c:v>
                </c:pt>
                <c:pt idx="10">
                  <c:v>57.0899257131395</c:v>
                </c:pt>
                <c:pt idx="11">
                  <c:v>62.330077452709197</c:v>
                </c:pt>
                <c:pt idx="12">
                  <c:v>70.637762624480004</c:v>
                </c:pt>
                <c:pt idx="13">
                  <c:v>79.290789845928799</c:v>
                </c:pt>
                <c:pt idx="14">
                  <c:v>91.316869176136095</c:v>
                </c:pt>
                <c:pt idx="15">
                  <c:v>89.628779651342001</c:v>
                </c:pt>
                <c:pt idx="16">
                  <c:v>79.3707637244637</c:v>
                </c:pt>
                <c:pt idx="17">
                  <c:v>78.630492808515399</c:v>
                </c:pt>
                <c:pt idx="18">
                  <c:v>66.521971303184799</c:v>
                </c:pt>
                <c:pt idx="19">
                  <c:v>61.487805437345997</c:v>
                </c:pt>
                <c:pt idx="20">
                  <c:v>60.286694607972301</c:v>
                </c:pt>
                <c:pt idx="21">
                  <c:v>56.391049536253099</c:v>
                </c:pt>
                <c:pt idx="22">
                  <c:v>52.248771969140499</c:v>
                </c:pt>
                <c:pt idx="23">
                  <c:v>49.6959412719075</c:v>
                </c:pt>
                <c:pt idx="24">
                  <c:v>35.6036911508182</c:v>
                </c:pt>
                <c:pt idx="25">
                  <c:v>39.229127264987802</c:v>
                </c:pt>
                <c:pt idx="26">
                  <c:v>36.664567249881003</c:v>
                </c:pt>
                <c:pt idx="27">
                  <c:v>34.275352653404397</c:v>
                </c:pt>
                <c:pt idx="28">
                  <c:v>31.913830632999002</c:v>
                </c:pt>
                <c:pt idx="29">
                  <c:v>29.599312251183999</c:v>
                </c:pt>
                <c:pt idx="30">
                  <c:v>27.349675595786501</c:v>
                </c:pt>
                <c:pt idx="31">
                  <c:v>25.180424056794699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B2-4C06-AEE9-0245C81FBD34}"/>
            </c:ext>
          </c:extLst>
        </c:ser>
        <c:ser>
          <c:idx val="0"/>
          <c:order val="4"/>
          <c:tx>
            <c:strRef>
              <c:f>'figures 2050'!$I$85</c:f>
              <c:strCache>
                <c:ptCount val="1"/>
                <c:pt idx="0">
                  <c:v>PO en copropriété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2050'!$K$85:$AP$85</c:f>
              <c:numCache>
                <c:formatCode>0.0</c:formatCode>
                <c:ptCount val="32"/>
                <c:pt idx="0">
                  <c:v>85.259</c:v>
                </c:pt>
                <c:pt idx="1">
                  <c:v>81.869</c:v>
                </c:pt>
                <c:pt idx="2">
                  <c:v>78.775858221376694</c:v>
                </c:pt>
                <c:pt idx="3">
                  <c:v>75.466854427794502</c:v>
                </c:pt>
                <c:pt idx="4">
                  <c:v>73.237877717091195</c:v>
                </c:pt>
                <c:pt idx="5">
                  <c:v>87.843955541411106</c:v>
                </c:pt>
                <c:pt idx="6">
                  <c:v>92.376731900722604</c:v>
                </c:pt>
                <c:pt idx="7">
                  <c:v>87.667965657596199</c:v>
                </c:pt>
                <c:pt idx="8">
                  <c:v>84.501570240580605</c:v>
                </c:pt>
                <c:pt idx="9">
                  <c:v>81.339890631153395</c:v>
                </c:pt>
                <c:pt idx="10">
                  <c:v>77.759811105483493</c:v>
                </c:pt>
                <c:pt idx="11">
                  <c:v>75.775650396575401</c:v>
                </c:pt>
                <c:pt idx="12">
                  <c:v>87.238677788115496</c:v>
                </c:pt>
                <c:pt idx="13">
                  <c:v>81.018072178359006</c:v>
                </c:pt>
                <c:pt idx="14">
                  <c:v>75.044122937901605</c:v>
                </c:pt>
                <c:pt idx="15">
                  <c:v>69.683047679577697</c:v>
                </c:pt>
                <c:pt idx="16">
                  <c:v>64.753297167065497</c:v>
                </c:pt>
                <c:pt idx="17">
                  <c:v>60.315739581934501</c:v>
                </c:pt>
                <c:pt idx="18">
                  <c:v>56.471012983361902</c:v>
                </c:pt>
                <c:pt idx="19">
                  <c:v>53.024596032520897</c:v>
                </c:pt>
                <c:pt idx="20">
                  <c:v>49.884232752600603</c:v>
                </c:pt>
                <c:pt idx="21">
                  <c:v>83.013398212862995</c:v>
                </c:pt>
                <c:pt idx="22">
                  <c:v>77.637560972270506</c:v>
                </c:pt>
                <c:pt idx="23">
                  <c:v>72.647112454887207</c:v>
                </c:pt>
                <c:pt idx="24">
                  <c:v>68.009278444086405</c:v>
                </c:pt>
                <c:pt idx="25">
                  <c:v>63.695248662400402</c:v>
                </c:pt>
                <c:pt idx="26">
                  <c:v>59.679287928148199</c:v>
                </c:pt>
                <c:pt idx="27">
                  <c:v>55.938206968759502</c:v>
                </c:pt>
                <c:pt idx="28">
                  <c:v>52.450993991863797</c:v>
                </c:pt>
                <c:pt idx="29">
                  <c:v>49.198535810664403</c:v>
                </c:pt>
                <c:pt idx="30">
                  <c:v>46.163396511419201</c:v>
                </c:pt>
                <c:pt idx="31">
                  <c:v>43.329632350187403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B2-4C06-AEE9-0245C81FBD34}"/>
            </c:ext>
          </c:extLst>
        </c:ser>
        <c:ser>
          <c:idx val="1"/>
          <c:order val="5"/>
          <c:tx>
            <c:strRef>
              <c:f>'figures 2050'!$I$86</c:f>
              <c:strCache>
                <c:ptCount val="1"/>
                <c:pt idx="0">
                  <c:v>PB en copropriété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2050'!$K$86:$AP$86</c:f>
              <c:numCache>
                <c:formatCode>0.0</c:formatCode>
                <c:ptCount val="32"/>
                <c:pt idx="0">
                  <c:v>46.944000000000003</c:v>
                </c:pt>
                <c:pt idx="1">
                  <c:v>45.942</c:v>
                </c:pt>
                <c:pt idx="2">
                  <c:v>45.038051235721298</c:v>
                </c:pt>
                <c:pt idx="3">
                  <c:v>113.18657085383499</c:v>
                </c:pt>
                <c:pt idx="4">
                  <c:v>96.8449243853117</c:v>
                </c:pt>
                <c:pt idx="5">
                  <c:v>90.392227309828201</c:v>
                </c:pt>
                <c:pt idx="6">
                  <c:v>170.54534175270001</c:v>
                </c:pt>
                <c:pt idx="7">
                  <c:v>142.190523570332</c:v>
                </c:pt>
                <c:pt idx="8">
                  <c:v>119.620314593735</c:v>
                </c:pt>
                <c:pt idx="9">
                  <c:v>101.490110473935</c:v>
                </c:pt>
                <c:pt idx="10">
                  <c:v>86.695415046464007</c:v>
                </c:pt>
                <c:pt idx="11">
                  <c:v>74.885718449767893</c:v>
                </c:pt>
                <c:pt idx="12">
                  <c:v>227.48454138753601</c:v>
                </c:pt>
                <c:pt idx="13">
                  <c:v>180.878903590015</c:v>
                </c:pt>
                <c:pt idx="14">
                  <c:v>144.634791239843</c:v>
                </c:pt>
                <c:pt idx="15">
                  <c:v>116.43235804766501</c:v>
                </c:pt>
                <c:pt idx="16">
                  <c:v>94.374518123878701</c:v>
                </c:pt>
                <c:pt idx="17">
                  <c:v>77.111178390366206</c:v>
                </c:pt>
                <c:pt idx="18">
                  <c:v>392.41612591893102</c:v>
                </c:pt>
                <c:pt idx="19">
                  <c:v>340.06844705347999</c:v>
                </c:pt>
                <c:pt idx="20">
                  <c:v>294.17122335048498</c:v>
                </c:pt>
                <c:pt idx="21">
                  <c:v>254.01029897779799</c:v>
                </c:pt>
                <c:pt idx="22">
                  <c:v>218.972136062103</c:v>
                </c:pt>
                <c:pt idx="23">
                  <c:v>188.50003020597299</c:v>
                </c:pt>
                <c:pt idx="24">
                  <c:v>162.081356402095</c:v>
                </c:pt>
                <c:pt idx="25">
                  <c:v>139.24429862485201</c:v>
                </c:pt>
                <c:pt idx="26">
                  <c:v>119.557298152222</c:v>
                </c:pt>
                <c:pt idx="27">
                  <c:v>102.628702020663</c:v>
                </c:pt>
                <c:pt idx="28">
                  <c:v>88.105844429066593</c:v>
                </c:pt>
                <c:pt idx="29">
                  <c:v>75.673457093876394</c:v>
                </c:pt>
                <c:pt idx="30">
                  <c:v>65.051531124759293</c:v>
                </c:pt>
                <c:pt idx="31">
                  <c:v>55.992805357489999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B2-4C06-AEE9-0245C81FB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357904"/>
        <c:axId val="2026354160"/>
      </c:areaChart>
      <c:catAx>
        <c:axId val="202635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54160"/>
        <c:crosses val="autoZero"/>
        <c:auto val="1"/>
        <c:lblAlgn val="ctr"/>
        <c:lblOffset val="100"/>
        <c:noMultiLvlLbl val="0"/>
      </c:catAx>
      <c:valAx>
        <c:axId val="20263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5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Aides à la rénovation énergétique (milliards d'euros)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'figures 2050'!$H$145</c:f>
              <c:strCache>
                <c:ptCount val="1"/>
                <c:pt idx="0">
                  <c:v>CEE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'figures 2050'!$N$1:$AP$1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'figures 2050'!$N$145:$AP$145</c:f>
              <c:numCache>
                <c:formatCode>0.0</c:formatCode>
                <c:ptCount val="29"/>
                <c:pt idx="0">
                  <c:v>1.3</c:v>
                </c:pt>
                <c:pt idx="1">
                  <c:v>2.6</c:v>
                </c:pt>
                <c:pt idx="2">
                  <c:v>3.6063224003897631</c:v>
                </c:pt>
                <c:pt idx="3">
                  <c:v>3.5459439841388272</c:v>
                </c:pt>
                <c:pt idx="4">
                  <c:v>3.3551070125476361</c:v>
                </c:pt>
                <c:pt idx="5">
                  <c:v>3.5218836190042664</c:v>
                </c:pt>
                <c:pt idx="6">
                  <c:v>3.3289595010383373</c:v>
                </c:pt>
                <c:pt idx="7">
                  <c:v>3.3319257077634945</c:v>
                </c:pt>
                <c:pt idx="8">
                  <c:v>4.3174399765676439</c:v>
                </c:pt>
                <c:pt idx="9">
                  <c:v>3.9994702853745552</c:v>
                </c:pt>
                <c:pt idx="10">
                  <c:v>3.8724748909854982</c:v>
                </c:pt>
                <c:pt idx="11">
                  <c:v>3.6555007848202221</c:v>
                </c:pt>
                <c:pt idx="12">
                  <c:v>3.5899362020542434</c:v>
                </c:pt>
                <c:pt idx="13">
                  <c:v>3.5349289551575267</c:v>
                </c:pt>
                <c:pt idx="14">
                  <c:v>3.1674251349427367</c:v>
                </c:pt>
                <c:pt idx="15">
                  <c:v>3.3381629340046128</c:v>
                </c:pt>
                <c:pt idx="16">
                  <c:v>3.201904703559967</c:v>
                </c:pt>
                <c:pt idx="17">
                  <c:v>3.0968468780785949</c:v>
                </c:pt>
                <c:pt idx="18">
                  <c:v>3.3651250191386048</c:v>
                </c:pt>
                <c:pt idx="19">
                  <c:v>3.2636768667502492</c:v>
                </c:pt>
                <c:pt idx="20">
                  <c:v>3.1730249019468535</c:v>
                </c:pt>
                <c:pt idx="21">
                  <c:v>3.0910492807398566</c:v>
                </c:pt>
                <c:pt idx="22">
                  <c:v>3.0165063011593856</c:v>
                </c:pt>
                <c:pt idx="23">
                  <c:v>2.9483358676395293</c:v>
                </c:pt>
                <c:pt idx="24">
                  <c:v>2.8858602894085532</c:v>
                </c:pt>
                <c:pt idx="25">
                  <c:v>2.8285050491748294</c:v>
                </c:pt>
                <c:pt idx="26">
                  <c:v>2.7757824548146641</c:v>
                </c:pt>
                <c:pt idx="27">
                  <c:v>2.7272639421762026</c:v>
                </c:pt>
                <c:pt idx="28">
                  <c:v>2.6825648549412562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7-4D30-BBCA-9BDAD49F96E8}"/>
            </c:ext>
          </c:extLst>
        </c:ser>
        <c:ser>
          <c:idx val="1"/>
          <c:order val="1"/>
          <c:tx>
            <c:strRef>
              <c:f>'figures 2050'!$H$146</c:f>
              <c:strCache>
                <c:ptCount val="1"/>
                <c:pt idx="0">
                  <c:v>MPR Efficacité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'figures 2050'!$N$1:$AP$1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'figures 2050'!$N$146:$AP$146</c:f>
              <c:numCache>
                <c:formatCode>0.0</c:formatCode>
                <c:ptCount val="29"/>
                <c:pt idx="0">
                  <c:v>2.4500000000000002</c:v>
                </c:pt>
                <c:pt idx="1">
                  <c:v>1.8373214122329122</c:v>
                </c:pt>
                <c:pt idx="2">
                  <c:v>2.1695281194449159</c:v>
                </c:pt>
                <c:pt idx="3">
                  <c:v>0.8135085212358395</c:v>
                </c:pt>
                <c:pt idx="4">
                  <c:v>0.87852615091730901</c:v>
                </c:pt>
                <c:pt idx="5">
                  <c:v>1.2509192618183667</c:v>
                </c:pt>
                <c:pt idx="6">
                  <c:v>1.1785260199700569</c:v>
                </c:pt>
                <c:pt idx="7">
                  <c:v>1.3003172306191599</c:v>
                </c:pt>
                <c:pt idx="8">
                  <c:v>2.5705125221281624</c:v>
                </c:pt>
                <c:pt idx="9">
                  <c:v>1.4545159222797439</c:v>
                </c:pt>
                <c:pt idx="10">
                  <c:v>1.64957962976531</c:v>
                </c:pt>
                <c:pt idx="11">
                  <c:v>1.7158944473710205</c:v>
                </c:pt>
                <c:pt idx="12">
                  <c:v>1.8648517921623347</c:v>
                </c:pt>
                <c:pt idx="13">
                  <c:v>1.9935332907555883</c:v>
                </c:pt>
                <c:pt idx="14">
                  <c:v>1.7353144429582257</c:v>
                </c:pt>
                <c:pt idx="15">
                  <c:v>0.83514902779282341</c:v>
                </c:pt>
                <c:pt idx="16">
                  <c:v>0.90956135584727027</c:v>
                </c:pt>
                <c:pt idx="17">
                  <c:v>0.99442447905760212</c:v>
                </c:pt>
                <c:pt idx="18">
                  <c:v>0.82284368047761292</c:v>
                </c:pt>
                <c:pt idx="19">
                  <c:v>0.92099028623452928</c:v>
                </c:pt>
                <c:pt idx="20">
                  <c:v>1.0124624374966158</c:v>
                </c:pt>
                <c:pt idx="21">
                  <c:v>1.0964112317303369</c:v>
                </c:pt>
                <c:pt idx="22">
                  <c:v>1.1732591045504668</c:v>
                </c:pt>
                <c:pt idx="23">
                  <c:v>1.2429361081846582</c:v>
                </c:pt>
                <c:pt idx="24">
                  <c:v>1.306065526802616</c:v>
                </c:pt>
                <c:pt idx="25">
                  <c:v>1.3632971301702086</c:v>
                </c:pt>
                <c:pt idx="26">
                  <c:v>1.4148495494221012</c:v>
                </c:pt>
                <c:pt idx="27">
                  <c:v>1.4615229241476042</c:v>
                </c:pt>
                <c:pt idx="28">
                  <c:v>1.5035044863011626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7-4D30-BBCA-9BDAD49F96E8}"/>
            </c:ext>
          </c:extLst>
        </c:ser>
        <c:ser>
          <c:idx val="3"/>
          <c:order val="2"/>
          <c:tx>
            <c:strRef>
              <c:f>'figures 2050'!$H$148</c:f>
              <c:strCache>
                <c:ptCount val="1"/>
                <c:pt idx="0">
                  <c:v>MPR Performance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'figures 2050'!$N$1:$AP$1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'figures 2050'!$N$148:$AP$148</c:f>
              <c:numCache>
                <c:formatCode>0.0</c:formatCode>
                <c:ptCount val="29"/>
                <c:pt idx="0">
                  <c:v>0.5</c:v>
                </c:pt>
                <c:pt idx="1">
                  <c:v>0.6</c:v>
                </c:pt>
                <c:pt idx="2">
                  <c:v>1.8533687030527348</c:v>
                </c:pt>
                <c:pt idx="3">
                  <c:v>3.3825136682678321</c:v>
                </c:pt>
                <c:pt idx="4">
                  <c:v>3.1578256659856971</c:v>
                </c:pt>
                <c:pt idx="5">
                  <c:v>3.1279751936848736</c:v>
                </c:pt>
                <c:pt idx="6">
                  <c:v>2.9822588893315052</c:v>
                </c:pt>
                <c:pt idx="7">
                  <c:v>2.8440946728004288</c:v>
                </c:pt>
                <c:pt idx="8">
                  <c:v>2.8751299690427912</c:v>
                </c:pt>
                <c:pt idx="9">
                  <c:v>3.4147429284831707</c:v>
                </c:pt>
                <c:pt idx="10">
                  <c:v>3.0267218721953379</c:v>
                </c:pt>
                <c:pt idx="11">
                  <c:v>2.708369952565536</c:v>
                </c:pt>
                <c:pt idx="12">
                  <c:v>2.465908150158338</c:v>
                </c:pt>
                <c:pt idx="13">
                  <c:v>2.2556987185446378</c:v>
                </c:pt>
                <c:pt idx="14">
                  <c:v>2.0386508400623828</c:v>
                </c:pt>
                <c:pt idx="15">
                  <c:v>2.5324673841018486</c:v>
                </c:pt>
                <c:pt idx="16">
                  <c:v>2.3694001672426088</c:v>
                </c:pt>
                <c:pt idx="17">
                  <c:v>2.2171855513298198</c:v>
                </c:pt>
                <c:pt idx="18">
                  <c:v>3.1996343483712328</c:v>
                </c:pt>
                <c:pt idx="19">
                  <c:v>2.9885865251391679</c:v>
                </c:pt>
                <c:pt idx="20">
                  <c:v>2.7890593602270815</c:v>
                </c:pt>
                <c:pt idx="21">
                  <c:v>2.6004408592516084</c:v>
                </c:pt>
                <c:pt idx="22">
                  <c:v>2.4223452096066556</c:v>
                </c:pt>
                <c:pt idx="23">
                  <c:v>2.2544856795887545</c:v>
                </c:pt>
                <c:pt idx="24">
                  <c:v>2.0965651122639368</c:v>
                </c:pt>
                <c:pt idx="25">
                  <c:v>1.9482599839535069</c:v>
                </c:pt>
                <c:pt idx="26">
                  <c:v>1.809206356928081</c:v>
                </c:pt>
                <c:pt idx="27">
                  <c:v>1.6790015901285125</c:v>
                </c:pt>
                <c:pt idx="28">
                  <c:v>1.5572142439955825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7-4D30-BBCA-9BDAD49F96E8}"/>
            </c:ext>
          </c:extLst>
        </c:ser>
        <c:ser>
          <c:idx val="2"/>
          <c:order val="3"/>
          <c:tx>
            <c:strRef>
              <c:f>'figures 2050'!$H$147</c:f>
              <c:strCache>
                <c:ptCount val="1"/>
                <c:pt idx="0">
                  <c:v>MPR Copro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'figures 2050'!$N$1:$AP$1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'figures 2050'!$N$147:$AP$147</c:f>
              <c:numCache>
                <c:formatCode>0.0</c:formatCode>
                <c:ptCount val="29"/>
                <c:pt idx="0">
                  <c:v>0.36651167294780002</c:v>
                </c:pt>
                <c:pt idx="1">
                  <c:v>0.23972094776144326</c:v>
                </c:pt>
                <c:pt idx="2">
                  <c:v>0.42659622711656475</c:v>
                </c:pt>
                <c:pt idx="3">
                  <c:v>1.1579629508294533</c:v>
                </c:pt>
                <c:pt idx="4">
                  <c:v>0.98649813657651464</c:v>
                </c:pt>
                <c:pt idx="5">
                  <c:v>0.92368730078507311</c:v>
                </c:pt>
                <c:pt idx="6">
                  <c:v>0.82739100508852004</c:v>
                </c:pt>
                <c:pt idx="7">
                  <c:v>0.74563235456816046</c:v>
                </c:pt>
                <c:pt idx="8">
                  <c:v>0.7288106877886984</c:v>
                </c:pt>
                <c:pt idx="9">
                  <c:v>1.3746227722723134</c:v>
                </c:pt>
                <c:pt idx="10">
                  <c:v>1.1458542739034938</c:v>
                </c:pt>
                <c:pt idx="11">
                  <c:v>0.96764532799857417</c:v>
                </c:pt>
                <c:pt idx="12">
                  <c:v>0.82600702605855236</c:v>
                </c:pt>
                <c:pt idx="13">
                  <c:v>0.71102446919783602</c:v>
                </c:pt>
                <c:pt idx="14">
                  <c:v>0.60344019520913372</c:v>
                </c:pt>
                <c:pt idx="15">
                  <c:v>1.7530159713115361</c:v>
                </c:pt>
                <c:pt idx="16">
                  <c:v>1.5467581912115054</c:v>
                </c:pt>
                <c:pt idx="17">
                  <c:v>1.3651068403463955</c:v>
                </c:pt>
                <c:pt idx="18">
                  <c:v>1.4008176471696394</c:v>
                </c:pt>
                <c:pt idx="19">
                  <c:v>1.2437745719747078</c:v>
                </c:pt>
                <c:pt idx="20">
                  <c:v>1.1041801962229922</c:v>
                </c:pt>
                <c:pt idx="21">
                  <c:v>0.98035074975262082</c:v>
                </c:pt>
                <c:pt idx="22">
                  <c:v>0.87072897537735616</c:v>
                </c:pt>
                <c:pt idx="23">
                  <c:v>0.77387524295777543</c:v>
                </c:pt>
                <c:pt idx="24">
                  <c:v>0.6884383631587746</c:v>
                </c:pt>
                <c:pt idx="25">
                  <c:v>0.61316955853047883</c:v>
                </c:pt>
                <c:pt idx="26">
                  <c:v>0.54692195887756268</c:v>
                </c:pt>
                <c:pt idx="27">
                  <c:v>0.48865083418890298</c:v>
                </c:pt>
                <c:pt idx="28">
                  <c:v>0.43741281264455523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7-4D30-BBCA-9BDAD49F96E8}"/>
            </c:ext>
          </c:extLst>
        </c:ser>
        <c:ser>
          <c:idx val="4"/>
          <c:order val="4"/>
          <c:tx>
            <c:strRef>
              <c:f>'figures 2050'!$H$149</c:f>
              <c:strCache>
                <c:ptCount val="1"/>
                <c:pt idx="0">
                  <c:v>Montant écrêté</c:v>
                </c:pt>
              </c:strCache>
            </c:strRef>
          </c:tx>
          <c:spPr>
            <a:pattFill prst="pct20">
              <a:fgClr>
                <a:schemeClr val="tx2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numRef>
              <c:f>'figures 2050'!$N$1:$AP$1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'figures 2050'!$N$149:$AP$149</c:f>
              <c:numCache>
                <c:formatCode>0.0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1.51057308989581E-2</c:v>
                </c:pt>
                <c:pt idx="4">
                  <c:v>2.5518576527105E-2</c:v>
                </c:pt>
                <c:pt idx="5">
                  <c:v>4.3420921371989302E-2</c:v>
                </c:pt>
                <c:pt idx="6">
                  <c:v>5.8131506371102502E-2</c:v>
                </c:pt>
                <c:pt idx="7">
                  <c:v>6.7556782317299793E-2</c:v>
                </c:pt>
                <c:pt idx="8">
                  <c:v>7.4492699990108893E-2</c:v>
                </c:pt>
                <c:pt idx="9">
                  <c:v>0.129930542091582</c:v>
                </c:pt>
                <c:pt idx="10">
                  <c:v>0.109389434862246</c:v>
                </c:pt>
                <c:pt idx="11">
                  <c:v>9.2699252947132604E-2</c:v>
                </c:pt>
                <c:pt idx="12">
                  <c:v>7.9327856086871207E-2</c:v>
                </c:pt>
                <c:pt idx="13">
                  <c:v>6.8311279904597594E-2</c:v>
                </c:pt>
                <c:pt idx="14">
                  <c:v>5.9318184124141797E-2</c:v>
                </c:pt>
                <c:pt idx="15">
                  <c:v>0.169925410733408</c:v>
                </c:pt>
                <c:pt idx="16">
                  <c:v>0.15367418565141899</c:v>
                </c:pt>
                <c:pt idx="17">
                  <c:v>0.13830903880392501</c:v>
                </c:pt>
                <c:pt idx="18">
                  <c:v>0.14131771767092099</c:v>
                </c:pt>
                <c:pt idx="19">
                  <c:v>0.12691081366173201</c:v>
                </c:pt>
                <c:pt idx="20">
                  <c:v>0.11375224341715399</c:v>
                </c:pt>
                <c:pt idx="21">
                  <c:v>0.101821159483463</c:v>
                </c:pt>
                <c:pt idx="22">
                  <c:v>9.1067597672466194E-2</c:v>
                </c:pt>
                <c:pt idx="23">
                  <c:v>8.1422953260632203E-2</c:v>
                </c:pt>
                <c:pt idx="24">
                  <c:v>7.2807829267098001E-2</c:v>
                </c:pt>
                <c:pt idx="25">
                  <c:v>6.5137776032862998E-2</c:v>
                </c:pt>
                <c:pt idx="26">
                  <c:v>5.8327391711843597E-2</c:v>
                </c:pt>
                <c:pt idx="27">
                  <c:v>5.2293167974270603E-2</c:v>
                </c:pt>
                <c:pt idx="28">
                  <c:v>4.6955383477393503E-2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97-4D30-BBCA-9BDAD49F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577536"/>
        <c:axId val="2024573792"/>
      </c:areaChart>
      <c:catAx>
        <c:axId val="20245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4573792"/>
        <c:crosses val="autoZero"/>
        <c:auto val="1"/>
        <c:lblAlgn val="ctr"/>
        <c:lblOffset val="100"/>
        <c:noMultiLvlLbl val="0"/>
      </c:catAx>
      <c:valAx>
        <c:axId val="20245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457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Investissement total et part des aides </a:t>
            </a:r>
          </a:p>
          <a:p>
            <a:pPr>
              <a:defRPr/>
            </a:pPr>
            <a:r>
              <a:rPr lang="fr-FR"/>
              <a:t>(milliards d'euros)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7338019835689512E-2"/>
          <c:y val="0.16283717486440769"/>
          <c:w val="0.86344074535288518"/>
          <c:h val="0.67705911227879889"/>
        </c:manualLayout>
      </c:layout>
      <c:areaChart>
        <c:grouping val="standard"/>
        <c:varyColors val="0"/>
        <c:ser>
          <c:idx val="0"/>
          <c:order val="0"/>
          <c:tx>
            <c:strRef>
              <c:f>'figures 2050'!$I$104</c:f>
              <c:strCache>
                <c:ptCount val="1"/>
                <c:pt idx="0">
                  <c:v>Investissement total (milliards)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'figures 2050'!$N$1:$AP$1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'figures 2050'!$N$111:$AP$111</c:f>
              <c:numCache>
                <c:formatCode>0.0</c:formatCode>
                <c:ptCount val="29"/>
                <c:pt idx="0">
                  <c:v>17</c:v>
                </c:pt>
                <c:pt idx="1">
                  <c:v>19</c:v>
                </c:pt>
                <c:pt idx="2">
                  <c:v>24.201030948647901</c:v>
                </c:pt>
                <c:pt idx="3">
                  <c:v>25.3566588727031</c:v>
                </c:pt>
                <c:pt idx="4">
                  <c:v>24.052634979661502</c:v>
                </c:pt>
                <c:pt idx="5">
                  <c:v>23.9011429600247</c:v>
                </c:pt>
                <c:pt idx="6">
                  <c:v>22.583962402185001</c:v>
                </c:pt>
                <c:pt idx="7">
                  <c:v>21.772315465032001</c:v>
                </c:pt>
                <c:pt idx="8">
                  <c:v>24.292783739527501</c:v>
                </c:pt>
                <c:pt idx="9">
                  <c:v>25.760772188200999</c:v>
                </c:pt>
                <c:pt idx="10">
                  <c:v>24.6991573960767</c:v>
                </c:pt>
                <c:pt idx="11">
                  <c:v>23.325975972558201</c:v>
                </c:pt>
                <c:pt idx="12">
                  <c:v>22.604772587557601</c:v>
                </c:pt>
                <c:pt idx="13">
                  <c:v>21.616878629003502</c:v>
                </c:pt>
                <c:pt idx="14">
                  <c:v>20.09241169041</c:v>
                </c:pt>
                <c:pt idx="15">
                  <c:v>21.8746536102657</c:v>
                </c:pt>
                <c:pt idx="16">
                  <c:v>20.881059691591702</c:v>
                </c:pt>
                <c:pt idx="17">
                  <c:v>20.1827904222983</c:v>
                </c:pt>
                <c:pt idx="18">
                  <c:v>23.0625960055728</c:v>
                </c:pt>
                <c:pt idx="19">
                  <c:v>22.095895621117901</c:v>
                </c:pt>
                <c:pt idx="20">
                  <c:v>21.258011961866998</c:v>
                </c:pt>
                <c:pt idx="21">
                  <c:v>20.087611654210502</c:v>
                </c:pt>
                <c:pt idx="22">
                  <c:v>19.5932047050206</c:v>
                </c:pt>
                <c:pt idx="23">
                  <c:v>18.830203404974501</c:v>
                </c:pt>
                <c:pt idx="24">
                  <c:v>18.117239534939198</c:v>
                </c:pt>
                <c:pt idx="25">
                  <c:v>17.445952578574801</c:v>
                </c:pt>
                <c:pt idx="26">
                  <c:v>16.8158451551664</c:v>
                </c:pt>
                <c:pt idx="27">
                  <c:v>16.225953007815701</c:v>
                </c:pt>
                <c:pt idx="28">
                  <c:v>15.674931557763299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D-4C3C-9F55-AA9616F40F31}"/>
            </c:ext>
          </c:extLst>
        </c:ser>
        <c:ser>
          <c:idx val="1"/>
          <c:order val="1"/>
          <c:tx>
            <c:strRef>
              <c:f>'figures 2050'!$I$107</c:f>
              <c:strCache>
                <c:ptCount val="1"/>
                <c:pt idx="0">
                  <c:v>Soutien total (milliards)</c:v>
                </c:pt>
              </c:strCache>
            </c:strRef>
          </c:tx>
          <c:spPr>
            <a:pattFill prst="wdUpDiag">
              <a:fgClr>
                <a:schemeClr val="accent4"/>
              </a:fgClr>
              <a:bgClr>
                <a:schemeClr val="accent1"/>
              </a:bgClr>
            </a:pattFill>
            <a:ln>
              <a:noFill/>
            </a:ln>
            <a:effectLst/>
          </c:spPr>
          <c:cat>
            <c:numRef>
              <c:f>'figures 2050'!$N$1:$AP$1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'figures 2050'!$N$112:$AP$112</c:f>
              <c:numCache>
                <c:formatCode>0.0</c:formatCode>
                <c:ptCount val="29"/>
                <c:pt idx="0">
                  <c:v>5.5</c:v>
                </c:pt>
                <c:pt idx="1">
                  <c:v>6</c:v>
                </c:pt>
                <c:pt idx="2">
                  <c:v>8.055815450003978</c:v>
                </c:pt>
                <c:pt idx="3">
                  <c:v>8.8999291244719512</c:v>
                </c:pt>
                <c:pt idx="4">
                  <c:v>8.3779569660271562</c:v>
                </c:pt>
                <c:pt idx="5">
                  <c:v>8.8244653752925792</c:v>
                </c:pt>
                <c:pt idx="6">
                  <c:v>8.3171354154284209</c:v>
                </c:pt>
                <c:pt idx="7">
                  <c:v>8.2219699657512439</c:v>
                </c:pt>
                <c:pt idx="8">
                  <c:v>10.491893155527297</c:v>
                </c:pt>
                <c:pt idx="9">
                  <c:v>10.243351908409783</c:v>
                </c:pt>
                <c:pt idx="10">
                  <c:v>9.6946306668496405</c:v>
                </c:pt>
                <c:pt idx="11">
                  <c:v>9.0474105127553521</c:v>
                </c:pt>
                <c:pt idx="12">
                  <c:v>8.7467031704334683</c:v>
                </c:pt>
                <c:pt idx="13">
                  <c:v>8.495185433655589</c:v>
                </c:pt>
                <c:pt idx="14">
                  <c:v>7.5448306131724792</c:v>
                </c:pt>
                <c:pt idx="15">
                  <c:v>8.4587953172108215</c:v>
                </c:pt>
                <c:pt idx="16">
                  <c:v>8.0276244178613503</c:v>
                </c:pt>
                <c:pt idx="17">
                  <c:v>7.6735637488124127</c:v>
                </c:pt>
                <c:pt idx="18">
                  <c:v>8.7884206951570896</c:v>
                </c:pt>
                <c:pt idx="19">
                  <c:v>8.4170282500986549</c:v>
                </c:pt>
                <c:pt idx="20">
                  <c:v>8.0787268958935421</c:v>
                </c:pt>
                <c:pt idx="21">
                  <c:v>7.7682521214744229</c:v>
                </c:pt>
                <c:pt idx="22">
                  <c:v>7.4828395906938647</c:v>
                </c:pt>
                <c:pt idx="23">
                  <c:v>7.2196328983707172</c:v>
                </c:pt>
                <c:pt idx="24">
                  <c:v>6.9769292916338808</c:v>
                </c:pt>
                <c:pt idx="25">
                  <c:v>6.7532317218290228</c:v>
                </c:pt>
                <c:pt idx="26">
                  <c:v>6.5467603200424094</c:v>
                </c:pt>
                <c:pt idx="27">
                  <c:v>6.3564392906412222</c:v>
                </c:pt>
                <c:pt idx="28">
                  <c:v>6.1806963978825564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D-4C3C-9F55-AA9616F40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996336"/>
        <c:axId val="2022996752"/>
      </c:areaChart>
      <c:catAx>
        <c:axId val="202299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996752"/>
        <c:crosses val="autoZero"/>
        <c:auto val="1"/>
        <c:lblAlgn val="ctr"/>
        <c:lblOffset val="100"/>
        <c:noMultiLvlLbl val="0"/>
      </c:catAx>
      <c:valAx>
        <c:axId val="20229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299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gestes d'isolation</a:t>
            </a:r>
            <a:r>
              <a:rPr lang="fr-FR" baseline="0"/>
              <a:t> (milliers de ménages)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1972723639670246E-2"/>
          <c:y val="0.11766114983666327"/>
          <c:w val="0.92629475044320664"/>
          <c:h val="0.73617957399061695"/>
        </c:manualLayout>
      </c:layout>
      <c:lineChart>
        <c:grouping val="standard"/>
        <c:varyColors val="0"/>
        <c:ser>
          <c:idx val="0"/>
          <c:order val="0"/>
          <c:tx>
            <c:strRef>
              <c:f>'figures 2050'!$I$158</c:f>
              <c:strCache>
                <c:ptCount val="1"/>
                <c:pt idx="0">
                  <c:v>Isolation plancher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'figures 2050'!$M$1:$AP$1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'figures 2050'!$M$158:$AP$158</c:f>
              <c:numCache>
                <c:formatCode>0.0</c:formatCode>
                <c:ptCount val="30"/>
                <c:pt idx="0">
                  <c:v>63.787029080902897</c:v>
                </c:pt>
                <c:pt idx="1">
                  <c:v>108.147992723366</c:v>
                </c:pt>
                <c:pt idx="2">
                  <c:v>96.646861686730503</c:v>
                </c:pt>
                <c:pt idx="3">
                  <c:v>143.35369562977601</c:v>
                </c:pt>
                <c:pt idx="4">
                  <c:v>232.50709465818301</c:v>
                </c:pt>
                <c:pt idx="5">
                  <c:v>223.79860142736399</c:v>
                </c:pt>
                <c:pt idx="6">
                  <c:v>220.089868862423</c:v>
                </c:pt>
                <c:pt idx="7">
                  <c:v>210.28600702089801</c:v>
                </c:pt>
                <c:pt idx="8">
                  <c:v>197.13984175832101</c:v>
                </c:pt>
                <c:pt idx="9">
                  <c:v>195.918278252096</c:v>
                </c:pt>
                <c:pt idx="10">
                  <c:v>292.03996669088701</c:v>
                </c:pt>
                <c:pt idx="11">
                  <c:v>269.76787306339997</c:v>
                </c:pt>
                <c:pt idx="12">
                  <c:v>258.53443933824798</c:v>
                </c:pt>
                <c:pt idx="13">
                  <c:v>253.48642650953099</c:v>
                </c:pt>
                <c:pt idx="14">
                  <c:v>239.30718215021901</c:v>
                </c:pt>
                <c:pt idx="15">
                  <c:v>221.26679444450599</c:v>
                </c:pt>
                <c:pt idx="16">
                  <c:v>328.89926460207698</c:v>
                </c:pt>
                <c:pt idx="17">
                  <c:v>306.43228528896799</c:v>
                </c:pt>
                <c:pt idx="18">
                  <c:v>292.94249682953898</c:v>
                </c:pt>
                <c:pt idx="19">
                  <c:v>320.29742148849101</c:v>
                </c:pt>
                <c:pt idx="20">
                  <c:v>297.614401278473</c:v>
                </c:pt>
                <c:pt idx="21">
                  <c:v>278.735954257103</c:v>
                </c:pt>
                <c:pt idx="22">
                  <c:v>251.00983198763399</c:v>
                </c:pt>
                <c:pt idx="23">
                  <c:v>242.50089939114099</c:v>
                </c:pt>
                <c:pt idx="24">
                  <c:v>221.36985262506701</c:v>
                </c:pt>
                <c:pt idx="25">
                  <c:v>201.86479367562299</c:v>
                </c:pt>
                <c:pt idx="26">
                  <c:v>183.69761747144</c:v>
                </c:pt>
                <c:pt idx="27">
                  <c:v>166.89473874738499</c:v>
                </c:pt>
                <c:pt idx="28">
                  <c:v>151.44260807932</c:v>
                </c:pt>
                <c:pt idx="29">
                  <c:v>137.29948125806999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B-4C94-91C1-124A53EE2B27}"/>
            </c:ext>
          </c:extLst>
        </c:ser>
        <c:ser>
          <c:idx val="1"/>
          <c:order val="1"/>
          <c:tx>
            <c:strRef>
              <c:f>'figures 2050'!$I$159</c:f>
              <c:strCache>
                <c:ptCount val="1"/>
                <c:pt idx="0">
                  <c:v>Isolation toit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'figures 2050'!$M$1:$AP$1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'figures 2050'!$M$159:$AP$159</c:f>
              <c:numCache>
                <c:formatCode>0.0</c:formatCode>
                <c:ptCount val="30"/>
                <c:pt idx="0">
                  <c:v>343.07312860935201</c:v>
                </c:pt>
                <c:pt idx="1">
                  <c:v>404.23937205949801</c:v>
                </c:pt>
                <c:pt idx="2">
                  <c:v>383.053762741122</c:v>
                </c:pt>
                <c:pt idx="3">
                  <c:v>494.170157780637</c:v>
                </c:pt>
                <c:pt idx="4">
                  <c:v>659.75305647314497</c:v>
                </c:pt>
                <c:pt idx="5">
                  <c:v>666.49213828909103</c:v>
                </c:pt>
                <c:pt idx="6">
                  <c:v>661.77309271514696</c:v>
                </c:pt>
                <c:pt idx="7">
                  <c:v>646.12432287391096</c:v>
                </c:pt>
                <c:pt idx="8">
                  <c:v>613.70910069943795</c:v>
                </c:pt>
                <c:pt idx="9">
                  <c:v>599.49906408637105</c:v>
                </c:pt>
                <c:pt idx="10">
                  <c:v>772.13598188048798</c:v>
                </c:pt>
                <c:pt idx="11">
                  <c:v>703.78822527028296</c:v>
                </c:pt>
                <c:pt idx="12">
                  <c:v>654.80957102989805</c:v>
                </c:pt>
                <c:pt idx="13">
                  <c:v>612.42137726631904</c:v>
                </c:pt>
                <c:pt idx="14">
                  <c:v>567.39649829643201</c:v>
                </c:pt>
                <c:pt idx="15">
                  <c:v>507.93775825533697</c:v>
                </c:pt>
                <c:pt idx="16">
                  <c:v>735.44084913702102</c:v>
                </c:pt>
                <c:pt idx="17">
                  <c:v>661.55891678360695</c:v>
                </c:pt>
                <c:pt idx="18">
                  <c:v>614.71752725514398</c:v>
                </c:pt>
                <c:pt idx="19">
                  <c:v>623.09205784389405</c:v>
                </c:pt>
                <c:pt idx="20">
                  <c:v>567.23322123497098</c:v>
                </c:pt>
                <c:pt idx="21">
                  <c:v>521.45513650605801</c:v>
                </c:pt>
                <c:pt idx="22">
                  <c:v>464.82225273996102</c:v>
                </c:pt>
                <c:pt idx="23">
                  <c:v>440.14735179343103</c:v>
                </c:pt>
                <c:pt idx="24">
                  <c:v>396.00785957628199</c:v>
                </c:pt>
                <c:pt idx="25">
                  <c:v>357.25705172607502</c:v>
                </c:pt>
                <c:pt idx="26">
                  <c:v>322.71688114841999</c:v>
                </c:pt>
                <c:pt idx="27">
                  <c:v>291.91174917920301</c:v>
                </c:pt>
                <c:pt idx="28">
                  <c:v>264.41989505691998</c:v>
                </c:pt>
                <c:pt idx="29">
                  <c:v>239.86709492019801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B-4C94-91C1-124A53EE2B27}"/>
            </c:ext>
          </c:extLst>
        </c:ser>
        <c:ser>
          <c:idx val="2"/>
          <c:order val="2"/>
          <c:tx>
            <c:strRef>
              <c:f>'figures 2050'!$I$160</c:f>
              <c:strCache>
                <c:ptCount val="1"/>
                <c:pt idx="0">
                  <c:v>Isolation mur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'figures 2050'!$M$1:$AP$1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'figures 2050'!$M$160:$AP$160</c:f>
              <c:numCache>
                <c:formatCode>0.0</c:formatCode>
                <c:ptCount val="30"/>
                <c:pt idx="0">
                  <c:v>97.762450446044696</c:v>
                </c:pt>
                <c:pt idx="1">
                  <c:v>181.852522187994</c:v>
                </c:pt>
                <c:pt idx="2">
                  <c:v>157.34061545829499</c:v>
                </c:pt>
                <c:pt idx="3">
                  <c:v>197.56272250935299</c:v>
                </c:pt>
                <c:pt idx="4">
                  <c:v>392.56544166638298</c:v>
                </c:pt>
                <c:pt idx="5">
                  <c:v>358.563200063279</c:v>
                </c:pt>
                <c:pt idx="6">
                  <c:v>334.78335284969899</c:v>
                </c:pt>
                <c:pt idx="7">
                  <c:v>301.88575710130101</c:v>
                </c:pt>
                <c:pt idx="8">
                  <c:v>267.40559735013898</c:v>
                </c:pt>
                <c:pt idx="9">
                  <c:v>254.572874348699</c:v>
                </c:pt>
                <c:pt idx="10">
                  <c:v>393.33791879506902</c:v>
                </c:pt>
                <c:pt idx="11">
                  <c:v>360.257665879554</c:v>
                </c:pt>
                <c:pt idx="12">
                  <c:v>340.888699464745</c:v>
                </c:pt>
                <c:pt idx="13">
                  <c:v>330.86530575099101</c:v>
                </c:pt>
                <c:pt idx="14">
                  <c:v>310.71670722713901</c:v>
                </c:pt>
                <c:pt idx="15">
                  <c:v>291.66452956739403</c:v>
                </c:pt>
                <c:pt idx="16">
                  <c:v>375.49688812733598</c:v>
                </c:pt>
                <c:pt idx="17">
                  <c:v>346.27096780758598</c:v>
                </c:pt>
                <c:pt idx="18">
                  <c:v>325.18500985245799</c:v>
                </c:pt>
                <c:pt idx="19">
                  <c:v>414.86401813726201</c:v>
                </c:pt>
                <c:pt idx="20">
                  <c:v>384.71750077509398</c:v>
                </c:pt>
                <c:pt idx="21">
                  <c:v>359.03868481215</c:v>
                </c:pt>
                <c:pt idx="22">
                  <c:v>312.906860752917</c:v>
                </c:pt>
                <c:pt idx="23">
                  <c:v>302.14694620950002</c:v>
                </c:pt>
                <c:pt idx="24">
                  <c:v>279.67572432349601</c:v>
                </c:pt>
                <c:pt idx="25">
                  <c:v>258.24907331197602</c:v>
                </c:pt>
                <c:pt idx="26">
                  <c:v>237.683008680347</c:v>
                </c:pt>
                <c:pt idx="27">
                  <c:v>218.08593059062699</c:v>
                </c:pt>
                <c:pt idx="28">
                  <c:v>199.52718976486301</c:v>
                </c:pt>
                <c:pt idx="29">
                  <c:v>182.04392998872501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1B-4C94-91C1-124A53EE2B27}"/>
            </c:ext>
          </c:extLst>
        </c:ser>
        <c:ser>
          <c:idx val="3"/>
          <c:order val="3"/>
          <c:tx>
            <c:strRef>
              <c:f>'figures 2050'!$I$161</c:f>
              <c:strCache>
                <c:ptCount val="1"/>
                <c:pt idx="0">
                  <c:v>Changement de fenêtres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'figures 2050'!$M$1:$AP$1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'figures 2050'!$M$161:$AP$161</c:f>
              <c:numCache>
                <c:formatCode>0.0</c:formatCode>
                <c:ptCount val="30"/>
                <c:pt idx="0">
                  <c:v>71.423891808552696</c:v>
                </c:pt>
                <c:pt idx="1">
                  <c:v>102.688806789666</c:v>
                </c:pt>
                <c:pt idx="2">
                  <c:v>95.404123122534898</c:v>
                </c:pt>
                <c:pt idx="3">
                  <c:v>158.22992375922101</c:v>
                </c:pt>
                <c:pt idx="4">
                  <c:v>240.25140414076299</c:v>
                </c:pt>
                <c:pt idx="5">
                  <c:v>239.54548646670301</c:v>
                </c:pt>
                <c:pt idx="6">
                  <c:v>242.907959076379</c:v>
                </c:pt>
                <c:pt idx="7">
                  <c:v>238.072111006782</c:v>
                </c:pt>
                <c:pt idx="8">
                  <c:v>227.74439010876799</c:v>
                </c:pt>
                <c:pt idx="9">
                  <c:v>230.88865884152</c:v>
                </c:pt>
                <c:pt idx="10">
                  <c:v>334.41731661831699</c:v>
                </c:pt>
                <c:pt idx="11">
                  <c:v>313.06337968335498</c:v>
                </c:pt>
                <c:pt idx="12">
                  <c:v>304.50442300227797</c:v>
                </c:pt>
                <c:pt idx="13">
                  <c:v>301.34833921733201</c:v>
                </c:pt>
                <c:pt idx="14">
                  <c:v>285.38672998032098</c:v>
                </c:pt>
                <c:pt idx="15">
                  <c:v>264.09211030834899</c:v>
                </c:pt>
                <c:pt idx="16">
                  <c:v>402.040305174661</c:v>
                </c:pt>
                <c:pt idx="17">
                  <c:v>376.35976052424297</c:v>
                </c:pt>
                <c:pt idx="18">
                  <c:v>362.11087676626897</c:v>
                </c:pt>
                <c:pt idx="19">
                  <c:v>392.05525345639899</c:v>
                </c:pt>
                <c:pt idx="20">
                  <c:v>365.25521350360498</c:v>
                </c:pt>
                <c:pt idx="21">
                  <c:v>343.10461401666703</c:v>
                </c:pt>
                <c:pt idx="22">
                  <c:v>312.12480448010501</c:v>
                </c:pt>
                <c:pt idx="23">
                  <c:v>302.19748893152098</c:v>
                </c:pt>
                <c:pt idx="24">
                  <c:v>275.66513757017901</c:v>
                </c:pt>
                <c:pt idx="25">
                  <c:v>251.23782195528599</c:v>
                </c:pt>
                <c:pt idx="26">
                  <c:v>228.54341486141999</c:v>
                </c:pt>
                <c:pt idx="27">
                  <c:v>207.61607919967901</c:v>
                </c:pt>
                <c:pt idx="28">
                  <c:v>188.43479932818499</c:v>
                </c:pt>
                <c:pt idx="29">
                  <c:v>170.94038289877801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1B-4C94-91C1-124A53EE2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24208"/>
        <c:axId val="161913392"/>
      </c:lineChart>
      <c:catAx>
        <c:axId val="16192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13392"/>
        <c:crosses val="autoZero"/>
        <c:auto val="1"/>
        <c:lblAlgn val="ctr"/>
        <c:lblOffset val="100"/>
        <c:noMultiLvlLbl val="0"/>
      </c:catAx>
      <c:valAx>
        <c:axId val="1619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2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Installations</a:t>
            </a:r>
            <a:r>
              <a:rPr lang="fr-FR" baseline="0"/>
              <a:t> de système de chauffage chaque année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'figures 2050'!$H$234</c:f>
              <c:strCache>
                <c:ptCount val="1"/>
                <c:pt idx="0">
                  <c:v>Installation de chaudière fioul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2050'!$K$234:$AP$234</c:f>
              <c:numCache>
                <c:formatCode>0.0</c:formatCode>
                <c:ptCount val="32"/>
                <c:pt idx="0">
                  <c:v>121.093</c:v>
                </c:pt>
                <c:pt idx="1">
                  <c:v>118.282</c:v>
                </c:pt>
                <c:pt idx="2">
                  <c:v>119.668703443833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0A-40CC-88A5-98B2C27F2920}"/>
            </c:ext>
          </c:extLst>
        </c:ser>
        <c:ser>
          <c:idx val="1"/>
          <c:order val="1"/>
          <c:tx>
            <c:strRef>
              <c:f>'figures 2050'!$H$233</c:f>
              <c:strCache>
                <c:ptCount val="1"/>
                <c:pt idx="0">
                  <c:v>Installation de chaudière gaz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2050'!$K$233:$AP$233</c:f>
              <c:numCache>
                <c:formatCode>0.0</c:formatCode>
                <c:ptCount val="32"/>
                <c:pt idx="0">
                  <c:v>519.899</c:v>
                </c:pt>
                <c:pt idx="1">
                  <c:v>517.21</c:v>
                </c:pt>
                <c:pt idx="2">
                  <c:v>508.265468142788</c:v>
                </c:pt>
                <c:pt idx="3">
                  <c:v>532.43354201818897</c:v>
                </c:pt>
                <c:pt idx="4">
                  <c:v>583.93249137507496</c:v>
                </c:pt>
                <c:pt idx="5">
                  <c:v>559.46084618775899</c:v>
                </c:pt>
                <c:pt idx="6">
                  <c:v>382.79153687955301</c:v>
                </c:pt>
                <c:pt idx="7">
                  <c:v>369.76064887443499</c:v>
                </c:pt>
                <c:pt idx="8">
                  <c:v>356.85882189171701</c:v>
                </c:pt>
                <c:pt idx="9">
                  <c:v>346.16071542778701</c:v>
                </c:pt>
                <c:pt idx="10">
                  <c:v>336.56548657732401</c:v>
                </c:pt>
                <c:pt idx="11">
                  <c:v>333.67647971745799</c:v>
                </c:pt>
                <c:pt idx="12">
                  <c:v>315.96248032986603</c:v>
                </c:pt>
                <c:pt idx="13">
                  <c:v>311.263431667259</c:v>
                </c:pt>
                <c:pt idx="14">
                  <c:v>297.30358954131202</c:v>
                </c:pt>
                <c:pt idx="15">
                  <c:v>288.89305483951199</c:v>
                </c:pt>
                <c:pt idx="16">
                  <c:v>279.28681077995498</c:v>
                </c:pt>
                <c:pt idx="17">
                  <c:v>272.82552959031602</c:v>
                </c:pt>
                <c:pt idx="18">
                  <c:v>267.637450657599</c:v>
                </c:pt>
                <c:pt idx="19">
                  <c:v>263.55502058540498</c:v>
                </c:pt>
                <c:pt idx="20">
                  <c:v>259.76647384530901</c:v>
                </c:pt>
                <c:pt idx="21">
                  <c:v>256.19181887215899</c:v>
                </c:pt>
                <c:pt idx="22">
                  <c:v>252.935068044107</c:v>
                </c:pt>
                <c:pt idx="23">
                  <c:v>249.83169375604601</c:v>
                </c:pt>
                <c:pt idx="24">
                  <c:v>246.859060112663</c:v>
                </c:pt>
                <c:pt idx="25">
                  <c:v>243.98893165904099</c:v>
                </c:pt>
                <c:pt idx="26">
                  <c:v>241.22226483979901</c:v>
                </c:pt>
                <c:pt idx="27">
                  <c:v>238.54618935848001</c:v>
                </c:pt>
                <c:pt idx="28">
                  <c:v>235.95203782845201</c:v>
                </c:pt>
                <c:pt idx="29">
                  <c:v>233.43259177112901</c:v>
                </c:pt>
                <c:pt idx="30">
                  <c:v>230.981798492271</c:v>
                </c:pt>
                <c:pt idx="31">
                  <c:v>228.594521072009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A-40CC-88A5-98B2C27F2920}"/>
            </c:ext>
          </c:extLst>
        </c:ser>
        <c:ser>
          <c:idx val="0"/>
          <c:order val="2"/>
          <c:tx>
            <c:strRef>
              <c:f>'figures 2050'!$H$232</c:f>
              <c:strCache>
                <c:ptCount val="1"/>
                <c:pt idx="0">
                  <c:v>Installation de PAC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2050'!$K$232:$AP$232</c:f>
              <c:numCache>
                <c:formatCode>0.0</c:formatCode>
                <c:ptCount val="32"/>
                <c:pt idx="0">
                  <c:v>302.33800000000002</c:v>
                </c:pt>
                <c:pt idx="1">
                  <c:v>310.72399999999999</c:v>
                </c:pt>
                <c:pt idx="2">
                  <c:v>317.74453648733902</c:v>
                </c:pt>
                <c:pt idx="3">
                  <c:v>402.95084145549998</c:v>
                </c:pt>
                <c:pt idx="4">
                  <c:v>595.26174786429601</c:v>
                </c:pt>
                <c:pt idx="5">
                  <c:v>658.77179075889103</c:v>
                </c:pt>
                <c:pt idx="6">
                  <c:v>570.80077380329897</c:v>
                </c:pt>
                <c:pt idx="7">
                  <c:v>552.31386857307598</c:v>
                </c:pt>
                <c:pt idx="8">
                  <c:v>608.61995737549296</c:v>
                </c:pt>
                <c:pt idx="9">
                  <c:v>580.65333414439704</c:v>
                </c:pt>
                <c:pt idx="10">
                  <c:v>597.70863606029604</c:v>
                </c:pt>
                <c:pt idx="11">
                  <c:v>839.83499510435797</c:v>
                </c:pt>
                <c:pt idx="12">
                  <c:v>707.33443608936</c:v>
                </c:pt>
                <c:pt idx="13">
                  <c:v>717.27545062509603</c:v>
                </c:pt>
                <c:pt idx="14">
                  <c:v>692.63207286373995</c:v>
                </c:pt>
                <c:pt idx="15">
                  <c:v>700.21250086643101</c:v>
                </c:pt>
                <c:pt idx="16">
                  <c:v>705.52708865492104</c:v>
                </c:pt>
                <c:pt idx="17">
                  <c:v>639.15441203525802</c:v>
                </c:pt>
                <c:pt idx="18">
                  <c:v>610.46633773066401</c:v>
                </c:pt>
                <c:pt idx="19">
                  <c:v>596.87837818933599</c:v>
                </c:pt>
                <c:pt idx="20">
                  <c:v>589.40809611959503</c:v>
                </c:pt>
                <c:pt idx="21">
                  <c:v>585.05449738979496</c:v>
                </c:pt>
                <c:pt idx="22">
                  <c:v>581.75183502368702</c:v>
                </c:pt>
                <c:pt idx="23">
                  <c:v>579.73036948751997</c:v>
                </c:pt>
                <c:pt idx="24">
                  <c:v>578.55348699083004</c:v>
                </c:pt>
                <c:pt idx="25">
                  <c:v>577.99227818829195</c:v>
                </c:pt>
                <c:pt idx="26">
                  <c:v>577.83576542861294</c:v>
                </c:pt>
                <c:pt idx="27">
                  <c:v>577.98226391140997</c:v>
                </c:pt>
                <c:pt idx="28">
                  <c:v>578.352722413484</c:v>
                </c:pt>
                <c:pt idx="29">
                  <c:v>578.89043431940104</c:v>
                </c:pt>
                <c:pt idx="30">
                  <c:v>579.55358143299998</c:v>
                </c:pt>
                <c:pt idx="31">
                  <c:v>580.31070447829802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A-40CC-88A5-98B2C27F2920}"/>
            </c:ext>
          </c:extLst>
        </c:ser>
        <c:ser>
          <c:idx val="3"/>
          <c:order val="3"/>
          <c:tx>
            <c:strRef>
              <c:f>'figures 2050'!$H$235</c:f>
              <c:strCache>
                <c:ptCount val="1"/>
                <c:pt idx="0">
                  <c:v>Réseau de chaleur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2050'!$K$235:$AP$235</c:f>
              <c:numCache>
                <c:formatCode>0.0</c:formatCode>
                <c:ptCount val="32"/>
                <c:pt idx="0">
                  <c:v>50.667000000000002</c:v>
                </c:pt>
                <c:pt idx="1">
                  <c:v>50.575000000000003</c:v>
                </c:pt>
                <c:pt idx="2">
                  <c:v>50.480716470832597</c:v>
                </c:pt>
                <c:pt idx="3">
                  <c:v>50.3832021043645</c:v>
                </c:pt>
                <c:pt idx="4">
                  <c:v>50.281588643179497</c:v>
                </c:pt>
                <c:pt idx="5">
                  <c:v>50.175249677138702</c:v>
                </c:pt>
                <c:pt idx="6">
                  <c:v>405.70589152952903</c:v>
                </c:pt>
                <c:pt idx="7">
                  <c:v>398.77240938319301</c:v>
                </c:pt>
                <c:pt idx="8">
                  <c:v>392.80035742629099</c:v>
                </c:pt>
                <c:pt idx="9">
                  <c:v>387.35964989103201</c:v>
                </c:pt>
                <c:pt idx="10">
                  <c:v>382.67779826013498</c:v>
                </c:pt>
                <c:pt idx="11">
                  <c:v>388.593229216407</c:v>
                </c:pt>
                <c:pt idx="12">
                  <c:v>378.68822369081897</c:v>
                </c:pt>
                <c:pt idx="13">
                  <c:v>379.32027447403101</c:v>
                </c:pt>
                <c:pt idx="14">
                  <c:v>367.18668060016103</c:v>
                </c:pt>
                <c:pt idx="15">
                  <c:v>361.55374114519202</c:v>
                </c:pt>
                <c:pt idx="16">
                  <c:v>353.81367867621299</c:v>
                </c:pt>
                <c:pt idx="17">
                  <c:v>349.45459876065797</c:v>
                </c:pt>
                <c:pt idx="18">
                  <c:v>346.45543002143597</c:v>
                </c:pt>
                <c:pt idx="19">
                  <c:v>344.71796495927401</c:v>
                </c:pt>
                <c:pt idx="20">
                  <c:v>343.25822625406897</c:v>
                </c:pt>
                <c:pt idx="21">
                  <c:v>341.97769812264301</c:v>
                </c:pt>
                <c:pt idx="22">
                  <c:v>340.826238276168</c:v>
                </c:pt>
                <c:pt idx="23">
                  <c:v>339.77541627540597</c:v>
                </c:pt>
                <c:pt idx="24">
                  <c:v>338.80645259799797</c:v>
                </c:pt>
                <c:pt idx="25">
                  <c:v>337.90641996148901</c:v>
                </c:pt>
                <c:pt idx="26">
                  <c:v>337.06574591059302</c:v>
                </c:pt>
                <c:pt idx="27">
                  <c:v>336.27717172483</c:v>
                </c:pt>
                <c:pt idx="28">
                  <c:v>335.53486358421497</c:v>
                </c:pt>
                <c:pt idx="29">
                  <c:v>334.83402627752201</c:v>
                </c:pt>
                <c:pt idx="30">
                  <c:v>334.17063343452901</c:v>
                </c:pt>
                <c:pt idx="31">
                  <c:v>333.541248905072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0A-40CC-88A5-98B2C27F2920}"/>
            </c:ext>
          </c:extLst>
        </c:ser>
        <c:ser>
          <c:idx val="4"/>
          <c:order val="4"/>
          <c:tx>
            <c:strRef>
              <c:f>'figures 2050'!$H$236</c:f>
              <c:strCache>
                <c:ptCount val="1"/>
                <c:pt idx="0">
                  <c:v>Installation convecteurs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2050'!$K$236:$AP$236</c:f>
              <c:numCache>
                <c:formatCode>0.0</c:formatCode>
                <c:ptCount val="32"/>
                <c:pt idx="0">
                  <c:v>213.38300000000001</c:v>
                </c:pt>
                <c:pt idx="1">
                  <c:v>207.09100000000001</c:v>
                </c:pt>
                <c:pt idx="2">
                  <c:v>212.19083379025599</c:v>
                </c:pt>
                <c:pt idx="3">
                  <c:v>205.674427127857</c:v>
                </c:pt>
                <c:pt idx="4">
                  <c:v>198.034310630248</c:v>
                </c:pt>
                <c:pt idx="5">
                  <c:v>183.69188052880301</c:v>
                </c:pt>
                <c:pt idx="6">
                  <c:v>176.29131387765599</c:v>
                </c:pt>
                <c:pt idx="7">
                  <c:v>166.69400689275</c:v>
                </c:pt>
                <c:pt idx="8">
                  <c:v>155.44104899720099</c:v>
                </c:pt>
                <c:pt idx="9">
                  <c:v>146.450403433817</c:v>
                </c:pt>
                <c:pt idx="10">
                  <c:v>138.58671724184799</c:v>
                </c:pt>
                <c:pt idx="11">
                  <c:v>129.545062692898</c:v>
                </c:pt>
                <c:pt idx="12">
                  <c:v>122.369683606398</c:v>
                </c:pt>
                <c:pt idx="13">
                  <c:v>116.956811479506</c:v>
                </c:pt>
                <c:pt idx="14">
                  <c:v>111.74649947442499</c:v>
                </c:pt>
                <c:pt idx="15">
                  <c:v>106.664609716241</c:v>
                </c:pt>
                <c:pt idx="16">
                  <c:v>101.678857579284</c:v>
                </c:pt>
                <c:pt idx="17">
                  <c:v>97.6931352254514</c:v>
                </c:pt>
                <c:pt idx="18">
                  <c:v>94.155603687684902</c:v>
                </c:pt>
                <c:pt idx="19">
                  <c:v>91.375169276667293</c:v>
                </c:pt>
                <c:pt idx="20">
                  <c:v>88.712359834318207</c:v>
                </c:pt>
                <c:pt idx="21">
                  <c:v>86.139324261628204</c:v>
                </c:pt>
                <c:pt idx="22">
                  <c:v>83.838175680431704</c:v>
                </c:pt>
                <c:pt idx="23">
                  <c:v>81.577006831228005</c:v>
                </c:pt>
                <c:pt idx="24">
                  <c:v>79.352102498611899</c:v>
                </c:pt>
                <c:pt idx="25">
                  <c:v>77.138909455687198</c:v>
                </c:pt>
                <c:pt idx="26">
                  <c:v>74.966678238047706</c:v>
                </c:pt>
                <c:pt idx="27">
                  <c:v>72.826380574948303</c:v>
                </c:pt>
                <c:pt idx="28">
                  <c:v>70.718738312965797</c:v>
                </c:pt>
                <c:pt idx="29">
                  <c:v>68.644616598331297</c:v>
                </c:pt>
                <c:pt idx="30">
                  <c:v>66.6050335026505</c:v>
                </c:pt>
                <c:pt idx="31">
                  <c:v>64.601023900197006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0A-40CC-88A5-98B2C27F2920}"/>
            </c:ext>
          </c:extLst>
        </c:ser>
        <c:ser>
          <c:idx val="5"/>
          <c:order val="5"/>
          <c:tx>
            <c:strRef>
              <c:f>'figures 2050'!$H$237</c:f>
              <c:strCache>
                <c:ptCount val="1"/>
                <c:pt idx="0">
                  <c:v>Installation chaudière biomasse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2050'!$K$237:$AP$237</c:f>
              <c:numCache>
                <c:formatCode>0.0</c:formatCode>
                <c:ptCount val="32"/>
                <c:pt idx="0">
                  <c:v>131.54300000000001</c:v>
                </c:pt>
                <c:pt idx="1">
                  <c:v>131.62299999999999</c:v>
                </c:pt>
                <c:pt idx="2">
                  <c:v>121.763670863849</c:v>
                </c:pt>
                <c:pt idx="3">
                  <c:v>162.31135434844199</c:v>
                </c:pt>
                <c:pt idx="4">
                  <c:v>242.83677642228599</c:v>
                </c:pt>
                <c:pt idx="5">
                  <c:v>222.40616213509199</c:v>
                </c:pt>
                <c:pt idx="6">
                  <c:v>192.76773314792601</c:v>
                </c:pt>
                <c:pt idx="7">
                  <c:v>178.41554917211701</c:v>
                </c:pt>
                <c:pt idx="8">
                  <c:v>167.314009259149</c:v>
                </c:pt>
                <c:pt idx="9">
                  <c:v>158.29349919981399</c:v>
                </c:pt>
                <c:pt idx="10">
                  <c:v>151.48492158022799</c:v>
                </c:pt>
                <c:pt idx="11">
                  <c:v>158.75527136683499</c:v>
                </c:pt>
                <c:pt idx="12">
                  <c:v>147.353976433105</c:v>
                </c:pt>
                <c:pt idx="13">
                  <c:v>148.508340296836</c:v>
                </c:pt>
                <c:pt idx="14">
                  <c:v>135.98596937864599</c:v>
                </c:pt>
                <c:pt idx="15">
                  <c:v>131.081830886966</c:v>
                </c:pt>
                <c:pt idx="16">
                  <c:v>124.262401655989</c:v>
                </c:pt>
                <c:pt idx="17">
                  <c:v>120.682939126889</c:v>
                </c:pt>
                <c:pt idx="18">
                  <c:v>118.13100923343301</c:v>
                </c:pt>
                <c:pt idx="19">
                  <c:v>116.595161418168</c:v>
                </c:pt>
                <c:pt idx="20">
                  <c:v>115.228527055485</c:v>
                </c:pt>
                <c:pt idx="21">
                  <c:v>113.96231232614799</c:v>
                </c:pt>
                <c:pt idx="22">
                  <c:v>112.737208517787</c:v>
                </c:pt>
                <c:pt idx="23">
                  <c:v>111.554533676567</c:v>
                </c:pt>
                <c:pt idx="24">
                  <c:v>110.398161718648</c:v>
                </c:pt>
                <c:pt idx="25">
                  <c:v>109.259074943039</c:v>
                </c:pt>
                <c:pt idx="26">
                  <c:v>108.126905151587</c:v>
                </c:pt>
                <c:pt idx="27">
                  <c:v>106.996216779419</c:v>
                </c:pt>
                <c:pt idx="28">
                  <c:v>105.86267430960901</c:v>
                </c:pt>
                <c:pt idx="29">
                  <c:v>104.722931151125</c:v>
                </c:pt>
                <c:pt idx="30">
                  <c:v>103.57435525787299</c:v>
                </c:pt>
                <c:pt idx="31">
                  <c:v>102.414844787123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0A-40CC-88A5-98B2C27F2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186320"/>
        <c:axId val="2143184240"/>
      </c:areaChart>
      <c:catAx>
        <c:axId val="214318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3184240"/>
        <c:crosses val="autoZero"/>
        <c:auto val="1"/>
        <c:lblAlgn val="ctr"/>
        <c:lblOffset val="100"/>
        <c:noMultiLvlLbl val="0"/>
      </c:catAx>
      <c:valAx>
        <c:axId val="214318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318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Rénovations</a:t>
            </a:r>
            <a:r>
              <a:rPr lang="fr-FR" baseline="0"/>
              <a:t> issues d'une obligation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'figures 2050'!$H$242</c:f>
              <c:strCache>
                <c:ptCount val="1"/>
                <c:pt idx="0">
                  <c:v>Renovation Obligation pb (Thousand households)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2050'!$K$242:$AP$242</c:f>
              <c:numCache>
                <c:formatCode>0.0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92.336520565920395</c:v>
                </c:pt>
                <c:pt idx="4">
                  <c:v>72.810696161922905</c:v>
                </c:pt>
                <c:pt idx="5">
                  <c:v>56.980218426230699</c:v>
                </c:pt>
                <c:pt idx="6">
                  <c:v>177.80715096793799</c:v>
                </c:pt>
                <c:pt idx="7">
                  <c:v>141.523619763813</c:v>
                </c:pt>
                <c:pt idx="8">
                  <c:v>112.562446014817</c:v>
                </c:pt>
                <c:pt idx="9">
                  <c:v>89.448751579782396</c:v>
                </c:pt>
                <c:pt idx="10">
                  <c:v>71.027420827878103</c:v>
                </c:pt>
                <c:pt idx="11">
                  <c:v>56.3484212948145</c:v>
                </c:pt>
                <c:pt idx="12">
                  <c:v>257.06956245058501</c:v>
                </c:pt>
                <c:pt idx="13">
                  <c:v>198.72595791873999</c:v>
                </c:pt>
                <c:pt idx="14">
                  <c:v>153.67470898740001</c:v>
                </c:pt>
                <c:pt idx="15">
                  <c:v>118.841718510289</c:v>
                </c:pt>
                <c:pt idx="16">
                  <c:v>91.836983918680104</c:v>
                </c:pt>
                <c:pt idx="17">
                  <c:v>70.943286494227493</c:v>
                </c:pt>
                <c:pt idx="18">
                  <c:v>499.91905355263401</c:v>
                </c:pt>
                <c:pt idx="19">
                  <c:v>439.70385289560198</c:v>
                </c:pt>
                <c:pt idx="20">
                  <c:v>385.79720560183898</c:v>
                </c:pt>
                <c:pt idx="21">
                  <c:v>337.61180052329502</c:v>
                </c:pt>
                <c:pt idx="22">
                  <c:v>294.66364411058299</c:v>
                </c:pt>
                <c:pt idx="23">
                  <c:v>256.51268641663802</c:v>
                </c:pt>
                <c:pt idx="24">
                  <c:v>222.74246769902399</c:v>
                </c:pt>
                <c:pt idx="25">
                  <c:v>192.95429858086601</c:v>
                </c:pt>
                <c:pt idx="26">
                  <c:v>166.767246537727</c:v>
                </c:pt>
                <c:pt idx="27">
                  <c:v>143.82001179095201</c:v>
                </c:pt>
                <c:pt idx="28">
                  <c:v>123.773017579856</c:v>
                </c:pt>
                <c:pt idx="29">
                  <c:v>106.310046711174</c:v>
                </c:pt>
                <c:pt idx="30">
                  <c:v>91.139213912978704</c:v>
                </c:pt>
                <c:pt idx="31">
                  <c:v>77.993266956397804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C-499D-B9D6-5F33EDA62046}"/>
            </c:ext>
          </c:extLst>
        </c:ser>
        <c:ser>
          <c:idx val="1"/>
          <c:order val="1"/>
          <c:tx>
            <c:strRef>
              <c:f>'figures 2050'!$H$243</c:f>
              <c:strCache>
                <c:ptCount val="1"/>
                <c:pt idx="0">
                  <c:v>Renovation Obligation po (Thousand households)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2050'!$K$243:$AP$243</c:f>
              <c:numCache>
                <c:formatCode>0.0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64.408209856526</c:v>
                </c:pt>
                <c:pt idx="7">
                  <c:v>58.469698400242599</c:v>
                </c:pt>
                <c:pt idx="8">
                  <c:v>53.065735838061102</c:v>
                </c:pt>
                <c:pt idx="9">
                  <c:v>48.133272160425797</c:v>
                </c:pt>
                <c:pt idx="10">
                  <c:v>43.659779979147402</c:v>
                </c:pt>
                <c:pt idx="11">
                  <c:v>39.582857914912402</c:v>
                </c:pt>
                <c:pt idx="12">
                  <c:v>103.617251273135</c:v>
                </c:pt>
                <c:pt idx="13">
                  <c:v>92.254525633270404</c:v>
                </c:pt>
                <c:pt idx="14">
                  <c:v>82.396445178271307</c:v>
                </c:pt>
                <c:pt idx="15">
                  <c:v>73.787594366740706</c:v>
                </c:pt>
                <c:pt idx="16">
                  <c:v>66.215116550532201</c:v>
                </c:pt>
                <c:pt idx="17">
                  <c:v>59.389775239231</c:v>
                </c:pt>
                <c:pt idx="18">
                  <c:v>53.098193099988599</c:v>
                </c:pt>
                <c:pt idx="19">
                  <c:v>47.2562207845953</c:v>
                </c:pt>
                <c:pt idx="20">
                  <c:v>41.821833455206999</c:v>
                </c:pt>
                <c:pt idx="21">
                  <c:v>181.98088370985201</c:v>
                </c:pt>
                <c:pt idx="22">
                  <c:v>169.11955295755101</c:v>
                </c:pt>
                <c:pt idx="23">
                  <c:v>157.082221519336</c:v>
                </c:pt>
                <c:pt idx="24">
                  <c:v>145.79845043537699</c:v>
                </c:pt>
                <c:pt idx="25">
                  <c:v>135.20816562546901</c:v>
                </c:pt>
                <c:pt idx="26">
                  <c:v>125.259031307839</c:v>
                </c:pt>
                <c:pt idx="27">
                  <c:v>115.90473319187601</c:v>
                </c:pt>
                <c:pt idx="28">
                  <c:v>107.103789085058</c:v>
                </c:pt>
                <c:pt idx="29">
                  <c:v>98.818695617813106</c:v>
                </c:pt>
                <c:pt idx="30">
                  <c:v>91.015302366694399</c:v>
                </c:pt>
                <c:pt idx="31">
                  <c:v>83.662331242686804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4C-499D-B9D6-5F33EDA62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30032"/>
        <c:axId val="388330864"/>
      </c:areaChart>
      <c:catAx>
        <c:axId val="38833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330864"/>
        <c:crosses val="autoZero"/>
        <c:auto val="1"/>
        <c:lblAlgn val="ctr"/>
        <c:lblOffset val="100"/>
        <c:noMultiLvlLbl val="0"/>
      </c:catAx>
      <c:valAx>
        <c:axId val="38833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33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</a:t>
            </a:r>
            <a:r>
              <a:rPr lang="fr-FR" baseline="0"/>
              <a:t> ménages aidés par type d'aide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'figures 2050'!$I$182</c:f>
              <c:strCache>
                <c:ptCount val="1"/>
                <c:pt idx="0">
                  <c:v>MPR Efficacité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'figures 2050'!$M$1:$AP$1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'figures 2050'!$M$182:$AP$182</c:f>
              <c:numCache>
                <c:formatCode>0.0</c:formatCode>
                <c:ptCount val="30"/>
                <c:pt idx="0">
                  <c:v>618.86143124446301</c:v>
                </c:pt>
                <c:pt idx="1">
                  <c:v>740.37995569814404</c:v>
                </c:pt>
                <c:pt idx="2">
                  <c:v>984.26945686703198</c:v>
                </c:pt>
                <c:pt idx="3">
                  <c:v>817.61843925894402</c:v>
                </c:pt>
                <c:pt idx="4">
                  <c:v>712.34947602344198</c:v>
                </c:pt>
                <c:pt idx="5">
                  <c:v>682.88775600510905</c:v>
                </c:pt>
                <c:pt idx="6">
                  <c:v>730.81022598202503</c:v>
                </c:pt>
                <c:pt idx="7">
                  <c:v>695.83614357758904</c:v>
                </c:pt>
                <c:pt idx="8">
                  <c:v>707.60862032507805</c:v>
                </c:pt>
                <c:pt idx="9">
                  <c:v>955.12372133743804</c:v>
                </c:pt>
                <c:pt idx="10">
                  <c:v>813.53235652624301</c:v>
                </c:pt>
                <c:pt idx="11">
                  <c:v>823.87333933627804</c:v>
                </c:pt>
                <c:pt idx="12">
                  <c:v>789.59406681575001</c:v>
                </c:pt>
                <c:pt idx="13">
                  <c:v>793.19218640607698</c:v>
                </c:pt>
                <c:pt idx="14">
                  <c:v>793.09420519838102</c:v>
                </c:pt>
                <c:pt idx="15">
                  <c:v>723.56494964862395</c:v>
                </c:pt>
                <c:pt idx="16">
                  <c:v>692.65344377675206</c:v>
                </c:pt>
                <c:pt idx="17">
                  <c:v>677.65552896389397</c:v>
                </c:pt>
                <c:pt idx="18">
                  <c:v>668.946808734618</c:v>
                </c:pt>
                <c:pt idx="19">
                  <c:v>663.45844616447198</c:v>
                </c:pt>
                <c:pt idx="20">
                  <c:v>659.07429619949698</c:v>
                </c:pt>
                <c:pt idx="21">
                  <c:v>656.01754160121698</c:v>
                </c:pt>
                <c:pt idx="22">
                  <c:v>653.83595982812096</c:v>
                </c:pt>
                <c:pt idx="23">
                  <c:v>652.29003436777202</c:v>
                </c:pt>
                <c:pt idx="24">
                  <c:v>651.16123104171095</c:v>
                </c:pt>
                <c:pt idx="25">
                  <c:v>650.34229729207402</c:v>
                </c:pt>
                <c:pt idx="26">
                  <c:v>649.74996947602494</c:v>
                </c:pt>
                <c:pt idx="27">
                  <c:v>649.32428421549696</c:v>
                </c:pt>
                <c:pt idx="28">
                  <c:v>649.02086125948802</c:v>
                </c:pt>
                <c:pt idx="29">
                  <c:v>648.80619450945096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2-481A-90D1-7DE6D3196D78}"/>
            </c:ext>
          </c:extLst>
        </c:ser>
        <c:ser>
          <c:idx val="2"/>
          <c:order val="1"/>
          <c:tx>
            <c:strRef>
              <c:f>'figures 2050'!$I$183</c:f>
              <c:strCache>
                <c:ptCount val="1"/>
                <c:pt idx="0">
                  <c:v>MPR Performance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'figures 2050'!$M$1:$AP$1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'figures 2050'!$M$183:$AP$183</c:f>
              <c:numCache>
                <c:formatCode>0.0</c:formatCode>
                <c:ptCount val="3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398.67603854418701</c:v>
                </c:pt>
                <c:pt idx="4">
                  <c:v>472.36378870086003</c:v>
                </c:pt>
                <c:pt idx="5">
                  <c:v>440.17270976189297</c:v>
                </c:pt>
                <c:pt idx="6">
                  <c:v>416.906550666844</c:v>
                </c:pt>
                <c:pt idx="7">
                  <c:v>393.46374738017602</c:v>
                </c:pt>
                <c:pt idx="8">
                  <c:v>371.73644067411198</c:v>
                </c:pt>
                <c:pt idx="9">
                  <c:v>359.72318159953397</c:v>
                </c:pt>
                <c:pt idx="10">
                  <c:v>421.41664228949099</c:v>
                </c:pt>
                <c:pt idx="11">
                  <c:v>378.50709033464699</c:v>
                </c:pt>
                <c:pt idx="12">
                  <c:v>340.76024205395402</c:v>
                </c:pt>
                <c:pt idx="13">
                  <c:v>311.76328709904902</c:v>
                </c:pt>
                <c:pt idx="14">
                  <c:v>286.54429912940799</c:v>
                </c:pt>
                <c:pt idx="15">
                  <c:v>263.93272951703102</c:v>
                </c:pt>
                <c:pt idx="16">
                  <c:v>361.52879507538103</c:v>
                </c:pt>
                <c:pt idx="17">
                  <c:v>337.38895996855399</c:v>
                </c:pt>
                <c:pt idx="18">
                  <c:v>314.688556397296</c:v>
                </c:pt>
                <c:pt idx="19">
                  <c:v>402.48894326477898</c:v>
                </c:pt>
                <c:pt idx="20">
                  <c:v>374.93636165832402</c:v>
                </c:pt>
                <c:pt idx="21">
                  <c:v>349.09657179573901</c:v>
                </c:pt>
                <c:pt idx="22">
                  <c:v>324.89540812583601</c:v>
                </c:pt>
                <c:pt idx="23">
                  <c:v>302.26619047813898</c:v>
                </c:pt>
                <c:pt idx="24">
                  <c:v>281.14211134675998</c:v>
                </c:pt>
                <c:pt idx="25">
                  <c:v>261.45335023547199</c:v>
                </c:pt>
                <c:pt idx="26">
                  <c:v>243.126535102373</c:v>
                </c:pt>
                <c:pt idx="27">
                  <c:v>226.08537716833899</c:v>
                </c:pt>
                <c:pt idx="28">
                  <c:v>210.25182986712201</c:v>
                </c:pt>
                <c:pt idx="29">
                  <c:v>195.54738260269701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2-481A-90D1-7DE6D3196D78}"/>
            </c:ext>
          </c:extLst>
        </c:ser>
        <c:ser>
          <c:idx val="3"/>
          <c:order val="2"/>
          <c:tx>
            <c:strRef>
              <c:f>'figures 2050'!$I$184</c:f>
              <c:strCache>
                <c:ptCount val="1"/>
                <c:pt idx="0">
                  <c:v>MPR Copropriétés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'figures 2050'!$M$1:$AP$1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'figures 2050'!$M$184:$AP$184</c:f>
              <c:numCache>
                <c:formatCode>0.0</c:formatCode>
                <c:ptCount val="30"/>
                <c:pt idx="0">
                  <c:v>10</c:v>
                </c:pt>
                <c:pt idx="1">
                  <c:v>25</c:v>
                </c:pt>
                <c:pt idx="2">
                  <c:v>35</c:v>
                </c:pt>
                <c:pt idx="3">
                  <c:v>178.23618285123899</c:v>
                </c:pt>
                <c:pt idx="4">
                  <c:v>262.92207365342199</c:v>
                </c:pt>
                <c:pt idx="5">
                  <c:v>229.858489227928</c:v>
                </c:pt>
                <c:pt idx="6">
                  <c:v>204.12188483431501</c:v>
                </c:pt>
                <c:pt idx="7">
                  <c:v>182.830001105088</c:v>
                </c:pt>
                <c:pt idx="8">
                  <c:v>164.45522615194699</c:v>
                </c:pt>
                <c:pt idx="9">
                  <c:v>150.66136884634301</c:v>
                </c:pt>
                <c:pt idx="10">
                  <c:v>314.72321917565199</c:v>
                </c:pt>
                <c:pt idx="11">
                  <c:v>261.89697576837398</c:v>
                </c:pt>
                <c:pt idx="12">
                  <c:v>219.67891417774501</c:v>
                </c:pt>
                <c:pt idx="13">
                  <c:v>186.115405727243</c:v>
                </c:pt>
                <c:pt idx="14">
                  <c:v>159.127815290944</c:v>
                </c:pt>
                <c:pt idx="15">
                  <c:v>137.4269179723</c:v>
                </c:pt>
                <c:pt idx="16">
                  <c:v>448.88713890229297</c:v>
                </c:pt>
                <c:pt idx="17">
                  <c:v>393.09304308600099</c:v>
                </c:pt>
                <c:pt idx="18">
                  <c:v>344.05545610308599</c:v>
                </c:pt>
                <c:pt idx="19">
                  <c:v>337.02369719066098</c:v>
                </c:pt>
                <c:pt idx="20">
                  <c:v>296.60969703437303</c:v>
                </c:pt>
                <c:pt idx="21">
                  <c:v>261.14714266086003</c:v>
                </c:pt>
                <c:pt idx="22">
                  <c:v>230.09063484618099</c:v>
                </c:pt>
                <c:pt idx="23">
                  <c:v>202.93954728725299</c:v>
                </c:pt>
                <c:pt idx="24">
                  <c:v>179.23658608036999</c:v>
                </c:pt>
                <c:pt idx="25">
                  <c:v>158.56690898942301</c:v>
                </c:pt>
                <c:pt idx="26">
                  <c:v>140.55683842093001</c:v>
                </c:pt>
                <c:pt idx="27">
                  <c:v>124.87199290453999</c:v>
                </c:pt>
                <c:pt idx="28">
                  <c:v>111.214927636178</c:v>
                </c:pt>
                <c:pt idx="29">
                  <c:v>99.322437707677395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2-481A-90D1-7DE6D3196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880992"/>
        <c:axId val="365876832"/>
      </c:lineChart>
      <c:catAx>
        <c:axId val="36588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5876832"/>
        <c:crosses val="autoZero"/>
        <c:auto val="1"/>
        <c:lblAlgn val="ctr"/>
        <c:lblOffset val="100"/>
        <c:noMultiLvlLbl val="0"/>
      </c:catAx>
      <c:valAx>
        <c:axId val="3658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58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Remplacement des chaudières gaz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'figures 2050'!$I$246</c:f>
              <c:strCache>
                <c:ptCount val="1"/>
                <c:pt idx="0">
                  <c:v>Gaz -&gt; RCU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2050'!$K$246:$AP$246</c:f>
              <c:numCache>
                <c:formatCode>0.0</c:formatCode>
                <c:ptCount val="32"/>
                <c:pt idx="0">
                  <c:v>82.999999999999957</c:v>
                </c:pt>
                <c:pt idx="1">
                  <c:v>84.000000000000071</c:v>
                </c:pt>
                <c:pt idx="2">
                  <c:v>84.19923455630007</c:v>
                </c:pt>
                <c:pt idx="3">
                  <c:v>84.08014387024987</c:v>
                </c:pt>
                <c:pt idx="4">
                  <c:v>80.189699175070132</c:v>
                </c:pt>
                <c:pt idx="5">
                  <c:v>75.35329032476001</c:v>
                </c:pt>
                <c:pt idx="6">
                  <c:v>253.095732205975</c:v>
                </c:pt>
                <c:pt idx="7">
                  <c:v>240.24743059994</c:v>
                </c:pt>
                <c:pt idx="8">
                  <c:v>227.985665933598</c:v>
                </c:pt>
                <c:pt idx="9">
                  <c:v>216.25132021746001</c:v>
                </c:pt>
                <c:pt idx="10">
                  <c:v>205.01973178893999</c:v>
                </c:pt>
                <c:pt idx="11">
                  <c:v>194.225694542734</c:v>
                </c:pt>
                <c:pt idx="12">
                  <c:v>182.83624966346301</c:v>
                </c:pt>
                <c:pt idx="13">
                  <c:v>172.28947211942</c:v>
                </c:pt>
                <c:pt idx="14">
                  <c:v>162.443163224752</c:v>
                </c:pt>
                <c:pt idx="15">
                  <c:v>153.15708983755599</c:v>
                </c:pt>
                <c:pt idx="16">
                  <c:v>144.39412910361199</c:v>
                </c:pt>
                <c:pt idx="17">
                  <c:v>136.124630354879</c:v>
                </c:pt>
                <c:pt idx="18">
                  <c:v>128.650323958798</c:v>
                </c:pt>
                <c:pt idx="19">
                  <c:v>121.71223283517701</c:v>
                </c:pt>
                <c:pt idx="20">
                  <c:v>115.21646142498</c:v>
                </c:pt>
                <c:pt idx="21">
                  <c:v>109.108482222829</c:v>
                </c:pt>
                <c:pt idx="22">
                  <c:v>103.351932705755</c:v>
                </c:pt>
                <c:pt idx="23">
                  <c:v>97.919246106271203</c:v>
                </c:pt>
                <c:pt idx="24">
                  <c:v>92.787025282120993</c:v>
                </c:pt>
                <c:pt idx="25">
                  <c:v>87.935104255125097</c:v>
                </c:pt>
                <c:pt idx="26">
                  <c:v>83.345549037128094</c:v>
                </c:pt>
                <c:pt idx="27">
                  <c:v>79.002348327563595</c:v>
                </c:pt>
                <c:pt idx="28">
                  <c:v>74.890881780539701</c:v>
                </c:pt>
                <c:pt idx="29">
                  <c:v>70.997721043392602</c:v>
                </c:pt>
                <c:pt idx="30">
                  <c:v>67.310453334279401</c:v>
                </c:pt>
                <c:pt idx="31">
                  <c:v>63.817549008046903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C-4607-BD9D-8231199503EA}"/>
            </c:ext>
          </c:extLst>
        </c:ser>
        <c:ser>
          <c:idx val="1"/>
          <c:order val="1"/>
          <c:tx>
            <c:strRef>
              <c:f>'figures 2050'!$I$247</c:f>
              <c:strCache>
                <c:ptCount val="1"/>
                <c:pt idx="0">
                  <c:v>Gaz -&gt; PAC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2050'!$K$247:$AP$247</c:f>
              <c:numCache>
                <c:formatCode>0.0</c:formatCode>
                <c:ptCount val="32"/>
                <c:pt idx="0">
                  <c:v>29.355</c:v>
                </c:pt>
                <c:pt idx="1">
                  <c:v>29.981000000000002</c:v>
                </c:pt>
                <c:pt idx="2">
                  <c:v>32.833232265860801</c:v>
                </c:pt>
                <c:pt idx="3">
                  <c:v>33.636838303198502</c:v>
                </c:pt>
                <c:pt idx="4">
                  <c:v>34.493376199630198</c:v>
                </c:pt>
                <c:pt idx="5">
                  <c:v>62.348481442052503</c:v>
                </c:pt>
                <c:pt idx="6">
                  <c:v>48.176220311298401</c:v>
                </c:pt>
                <c:pt idx="7">
                  <c:v>39.283474476184303</c:v>
                </c:pt>
                <c:pt idx="8">
                  <c:v>55.185671513831601</c:v>
                </c:pt>
                <c:pt idx="9">
                  <c:v>57.199036571752202</c:v>
                </c:pt>
                <c:pt idx="10">
                  <c:v>74.983128190491797</c:v>
                </c:pt>
                <c:pt idx="11">
                  <c:v>181.10696683107199</c:v>
                </c:pt>
                <c:pt idx="12">
                  <c:v>104.437576425221</c:v>
                </c:pt>
                <c:pt idx="13">
                  <c:v>89.276070984779594</c:v>
                </c:pt>
                <c:pt idx="14">
                  <c:v>84.613480039494704</c:v>
                </c:pt>
                <c:pt idx="15">
                  <c:v>80.621013549431197</c:v>
                </c:pt>
                <c:pt idx="16">
                  <c:v>80.060817926832698</c:v>
                </c:pt>
                <c:pt idx="17">
                  <c:v>56.941799455765903</c:v>
                </c:pt>
                <c:pt idx="18">
                  <c:v>46.771951682392199</c:v>
                </c:pt>
                <c:pt idx="19">
                  <c:v>40.835445093050197</c:v>
                </c:pt>
                <c:pt idx="20">
                  <c:v>36.820731091541496</c:v>
                </c:pt>
                <c:pt idx="21">
                  <c:v>33.819751969937798</c:v>
                </c:pt>
                <c:pt idx="22">
                  <c:v>31.057441561969998</c:v>
                </c:pt>
                <c:pt idx="23">
                  <c:v>28.813483629539</c:v>
                </c:pt>
                <c:pt idx="24">
                  <c:v>26.948541397774701</c:v>
                </c:pt>
                <c:pt idx="25">
                  <c:v>25.382786390859501</c:v>
                </c:pt>
                <c:pt idx="26">
                  <c:v>24.039355191509401</c:v>
                </c:pt>
                <c:pt idx="27">
                  <c:v>22.875019594659001</c:v>
                </c:pt>
                <c:pt idx="28">
                  <c:v>21.8557802043183</c:v>
                </c:pt>
                <c:pt idx="29">
                  <c:v>20.955651229937999</c:v>
                </c:pt>
                <c:pt idx="30">
                  <c:v>20.154392512160499</c:v>
                </c:pt>
                <c:pt idx="31">
                  <c:v>19.436018521809601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C-4607-BD9D-8231199503EA}"/>
            </c:ext>
          </c:extLst>
        </c:ser>
        <c:ser>
          <c:idx val="2"/>
          <c:order val="2"/>
          <c:tx>
            <c:strRef>
              <c:f>'figures 2050'!$I$248</c:f>
              <c:strCache>
                <c:ptCount val="1"/>
                <c:pt idx="0">
                  <c:v>Gaz -&gt; Gaz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2050'!$K$248:$AP$248</c:f>
              <c:numCache>
                <c:formatCode>0.0</c:formatCode>
                <c:ptCount val="32"/>
                <c:pt idx="0">
                  <c:v>541.15300000000002</c:v>
                </c:pt>
                <c:pt idx="1">
                  <c:v>548.36300000000006</c:v>
                </c:pt>
                <c:pt idx="2">
                  <c:v>553.68425358196998</c:v>
                </c:pt>
                <c:pt idx="3">
                  <c:v>558.89948234288102</c:v>
                </c:pt>
                <c:pt idx="4">
                  <c:v>565.14801137484903</c:v>
                </c:pt>
                <c:pt idx="5">
                  <c:v>569.75669761076006</c:v>
                </c:pt>
                <c:pt idx="6">
                  <c:v>334.72646656332802</c:v>
                </c:pt>
                <c:pt idx="7">
                  <c:v>331.734997100003</c:v>
                </c:pt>
                <c:pt idx="8">
                  <c:v>327.55751333219001</c:v>
                </c:pt>
                <c:pt idx="9">
                  <c:v>323.31772070644399</c:v>
                </c:pt>
                <c:pt idx="10">
                  <c:v>318.76911357227698</c:v>
                </c:pt>
                <c:pt idx="11">
                  <c:v>312.04628797813899</c:v>
                </c:pt>
                <c:pt idx="12">
                  <c:v>302.10203092679802</c:v>
                </c:pt>
                <c:pt idx="13">
                  <c:v>295.89055827266901</c:v>
                </c:pt>
                <c:pt idx="14">
                  <c:v>290.47374564152</c:v>
                </c:pt>
                <c:pt idx="15">
                  <c:v>284.80273428707699</c:v>
                </c:pt>
                <c:pt idx="16">
                  <c:v>279.18073891472</c:v>
                </c:pt>
                <c:pt idx="17">
                  <c:v>273.79427130422903</c:v>
                </c:pt>
                <c:pt idx="18">
                  <c:v>269.35904473812099</c:v>
                </c:pt>
                <c:pt idx="19">
                  <c:v>265.38681653199097</c:v>
                </c:pt>
                <c:pt idx="20">
                  <c:v>261.68912217898901</c:v>
                </c:pt>
                <c:pt idx="21">
                  <c:v>258.18752017322498</c:v>
                </c:pt>
                <c:pt idx="22">
                  <c:v>254.98785189845799</c:v>
                </c:pt>
                <c:pt idx="23">
                  <c:v>251.926848973593</c:v>
                </c:pt>
                <c:pt idx="24">
                  <c:v>248.98352005947501</c:v>
                </c:pt>
                <c:pt idx="25">
                  <c:v>246.13044965444101</c:v>
                </c:pt>
                <c:pt idx="26">
                  <c:v>243.37086458043501</c:v>
                </c:pt>
                <c:pt idx="27">
                  <c:v>240.69295389962099</c:v>
                </c:pt>
                <c:pt idx="28">
                  <c:v>238.089124076753</c:v>
                </c:pt>
                <c:pt idx="29">
                  <c:v>235.55313673801101</c:v>
                </c:pt>
                <c:pt idx="30">
                  <c:v>233.07983336173399</c:v>
                </c:pt>
                <c:pt idx="31">
                  <c:v>230.66489084540899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3C-4607-BD9D-8231199503EA}"/>
            </c:ext>
          </c:extLst>
        </c:ser>
        <c:ser>
          <c:idx val="3"/>
          <c:order val="3"/>
          <c:tx>
            <c:strRef>
              <c:f>'figures 2050'!$I$249</c:f>
              <c:strCache>
                <c:ptCount val="1"/>
                <c:pt idx="0">
                  <c:v>Gaz -&gt; Bois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2050'!$K$249:$AP$249</c:f>
              <c:numCache>
                <c:formatCode>0.0</c:formatCode>
                <c:ptCount val="32"/>
                <c:pt idx="0">
                  <c:v>9.7490000000000006</c:v>
                </c:pt>
                <c:pt idx="1">
                  <c:v>9.7609999999999992</c:v>
                </c:pt>
                <c:pt idx="2">
                  <c:v>8.6475378671754708</c:v>
                </c:pt>
                <c:pt idx="3">
                  <c:v>8.6341157002387501</c:v>
                </c:pt>
                <c:pt idx="4">
                  <c:v>8.6537345871397804</c:v>
                </c:pt>
                <c:pt idx="5">
                  <c:v>9.1172361314345203</c:v>
                </c:pt>
                <c:pt idx="6">
                  <c:v>7.3157657956615498</c:v>
                </c:pt>
                <c:pt idx="7">
                  <c:v>7.1818395897618004</c:v>
                </c:pt>
                <c:pt idx="8">
                  <c:v>7.1591090819830097</c:v>
                </c:pt>
                <c:pt idx="9">
                  <c:v>6.9843840670902404</c:v>
                </c:pt>
                <c:pt idx="10">
                  <c:v>6.8025881181287904</c:v>
                </c:pt>
                <c:pt idx="11">
                  <c:v>6.6748866109804501</c:v>
                </c:pt>
                <c:pt idx="12">
                  <c:v>6.2711603762488402</c:v>
                </c:pt>
                <c:pt idx="13">
                  <c:v>6.0095574190448797</c:v>
                </c:pt>
                <c:pt idx="14">
                  <c:v>5.7908734025126298</c:v>
                </c:pt>
                <c:pt idx="15">
                  <c:v>5.5752190994147401</c:v>
                </c:pt>
                <c:pt idx="16">
                  <c:v>5.3713294801847997</c:v>
                </c:pt>
                <c:pt idx="17">
                  <c:v>5.1809688504083597</c:v>
                </c:pt>
                <c:pt idx="18">
                  <c:v>5.0262355560382002</c:v>
                </c:pt>
                <c:pt idx="19">
                  <c:v>4.88613704403567</c:v>
                </c:pt>
                <c:pt idx="20">
                  <c:v>4.7593707742366798</c:v>
                </c:pt>
                <c:pt idx="21">
                  <c:v>4.6427433414373702</c:v>
                </c:pt>
                <c:pt idx="22">
                  <c:v>4.5206530657075801</c:v>
                </c:pt>
                <c:pt idx="23">
                  <c:v>4.4075613508857501</c:v>
                </c:pt>
                <c:pt idx="24">
                  <c:v>4.3022360611294799</c:v>
                </c:pt>
                <c:pt idx="25">
                  <c:v>4.2050720202482204</c:v>
                </c:pt>
                <c:pt idx="26">
                  <c:v>4.1135319636645704</c:v>
                </c:pt>
                <c:pt idx="27">
                  <c:v>4.0272938914842999</c:v>
                </c:pt>
                <c:pt idx="28">
                  <c:v>3.9458443388744202</c:v>
                </c:pt>
                <c:pt idx="29">
                  <c:v>3.8687492559280998</c:v>
                </c:pt>
                <c:pt idx="30">
                  <c:v>3.7956319956831899</c:v>
                </c:pt>
                <c:pt idx="31">
                  <c:v>3.7261624829001301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3C-4607-BD9D-823119950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31136"/>
        <c:axId val="620043200"/>
      </c:areaChart>
      <c:catAx>
        <c:axId val="62003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0043200"/>
        <c:crosses val="autoZero"/>
        <c:auto val="1"/>
        <c:lblAlgn val="ctr"/>
        <c:lblOffset val="100"/>
        <c:noMultiLvlLbl val="0"/>
      </c:catAx>
      <c:valAx>
        <c:axId val="6200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003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Remplacement des chaudières fioul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'figures 2050'!$H$255</c:f>
              <c:strCache>
                <c:ptCount val="1"/>
                <c:pt idx="0">
                  <c:v>Switch from Oil fuel to Wood fuel (Thousand households)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'figures 2050'!$K$1:$AP$1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'figures 2050'!$K$255:$AP$255</c:f>
              <c:numCache>
                <c:formatCode>0.0</c:formatCode>
                <c:ptCount val="32"/>
                <c:pt idx="0">
                  <c:v>17.058</c:v>
                </c:pt>
                <c:pt idx="1">
                  <c:v>16.295999999999999</c:v>
                </c:pt>
                <c:pt idx="2">
                  <c:v>12.617325693704201</c:v>
                </c:pt>
                <c:pt idx="3">
                  <c:v>48.594504746614398</c:v>
                </c:pt>
                <c:pt idx="4">
                  <c:v>119.337396234115</c:v>
                </c:pt>
                <c:pt idx="5">
                  <c:v>94.458523763424395</c:v>
                </c:pt>
                <c:pt idx="6">
                  <c:v>64.791427027692094</c:v>
                </c:pt>
                <c:pt idx="7">
                  <c:v>49.817908380225703</c:v>
                </c:pt>
                <c:pt idx="8">
                  <c:v>38.189855444979003</c:v>
                </c:pt>
                <c:pt idx="9">
                  <c:v>29.2141052812919</c:v>
                </c:pt>
                <c:pt idx="10">
                  <c:v>22.494116656619401</c:v>
                </c:pt>
                <c:pt idx="11">
                  <c:v>28.8015587761119</c:v>
                </c:pt>
                <c:pt idx="12">
                  <c:v>18.8221067854703</c:v>
                </c:pt>
                <c:pt idx="13">
                  <c:v>20.656280690709401</c:v>
                </c:pt>
                <c:pt idx="14">
                  <c:v>9.7141010231469895</c:v>
                </c:pt>
                <c:pt idx="15">
                  <c:v>6.3864600265235696</c:v>
                </c:pt>
                <c:pt idx="16">
                  <c:v>1.80202467614757</c:v>
                </c:pt>
                <c:pt idx="17">
                  <c:v>0.69871558998324201</c:v>
                </c:pt>
                <c:pt idx="18">
                  <c:v>2.3502942733636301E-3</c:v>
                </c:pt>
                <c:pt idx="19">
                  <c:v>2.1107590650807201E-3</c:v>
                </c:pt>
                <c:pt idx="20">
                  <c:v>1.90049112170201E-3</c:v>
                </c:pt>
                <c:pt idx="21">
                  <c:v>1.7147867808212801E-3</c:v>
                </c:pt>
                <c:pt idx="22">
                  <c:v>1.55210821381789E-3</c:v>
                </c:pt>
                <c:pt idx="23">
                  <c:v>1.4072825434380599E-3</c:v>
                </c:pt>
                <c:pt idx="24">
                  <c:v>1.2779996264823601E-3</c:v>
                </c:pt>
                <c:pt idx="25">
                  <c:v>1.1623148164522301E-3</c:v>
                </c:pt>
                <c:pt idx="26">
                  <c:v>1.0585898266825E-3</c:v>
                </c:pt>
                <c:pt idx="27">
                  <c:v>9.6540916295064503E-4</c:v>
                </c:pt>
                <c:pt idx="28">
                  <c:v>8.8155290606650803E-4</c:v>
                </c:pt>
                <c:pt idx="29">
                  <c:v>8.0595379946823596E-4</c:v>
                </c:pt>
                <c:pt idx="30">
                  <c:v>7.37679920497967E-4</c:v>
                </c:pt>
                <c:pt idx="31">
                  <c:v>6.7592423896728905E-4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4-4EC6-8ADB-9737C633B983}"/>
            </c:ext>
          </c:extLst>
        </c:ser>
        <c:ser>
          <c:idx val="1"/>
          <c:order val="1"/>
          <c:tx>
            <c:strRef>
              <c:f>'figures 2050'!$H$254</c:f>
              <c:strCache>
                <c:ptCount val="1"/>
                <c:pt idx="0">
                  <c:v>Switch from Oil fuel to Oil fuel (Thousand households)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'figures 2050'!$J$254:$AP$254</c:f>
              <c:numCache>
                <c:formatCode>0.0</c:formatCode>
                <c:ptCount val="33"/>
                <c:pt idx="0">
                  <c:v>0</c:v>
                </c:pt>
                <c:pt idx="1">
                  <c:v>130.61000000000001</c:v>
                </c:pt>
                <c:pt idx="2">
                  <c:v>128.65600000000001</c:v>
                </c:pt>
                <c:pt idx="3">
                  <c:v>131.28352649520201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1-488E-B77D-C5466B022DCB}"/>
            </c:ext>
          </c:extLst>
        </c:ser>
        <c:ser>
          <c:idx val="2"/>
          <c:order val="2"/>
          <c:tx>
            <c:strRef>
              <c:f>'figures 2050'!$H$253</c:f>
              <c:strCache>
                <c:ptCount val="1"/>
                <c:pt idx="0">
                  <c:v>Switch from Oil fuel to Natural gas (Thousand households)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'figures 2050'!$J$253:$AP$253</c:f>
              <c:numCache>
                <c:formatCode>0.0</c:formatCode>
                <c:ptCount val="33"/>
                <c:pt idx="0">
                  <c:v>0</c:v>
                </c:pt>
                <c:pt idx="1">
                  <c:v>9.5869999999999997</c:v>
                </c:pt>
                <c:pt idx="2">
                  <c:v>9.3580000000000005</c:v>
                </c:pt>
                <c:pt idx="3">
                  <c:v>7.6625409668955502</c:v>
                </c:pt>
                <c:pt idx="4">
                  <c:v>32.755304619409102</c:v>
                </c:pt>
                <c:pt idx="5">
                  <c:v>81.512081311944002</c:v>
                </c:pt>
                <c:pt idx="6">
                  <c:v>61.687593998275403</c:v>
                </c:pt>
                <c:pt idx="7">
                  <c:v>37.876345925368</c:v>
                </c:pt>
                <c:pt idx="8">
                  <c:v>30.130876563506899</c:v>
                </c:pt>
                <c:pt idx="9">
                  <c:v>23.3788094481129</c:v>
                </c:pt>
                <c:pt idx="10">
                  <c:v>18.516205335383798</c:v>
                </c:pt>
                <c:pt idx="11">
                  <c:v>14.7359948807461</c:v>
                </c:pt>
                <c:pt idx="12">
                  <c:v>19.090470152034499</c:v>
                </c:pt>
                <c:pt idx="13">
                  <c:v>12.903476139773399</c:v>
                </c:pt>
                <c:pt idx="14">
                  <c:v>14.6903566410876</c:v>
                </c:pt>
                <c:pt idx="15">
                  <c:v>7.1618990492399499</c:v>
                </c:pt>
                <c:pt idx="16">
                  <c:v>4.8812493609138601</c:v>
                </c:pt>
                <c:pt idx="17">
                  <c:v>1.4264986335249099</c:v>
                </c:pt>
                <c:pt idx="18">
                  <c:v>0.57335264216748705</c:v>
                </c:pt>
                <c:pt idx="19">
                  <c:v>1.9934198647278099E-3</c:v>
                </c:pt>
                <c:pt idx="20">
                  <c:v>1.84907110529092E-3</c:v>
                </c:pt>
                <c:pt idx="21">
                  <c:v>1.7163025987579599E-3</c:v>
                </c:pt>
                <c:pt idx="22">
                  <c:v>1.5937678156844699E-3</c:v>
                </c:pt>
                <c:pt idx="23">
                  <c:v>1.4874099077427201E-3</c:v>
                </c:pt>
                <c:pt idx="24">
                  <c:v>1.3881322592129001E-3</c:v>
                </c:pt>
                <c:pt idx="25">
                  <c:v>1.29544304095341E-3</c:v>
                </c:pt>
                <c:pt idx="26">
                  <c:v>1.2085525576755801E-3</c:v>
                </c:pt>
                <c:pt idx="27">
                  <c:v>1.1275496146180999E-3</c:v>
                </c:pt>
                <c:pt idx="28">
                  <c:v>1.0519281790515899E-3</c:v>
                </c:pt>
                <c:pt idx="29">
                  <c:v>9.8133088615274307E-4</c:v>
                </c:pt>
                <c:pt idx="30">
                  <c:v>9.1542116594248396E-4</c:v>
                </c:pt>
                <c:pt idx="31">
                  <c:v>8.5388820117802803E-4</c:v>
                </c:pt>
                <c:pt idx="32">
                  <c:v>7.9644235490383903E-4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71-488E-B77D-C5466B022DCB}"/>
            </c:ext>
          </c:extLst>
        </c:ser>
        <c:ser>
          <c:idx val="3"/>
          <c:order val="3"/>
          <c:tx>
            <c:strRef>
              <c:f>'figures 2050'!$H$252</c:f>
              <c:strCache>
                <c:ptCount val="1"/>
                <c:pt idx="0">
                  <c:v>Switch from Oil fuel to Heat pump (Thousand households)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'figures 2050'!$J$252:$AP$252</c:f>
              <c:numCache>
                <c:formatCode>0.0</c:formatCode>
                <c:ptCount val="33"/>
                <c:pt idx="0">
                  <c:v>0</c:v>
                </c:pt>
                <c:pt idx="1">
                  <c:v>34.591000000000001</c:v>
                </c:pt>
                <c:pt idx="2">
                  <c:v>34.162999999999997</c:v>
                </c:pt>
                <c:pt idx="3">
                  <c:v>33.901834514501999</c:v>
                </c:pt>
                <c:pt idx="4">
                  <c:v>101.813531525</c:v>
                </c:pt>
                <c:pt idx="5">
                  <c:v>259.25371691060099</c:v>
                </c:pt>
                <c:pt idx="6">
                  <c:v>248.81260983237499</c:v>
                </c:pt>
                <c:pt idx="7">
                  <c:v>168.299236115029</c:v>
                </c:pt>
                <c:pt idx="8">
                  <c:v>139.97614338786801</c:v>
                </c:pt>
                <c:pt idx="9">
                  <c:v>124.563361648396</c:v>
                </c:pt>
                <c:pt idx="10">
                  <c:v>95.510514316140501</c:v>
                </c:pt>
                <c:pt idx="11">
                  <c:v>77.392741059194506</c:v>
                </c:pt>
                <c:pt idx="12">
                  <c:v>108.94123301197401</c:v>
                </c:pt>
                <c:pt idx="13">
                  <c:v>73.039951322125305</c:v>
                </c:pt>
                <c:pt idx="14">
                  <c:v>82.005415705777395</c:v>
                </c:pt>
                <c:pt idx="15">
                  <c:v>40.734674409289198</c:v>
                </c:pt>
                <c:pt idx="16">
                  <c:v>27.638956474456499</c:v>
                </c:pt>
                <c:pt idx="17">
                  <c:v>8.1728581389316908</c:v>
                </c:pt>
                <c:pt idx="18">
                  <c:v>3.2496823048925298</c:v>
                </c:pt>
                <c:pt idx="19">
                  <c:v>1.2698651694950699E-2</c:v>
                </c:pt>
                <c:pt idx="20">
                  <c:v>1.1484897230919E-2</c:v>
                </c:pt>
                <c:pt idx="21">
                  <c:v>1.0500638591449601E-2</c:v>
                </c:pt>
                <c:pt idx="22">
                  <c:v>9.6539412477606792E-3</c:v>
                </c:pt>
                <c:pt idx="23">
                  <c:v>8.8911287376465999E-3</c:v>
                </c:pt>
                <c:pt idx="24">
                  <c:v>8.2053671419912294E-3</c:v>
                </c:pt>
                <c:pt idx="25">
                  <c:v>7.5821932835371097E-3</c:v>
                </c:pt>
                <c:pt idx="26">
                  <c:v>7.0127594137185997E-3</c:v>
                </c:pt>
                <c:pt idx="27">
                  <c:v>6.4899359937785001E-3</c:v>
                </c:pt>
                <c:pt idx="28">
                  <c:v>6.00878904264672E-3</c:v>
                </c:pt>
                <c:pt idx="29">
                  <c:v>5.5652847537125197E-3</c:v>
                </c:pt>
                <c:pt idx="30">
                  <c:v>5.15599532261972E-3</c:v>
                </c:pt>
                <c:pt idx="31">
                  <c:v>4.7779415129122699E-3</c:v>
                </c:pt>
                <c:pt idx="32">
                  <c:v>4.4285182848421501E-3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71-488E-B77D-C5466B022DCB}"/>
            </c:ext>
          </c:extLst>
        </c:ser>
        <c:ser>
          <c:idx val="4"/>
          <c:order val="4"/>
          <c:tx>
            <c:strRef>
              <c:f>'figures 2050'!$H$251</c:f>
              <c:strCache>
                <c:ptCount val="1"/>
                <c:pt idx="0">
                  <c:v>Switch from Oil fuel to District heating (Thousand households)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'figures 2050'!$J$251:$AP$251</c:f>
              <c:numCache>
                <c:formatCode>0.0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41.690651547562503</c:v>
                </c:pt>
                <c:pt idx="8">
                  <c:v>34.137183329446103</c:v>
                </c:pt>
                <c:pt idx="9">
                  <c:v>27.946490594984901</c:v>
                </c:pt>
                <c:pt idx="10">
                  <c:v>22.804768556586701</c:v>
                </c:pt>
                <c:pt idx="11">
                  <c:v>18.620771885433001</c:v>
                </c:pt>
                <c:pt idx="12">
                  <c:v>25.3308950716502</c:v>
                </c:pt>
                <c:pt idx="13">
                  <c:v>17.455006904857701</c:v>
                </c:pt>
                <c:pt idx="14">
                  <c:v>20.198478166699601</c:v>
                </c:pt>
                <c:pt idx="15">
                  <c:v>10.033463488432</c:v>
                </c:pt>
                <c:pt idx="16">
                  <c:v>6.9829582839341402</c:v>
                </c:pt>
                <c:pt idx="17">
                  <c:v>2.08326644562178</c:v>
                </c:pt>
                <c:pt idx="18">
                  <c:v>0.84324837584105305</c:v>
                </c:pt>
                <c:pt idx="19">
                  <c:v>2.9475952226887098E-3</c:v>
                </c:pt>
                <c:pt idx="20">
                  <c:v>2.74324744964376E-3</c:v>
                </c:pt>
                <c:pt idx="21">
                  <c:v>2.5544085916116501E-3</c:v>
                </c:pt>
                <c:pt idx="22">
                  <c:v>2.37940387216669E-3</c:v>
                </c:pt>
                <c:pt idx="23">
                  <c:v>2.2169596120085399E-3</c:v>
                </c:pt>
                <c:pt idx="24">
                  <c:v>2.06607436973029E-3</c:v>
                </c:pt>
                <c:pt idx="25">
                  <c:v>1.92580219189661E-3</c:v>
                </c:pt>
                <c:pt idx="26">
                  <c:v>1.79531976665458E-3</c:v>
                </c:pt>
                <c:pt idx="27">
                  <c:v>1.67388895302875E-3</c:v>
                </c:pt>
                <c:pt idx="28">
                  <c:v>1.5608269335743599E-3</c:v>
                </c:pt>
                <c:pt idx="29">
                  <c:v>1.45553184381057E-3</c:v>
                </c:pt>
                <c:pt idx="30">
                  <c:v>1.35744750883316E-3</c:v>
                </c:pt>
                <c:pt idx="31">
                  <c:v>1.26605495332613E-3</c:v>
                </c:pt>
                <c:pt idx="32">
                  <c:v>1.1808855295481499E-3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71-488E-B77D-C5466B022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832000"/>
        <c:axId val="934830752"/>
      </c:areaChart>
      <c:catAx>
        <c:axId val="93483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4830752"/>
        <c:crosses val="autoZero"/>
        <c:auto val="1"/>
        <c:lblAlgn val="ctr"/>
        <c:lblOffset val="100"/>
        <c:noMultiLvlLbl val="0"/>
      </c:catAx>
      <c:valAx>
        <c:axId val="93483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483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13" Type="http://schemas.openxmlformats.org/officeDocument/2006/relationships/chart" Target="../charts/chart23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12" Type="http://schemas.openxmlformats.org/officeDocument/2006/relationships/chart" Target="../charts/chart22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11" Type="http://schemas.openxmlformats.org/officeDocument/2006/relationships/chart" Target="../charts/chart21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388471</xdr:colOff>
      <xdr:row>18</xdr:row>
      <xdr:rowOff>22412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433294</xdr:colOff>
      <xdr:row>1</xdr:row>
      <xdr:rowOff>0</xdr:rowOff>
    </xdr:from>
    <xdr:to>
      <xdr:col>6</xdr:col>
      <xdr:colOff>4430059</xdr:colOff>
      <xdr:row>17</xdr:row>
      <xdr:rowOff>83991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170543</xdr:rowOff>
    </xdr:from>
    <xdr:to>
      <xdr:col>5</xdr:col>
      <xdr:colOff>644072</xdr:colOff>
      <xdr:row>36</xdr:row>
      <xdr:rowOff>117928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634999</xdr:colOff>
      <xdr:row>19</xdr:row>
      <xdr:rowOff>12700</xdr:rowOff>
    </xdr:from>
    <xdr:to>
      <xdr:col>6</xdr:col>
      <xdr:colOff>4394200</xdr:colOff>
      <xdr:row>37</xdr:row>
      <xdr:rowOff>163285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6349</xdr:colOff>
      <xdr:row>33</xdr:row>
      <xdr:rowOff>14941</xdr:rowOff>
    </xdr:from>
    <xdr:to>
      <xdr:col>5</xdr:col>
      <xdr:colOff>687294</xdr:colOff>
      <xdr:row>55</xdr:row>
      <xdr:rowOff>12700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672299</xdr:colOff>
      <xdr:row>36</xdr:row>
      <xdr:rowOff>173850</xdr:rowOff>
    </xdr:from>
    <xdr:to>
      <xdr:col>7</xdr:col>
      <xdr:colOff>137460</xdr:colOff>
      <xdr:row>60</xdr:row>
      <xdr:rowOff>25187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703156</xdr:colOff>
      <xdr:row>93</xdr:row>
      <xdr:rowOff>36287</xdr:rowOff>
    </xdr:from>
    <xdr:to>
      <xdr:col>6</xdr:col>
      <xdr:colOff>1500909</xdr:colOff>
      <xdr:row>115</xdr:row>
      <xdr:rowOff>169787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222129</xdr:colOff>
      <xdr:row>58</xdr:row>
      <xdr:rowOff>72572</xdr:rowOff>
    </xdr:from>
    <xdr:to>
      <xdr:col>6</xdr:col>
      <xdr:colOff>4308929</xdr:colOff>
      <xdr:row>77</xdr:row>
      <xdr:rowOff>180654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399338</xdr:colOff>
      <xdr:row>152</xdr:row>
      <xdr:rowOff>164353</xdr:rowOff>
    </xdr:from>
    <xdr:to>
      <xdr:col>6</xdr:col>
      <xdr:colOff>2771589</xdr:colOff>
      <xdr:row>179</xdr:row>
      <xdr:rowOff>56097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58</xdr:row>
      <xdr:rowOff>81643</xdr:rowOff>
    </xdr:from>
    <xdr:to>
      <xdr:col>5</xdr:col>
      <xdr:colOff>290286</xdr:colOff>
      <xdr:row>78</xdr:row>
      <xdr:rowOff>57728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571500</xdr:colOff>
      <xdr:row>23</xdr:row>
      <xdr:rowOff>127000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569366</xdr:colOff>
      <xdr:row>0</xdr:row>
      <xdr:rowOff>163286</xdr:rowOff>
    </xdr:from>
    <xdr:to>
      <xdr:col>6</xdr:col>
      <xdr:colOff>4566131</xdr:colOff>
      <xdr:row>23</xdr:row>
      <xdr:rowOff>49092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72571</xdr:colOff>
      <xdr:row>26</xdr:row>
      <xdr:rowOff>88901</xdr:rowOff>
    </xdr:from>
    <xdr:to>
      <xdr:col>5</xdr:col>
      <xdr:colOff>716643</xdr:colOff>
      <xdr:row>50</xdr:row>
      <xdr:rowOff>172358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36820</xdr:colOff>
      <xdr:row>26</xdr:row>
      <xdr:rowOff>130202</xdr:rowOff>
    </xdr:from>
    <xdr:to>
      <xdr:col>6</xdr:col>
      <xdr:colOff>4558021</xdr:colOff>
      <xdr:row>50</xdr:row>
      <xdr:rowOff>112060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56</xdr:row>
      <xdr:rowOff>14942</xdr:rowOff>
    </xdr:from>
    <xdr:to>
      <xdr:col>5</xdr:col>
      <xdr:colOff>680945</xdr:colOff>
      <xdr:row>83</xdr:row>
      <xdr:rowOff>12701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526088</xdr:colOff>
      <xdr:row>56</xdr:row>
      <xdr:rowOff>156883</xdr:rowOff>
    </xdr:from>
    <xdr:to>
      <xdr:col>6</xdr:col>
      <xdr:colOff>4608073</xdr:colOff>
      <xdr:row>83</xdr:row>
      <xdr:rowOff>32657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163792</xdr:colOff>
      <xdr:row>84</xdr:row>
      <xdr:rowOff>30924</xdr:rowOff>
    </xdr:from>
    <xdr:to>
      <xdr:col>6</xdr:col>
      <xdr:colOff>4465170</xdr:colOff>
      <xdr:row>103</xdr:row>
      <xdr:rowOff>135831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194235</xdr:colOff>
      <xdr:row>83</xdr:row>
      <xdr:rowOff>156349</xdr:rowOff>
    </xdr:from>
    <xdr:to>
      <xdr:col>5</xdr:col>
      <xdr:colOff>739587</xdr:colOff>
      <xdr:row>103</xdr:row>
      <xdr:rowOff>132434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607843</xdr:colOff>
      <xdr:row>128</xdr:row>
      <xdr:rowOff>97951</xdr:rowOff>
    </xdr:from>
    <xdr:to>
      <xdr:col>6</xdr:col>
      <xdr:colOff>2946374</xdr:colOff>
      <xdr:row>165</xdr:row>
      <xdr:rowOff>40965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25131</xdr:colOff>
      <xdr:row>193</xdr:row>
      <xdr:rowOff>123291</xdr:rowOff>
    </xdr:from>
    <xdr:to>
      <xdr:col>6</xdr:col>
      <xdr:colOff>1657536</xdr:colOff>
      <xdr:row>218</xdr:row>
      <xdr:rowOff>56163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5B33BCB9-9B98-41E9-AFDF-E08E6B25B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337157</xdr:colOff>
      <xdr:row>229</xdr:row>
      <xdr:rowOff>51629</xdr:rowOff>
    </xdr:from>
    <xdr:to>
      <xdr:col>6</xdr:col>
      <xdr:colOff>4495271</xdr:colOff>
      <xdr:row>247</xdr:row>
      <xdr:rowOff>165490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25D791A2-1FC8-4E11-A9DF-5B55E4843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144930</xdr:colOff>
      <xdr:row>168</xdr:row>
      <xdr:rowOff>67236</xdr:rowOff>
    </xdr:from>
    <xdr:to>
      <xdr:col>6</xdr:col>
      <xdr:colOff>3709147</xdr:colOff>
      <xdr:row>193</xdr:row>
      <xdr:rowOff>10086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48DA6FB6-6D7B-49B1-ADF3-97700BE60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29948</xdr:colOff>
      <xdr:row>248</xdr:row>
      <xdr:rowOff>66675</xdr:rowOff>
    </xdr:from>
    <xdr:to>
      <xdr:col>6</xdr:col>
      <xdr:colOff>4352925</xdr:colOff>
      <xdr:row>269</xdr:row>
      <xdr:rowOff>160488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C4B49599-2FD1-42ED-A413-12BF44AB2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331266</xdr:colOff>
      <xdr:row>258</xdr:row>
      <xdr:rowOff>18637</xdr:rowOff>
    </xdr:from>
    <xdr:to>
      <xdr:col>9</xdr:col>
      <xdr:colOff>104283</xdr:colOff>
      <xdr:row>281</xdr:row>
      <xdr:rowOff>163444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C9CA5007-EBF8-42A1-8E79-D4ACF17BF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0"/>
  <sheetViews>
    <sheetView zoomScale="85" zoomScaleNormal="85" workbookViewId="0">
      <pane ySplit="1" topLeftCell="A92" activePane="bottomLeft" state="frozen"/>
      <selection pane="bottomLeft" activeCell="A92" sqref="A92"/>
    </sheetView>
  </sheetViews>
  <sheetFormatPr baseColWidth="10" defaultRowHeight="14.5" x14ac:dyDescent="0.35"/>
  <cols>
    <col min="1" max="1" width="56.08984375" customWidth="1"/>
  </cols>
  <sheetData>
    <row r="1" spans="1:34" x14ac:dyDescent="0.35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359</v>
      </c>
      <c r="C2">
        <v>0.86099999999999999</v>
      </c>
      <c r="D2">
        <v>0.86</v>
      </c>
      <c r="E2">
        <v>0.85262780166553498</v>
      </c>
      <c r="F2">
        <v>0.88056718029894998</v>
      </c>
      <c r="G2">
        <v>1.13897407538943</v>
      </c>
      <c r="H2">
        <v>1.15378712295256</v>
      </c>
      <c r="I2">
        <v>0.93869064618353004</v>
      </c>
      <c r="J2">
        <v>0.89337318563763701</v>
      </c>
      <c r="K2">
        <v>0.91409610436797595</v>
      </c>
      <c r="L2">
        <v>0.86734856880022704</v>
      </c>
      <c r="M2">
        <v>0.86100485946427596</v>
      </c>
      <c r="N2">
        <v>1.0521269514714</v>
      </c>
      <c r="O2">
        <v>0.91586011476068496</v>
      </c>
      <c r="P2">
        <v>0.91285332416447196</v>
      </c>
      <c r="Q2">
        <v>0.86537704747537503</v>
      </c>
      <c r="R2">
        <v>0.85314273413754005</v>
      </c>
      <c r="S2">
        <v>0.83673348785007595</v>
      </c>
      <c r="T2">
        <v>0.77881495203592599</v>
      </c>
      <c r="U2">
        <v>0.75099779762379004</v>
      </c>
      <c r="V2">
        <v>0.73629026183955304</v>
      </c>
      <c r="W2">
        <v>0.72654655118898503</v>
      </c>
      <c r="X2">
        <v>0.71939460676882105</v>
      </c>
      <c r="Y2">
        <v>0.71331483250101402</v>
      </c>
      <c r="Z2">
        <v>0.70834396002000699</v>
      </c>
      <c r="AA2">
        <v>0.70412528111926598</v>
      </c>
      <c r="AB2">
        <v>0.70045713603559601</v>
      </c>
      <c r="AC2">
        <v>0.69717804947236806</v>
      </c>
      <c r="AD2">
        <v>0.69419686795762003</v>
      </c>
      <c r="AE2">
        <v>0.69144516620184104</v>
      </c>
      <c r="AF2">
        <v>0.68887304310480302</v>
      </c>
      <c r="AG2">
        <v>0.68644311653095402</v>
      </c>
      <c r="AH2">
        <v>0.68412678353869805</v>
      </c>
    </row>
    <row r="3" spans="1:34" x14ac:dyDescent="0.35">
      <c r="A3" t="s">
        <v>355</v>
      </c>
      <c r="C3">
        <v>0.21099999999999999</v>
      </c>
      <c r="D3">
        <v>0.19900000000000001</v>
      </c>
      <c r="E3">
        <v>0.18829189995839499</v>
      </c>
      <c r="F3">
        <v>0.23222737953372399</v>
      </c>
      <c r="G3">
        <v>0.215548438973896</v>
      </c>
      <c r="H3">
        <v>0.29655251256148901</v>
      </c>
      <c r="I3">
        <v>0.469968147743826</v>
      </c>
      <c r="J3">
        <v>0.44405615706458601</v>
      </c>
      <c r="K3">
        <v>0.42572840951565699</v>
      </c>
      <c r="L3">
        <v>0.40012840102139302</v>
      </c>
      <c r="M3">
        <v>0.37111413904609702</v>
      </c>
      <c r="N3">
        <v>0.36017521353264298</v>
      </c>
      <c r="O3">
        <v>0.49973247935550102</v>
      </c>
      <c r="P3">
        <v>0.45866413855569099</v>
      </c>
      <c r="Q3">
        <v>0.43123379267101702</v>
      </c>
      <c r="R3">
        <v>0.40934131970721099</v>
      </c>
      <c r="S3">
        <v>0.37914753908913401</v>
      </c>
      <c r="T3">
        <v>0.35176702151282901</v>
      </c>
      <c r="U3">
        <v>0.440083790801088</v>
      </c>
      <c r="V3">
        <v>0.408656978243021</v>
      </c>
      <c r="W3">
        <v>0.38622199250046602</v>
      </c>
      <c r="X3">
        <v>0.50664964150255698</v>
      </c>
      <c r="Y3">
        <v>0.47122275797893898</v>
      </c>
      <c r="Z3">
        <v>0.44034056322125398</v>
      </c>
      <c r="AA3">
        <v>0.39559657847740098</v>
      </c>
      <c r="AB3">
        <v>0.377807255446589</v>
      </c>
      <c r="AC3">
        <v>0.34894971154872001</v>
      </c>
      <c r="AD3">
        <v>0.32193579701865299</v>
      </c>
      <c r="AE3">
        <v>0.29646846104304497</v>
      </c>
      <c r="AF3">
        <v>0.27255704472077802</v>
      </c>
      <c r="AG3">
        <v>0.25018466987379701</v>
      </c>
      <c r="AH3">
        <v>0.229313936154703</v>
      </c>
    </row>
    <row r="4" spans="1:34" x14ac:dyDescent="0.35">
      <c r="A4" t="s">
        <v>362</v>
      </c>
      <c r="C4">
        <v>0.439</v>
      </c>
      <c r="D4">
        <v>0.41199999999999998</v>
      </c>
      <c r="E4">
        <v>0.39071785466168102</v>
      </c>
      <c r="F4">
        <v>0.48898358074737502</v>
      </c>
      <c r="G4">
        <v>0.45098617737743601</v>
      </c>
      <c r="H4">
        <v>0.518964416375854</v>
      </c>
      <c r="I4">
        <v>0.87147818251822395</v>
      </c>
      <c r="J4">
        <v>0.827014170560601</v>
      </c>
      <c r="K4">
        <v>0.79247455997274796</v>
      </c>
      <c r="L4">
        <v>0.73736775462568704</v>
      </c>
      <c r="M4">
        <v>0.67630079562574497</v>
      </c>
      <c r="N4">
        <v>0.65929780291167694</v>
      </c>
      <c r="O4">
        <v>0.94310627460851604</v>
      </c>
      <c r="P4">
        <v>0.88784281606353799</v>
      </c>
      <c r="Q4">
        <v>0.860806575183511</v>
      </c>
      <c r="R4">
        <v>0.83803953843419299</v>
      </c>
      <c r="S4">
        <v>0.78519548539015604</v>
      </c>
      <c r="T4">
        <v>0.73647953648535402</v>
      </c>
      <c r="U4">
        <v>0.85251929268090898</v>
      </c>
      <c r="V4">
        <v>0.79241726666817103</v>
      </c>
      <c r="W4">
        <v>0.75659900424760895</v>
      </c>
      <c r="X4">
        <v>0.976115042911192</v>
      </c>
      <c r="Y4">
        <v>0.90962428854009103</v>
      </c>
      <c r="Z4">
        <v>0.85404008446784296</v>
      </c>
      <c r="AA4">
        <v>0.75605096132768901</v>
      </c>
      <c r="AB4">
        <v>0.73409475041652505</v>
      </c>
      <c r="AC4">
        <v>0.67813756065160002</v>
      </c>
      <c r="AD4">
        <v>0.62556096629481694</v>
      </c>
      <c r="AE4">
        <v>0.57560311332791803</v>
      </c>
      <c r="AF4">
        <v>0.528394367396534</v>
      </c>
      <c r="AG4">
        <v>0.48399362937158802</v>
      </c>
      <c r="AH4">
        <v>0.44240218137159298</v>
      </c>
    </row>
    <row r="5" spans="1:34" x14ac:dyDescent="0.35">
      <c r="A5" t="s">
        <v>499</v>
      </c>
      <c r="C5">
        <v>772.25</v>
      </c>
      <c r="D5">
        <v>772.06</v>
      </c>
      <c r="E5">
        <v>786.72400499354205</v>
      </c>
      <c r="F5">
        <v>774.77927469701694</v>
      </c>
      <c r="G5">
        <v>762.93013781253501</v>
      </c>
      <c r="H5">
        <v>461.38828932837299</v>
      </c>
      <c r="I5">
        <v>677.87423819878097</v>
      </c>
      <c r="J5">
        <v>638.14691291622398</v>
      </c>
      <c r="K5">
        <v>578.59625843409503</v>
      </c>
      <c r="L5">
        <v>541.91179429145097</v>
      </c>
      <c r="M5">
        <v>520.180682281592</v>
      </c>
      <c r="N5">
        <v>481.12623909793001</v>
      </c>
      <c r="O5">
        <v>525.16678992962102</v>
      </c>
      <c r="P5">
        <v>526.256252922008</v>
      </c>
      <c r="Q5">
        <v>521.12141649834598</v>
      </c>
      <c r="R5">
        <v>515.40179691650803</v>
      </c>
      <c r="S5">
        <v>515.48526655757803</v>
      </c>
      <c r="T5">
        <v>519.12528972333098</v>
      </c>
      <c r="U5">
        <v>515.16741514529394</v>
      </c>
      <c r="V5">
        <v>508.38329306941199</v>
      </c>
      <c r="W5">
        <v>500.47490201381999</v>
      </c>
      <c r="X5">
        <v>627.95737393509705</v>
      </c>
      <c r="Y5">
        <v>624.01482752957895</v>
      </c>
      <c r="Z5">
        <v>619.66549658904796</v>
      </c>
      <c r="AA5">
        <v>614.985412949899</v>
      </c>
      <c r="AB5">
        <v>610.01397697229504</v>
      </c>
      <c r="AC5">
        <v>604.77338204616399</v>
      </c>
      <c r="AD5">
        <v>599.27588451751706</v>
      </c>
      <c r="AE5">
        <v>593.52730950093905</v>
      </c>
      <c r="AF5">
        <v>587.52900694297296</v>
      </c>
      <c r="AG5">
        <v>581.279070185303</v>
      </c>
      <c r="AH5">
        <v>574.77311960991199</v>
      </c>
    </row>
    <row r="6" spans="1:34" x14ac:dyDescent="0.35">
      <c r="A6" t="s">
        <v>500</v>
      </c>
      <c r="C6">
        <v>867.88400000000001</v>
      </c>
      <c r="D6">
        <v>867.44500000000005</v>
      </c>
      <c r="E6">
        <v>887.71889630698502</v>
      </c>
      <c r="F6">
        <v>875.05352053531306</v>
      </c>
      <c r="G6">
        <v>863.86839230840599</v>
      </c>
      <c r="H6">
        <v>661.41253184445895</v>
      </c>
      <c r="I6">
        <v>1029.42775819745</v>
      </c>
      <c r="J6">
        <v>987.79009552262198</v>
      </c>
      <c r="K6">
        <v>944.49871855932895</v>
      </c>
      <c r="L6">
        <v>900.82445584259801</v>
      </c>
      <c r="M6">
        <v>862.85062557186995</v>
      </c>
      <c r="N6">
        <v>824.70053125793402</v>
      </c>
      <c r="O6">
        <v>991.65817527201602</v>
      </c>
      <c r="P6">
        <v>949.78841861355602</v>
      </c>
      <c r="Q6">
        <v>907.27399693841596</v>
      </c>
      <c r="R6">
        <v>871.41073221608895</v>
      </c>
      <c r="S6">
        <v>846.98101131974897</v>
      </c>
      <c r="T6">
        <v>838.21286300891495</v>
      </c>
      <c r="U6">
        <v>827.49156109831404</v>
      </c>
      <c r="V6">
        <v>815.04237766147105</v>
      </c>
      <c r="W6">
        <v>801.21840414709902</v>
      </c>
      <c r="X6">
        <v>1030.0315306288001</v>
      </c>
      <c r="Y6">
        <v>1015.88616204603</v>
      </c>
      <c r="Z6">
        <v>1002.33717754953</v>
      </c>
      <c r="AA6">
        <v>989.080173960504</v>
      </c>
      <c r="AB6">
        <v>975.87138999921501</v>
      </c>
      <c r="AC6">
        <v>962.51105486224799</v>
      </c>
      <c r="AD6">
        <v>948.83006251787504</v>
      </c>
      <c r="AE6">
        <v>934.67955799341905</v>
      </c>
      <c r="AF6">
        <v>919.92280281741296</v>
      </c>
      <c r="AG6">
        <v>904.42872138769803</v>
      </c>
      <c r="AH6">
        <v>888.06655081779695</v>
      </c>
    </row>
    <row r="7" spans="1:34" x14ac:dyDescent="0.35">
      <c r="A7" t="s">
        <v>501</v>
      </c>
      <c r="C7">
        <v>994.73</v>
      </c>
      <c r="D7">
        <v>990.42600000000004</v>
      </c>
      <c r="E7">
        <v>1107.8777666082301</v>
      </c>
      <c r="F7">
        <v>1082.32006168725</v>
      </c>
      <c r="G7">
        <v>1059.5944137748199</v>
      </c>
      <c r="H7">
        <v>789.94803431822004</v>
      </c>
      <c r="I7">
        <v>1124.1768145686001</v>
      </c>
      <c r="J7">
        <v>1084.7821331694499</v>
      </c>
      <c r="K7">
        <v>1043.6679170462601</v>
      </c>
      <c r="L7">
        <v>1003.1261660180199</v>
      </c>
      <c r="M7">
        <v>972.02618399422397</v>
      </c>
      <c r="N7">
        <v>947.75849057079301</v>
      </c>
      <c r="O7">
        <v>1239.32668153745</v>
      </c>
      <c r="P7">
        <v>1213.76912281867</v>
      </c>
      <c r="Q7">
        <v>1196.6277912999501</v>
      </c>
      <c r="R7">
        <v>1174.5347431606101</v>
      </c>
      <c r="S7">
        <v>1153.2048111999</v>
      </c>
      <c r="T7">
        <v>1128.9099144648101</v>
      </c>
      <c r="U7">
        <v>1103.5512973294601</v>
      </c>
      <c r="V7">
        <v>1076.7486263818801</v>
      </c>
      <c r="W7">
        <v>1048.91189824351</v>
      </c>
      <c r="X7">
        <v>1372.2138714789301</v>
      </c>
      <c r="Y7">
        <v>1356.41608780813</v>
      </c>
      <c r="Z7">
        <v>1339.8155548029499</v>
      </c>
      <c r="AA7">
        <v>1322.3571857105201</v>
      </c>
      <c r="AB7">
        <v>1303.9783188449901</v>
      </c>
      <c r="AC7">
        <v>1284.60774676859</v>
      </c>
      <c r="AD7">
        <v>1264.1645707283701</v>
      </c>
      <c r="AE7">
        <v>1242.5568084604599</v>
      </c>
      <c r="AF7">
        <v>1219.67972063825</v>
      </c>
      <c r="AG7">
        <v>1195.41383221877</v>
      </c>
      <c r="AH7">
        <v>1169.6225057501399</v>
      </c>
    </row>
    <row r="8" spans="1:34" x14ac:dyDescent="0.35">
      <c r="A8" t="s">
        <v>502</v>
      </c>
      <c r="C8">
        <v>1132.962</v>
      </c>
      <c r="D8">
        <v>1112.213</v>
      </c>
      <c r="E8">
        <v>1156.1674796407799</v>
      </c>
      <c r="F8">
        <v>1123.57996157812</v>
      </c>
      <c r="G8">
        <v>1093.6618692549901</v>
      </c>
      <c r="H8">
        <v>953.00384170866198</v>
      </c>
      <c r="I8">
        <v>1180.2422655517901</v>
      </c>
      <c r="J8">
        <v>1136.7354363495999</v>
      </c>
      <c r="K8">
        <v>1092.3274795043801</v>
      </c>
      <c r="L8">
        <v>1054.3295296593999</v>
      </c>
      <c r="M8">
        <v>1031.03346929795</v>
      </c>
      <c r="N8">
        <v>1004.94190111496</v>
      </c>
      <c r="O8">
        <v>1276.55118517294</v>
      </c>
      <c r="P8">
        <v>1249.2914429884099</v>
      </c>
      <c r="Q8">
        <v>1228.80373937783</v>
      </c>
      <c r="R8">
        <v>1205.0237454819401</v>
      </c>
      <c r="S8">
        <v>1182.0940608589599</v>
      </c>
      <c r="T8">
        <v>1157.1511148652701</v>
      </c>
      <c r="U8">
        <v>1131.51851953187</v>
      </c>
      <c r="V8">
        <v>1104.90684419078</v>
      </c>
      <c r="W8">
        <v>1077.63679462914</v>
      </c>
      <c r="X8">
        <v>1393.8879212122299</v>
      </c>
      <c r="Y8">
        <v>1378.4217774777901</v>
      </c>
      <c r="Z8">
        <v>1362.2667143902099</v>
      </c>
      <c r="AA8">
        <v>1345.4002573820701</v>
      </c>
      <c r="AB8">
        <v>1327.7980009570599</v>
      </c>
      <c r="AC8">
        <v>1309.43316294188</v>
      </c>
      <c r="AD8">
        <v>1290.27616614677</v>
      </c>
      <c r="AE8">
        <v>1270.29420471601</v>
      </c>
      <c r="AF8">
        <v>1249.4507958945901</v>
      </c>
      <c r="AG8">
        <v>1227.7053360790001</v>
      </c>
      <c r="AH8">
        <v>1205.0125951191501</v>
      </c>
    </row>
    <row r="9" spans="1:34" x14ac:dyDescent="0.35">
      <c r="A9" t="s">
        <v>503</v>
      </c>
      <c r="C9">
        <v>1027.9269999999999</v>
      </c>
      <c r="D9">
        <v>1010.735</v>
      </c>
      <c r="E9">
        <v>974.43543932028797</v>
      </c>
      <c r="F9">
        <v>957.31398155569502</v>
      </c>
      <c r="G9">
        <v>944.22811883536997</v>
      </c>
      <c r="H9">
        <v>980.16098429982196</v>
      </c>
      <c r="I9">
        <v>1200.0993804055199</v>
      </c>
      <c r="J9">
        <v>1171.65428888969</v>
      </c>
      <c r="K9">
        <v>1145.1041563501101</v>
      </c>
      <c r="L9">
        <v>1120.2172436615599</v>
      </c>
      <c r="M9">
        <v>1097.9121471942301</v>
      </c>
      <c r="N9">
        <v>1075.2140550884401</v>
      </c>
      <c r="O9">
        <v>1366.5189670483401</v>
      </c>
      <c r="P9">
        <v>1340.6507013503999</v>
      </c>
      <c r="Q9">
        <v>1320.24095750071</v>
      </c>
      <c r="R9">
        <v>1296.97464262935</v>
      </c>
      <c r="S9">
        <v>1274.2472274348099</v>
      </c>
      <c r="T9">
        <v>1249.60335135785</v>
      </c>
      <c r="U9">
        <v>1224.1035283403801</v>
      </c>
      <c r="V9">
        <v>1197.4542551987499</v>
      </c>
      <c r="W9">
        <v>1169.90945583656</v>
      </c>
      <c r="X9">
        <v>1497.6837058782601</v>
      </c>
      <c r="Y9">
        <v>1484.66603966905</v>
      </c>
      <c r="Z9">
        <v>1470.9057394741801</v>
      </c>
      <c r="AA9">
        <v>1456.3729432759301</v>
      </c>
      <c r="AB9">
        <v>1441.03594283181</v>
      </c>
      <c r="AC9">
        <v>1424.86073506914</v>
      </c>
      <c r="AD9">
        <v>1407.8105943343601</v>
      </c>
      <c r="AE9">
        <v>1389.8456250965901</v>
      </c>
      <c r="AF9">
        <v>1370.9222982354499</v>
      </c>
      <c r="AG9">
        <v>1350.9929879456199</v>
      </c>
      <c r="AH9">
        <v>1330.00544842166</v>
      </c>
    </row>
    <row r="10" spans="1:34" x14ac:dyDescent="0.35">
      <c r="A10" t="s">
        <v>504</v>
      </c>
      <c r="C10">
        <v>504.53300000000002</v>
      </c>
      <c r="D10">
        <v>504.351</v>
      </c>
      <c r="E10">
        <v>512.85728651469196</v>
      </c>
      <c r="F10">
        <v>953.26199197605104</v>
      </c>
      <c r="G10">
        <v>914.38457448534803</v>
      </c>
      <c r="H10">
        <v>673.32414271417201</v>
      </c>
      <c r="I10">
        <v>710.67972752333696</v>
      </c>
      <c r="J10">
        <v>660.15144694562798</v>
      </c>
      <c r="K10">
        <v>596.64175414648298</v>
      </c>
      <c r="L10">
        <v>543.91015690806898</v>
      </c>
      <c r="M10">
        <v>514.205772099657</v>
      </c>
      <c r="N10">
        <v>481.93762883290998</v>
      </c>
      <c r="O10">
        <v>398.87633114074401</v>
      </c>
      <c r="P10">
        <v>408.85164764208002</v>
      </c>
      <c r="Q10">
        <v>414.30559700900699</v>
      </c>
      <c r="R10">
        <v>416.46760631625</v>
      </c>
      <c r="S10">
        <v>412.01788211757798</v>
      </c>
      <c r="T10">
        <v>402.25382300500399</v>
      </c>
      <c r="U10">
        <v>347.05710551917298</v>
      </c>
      <c r="V10">
        <v>351.43366840341901</v>
      </c>
      <c r="W10">
        <v>353.61636585565799</v>
      </c>
      <c r="X10">
        <v>354.415306593585</v>
      </c>
      <c r="Y10">
        <v>354.22663942462901</v>
      </c>
      <c r="Z10">
        <v>353.23377020951102</v>
      </c>
      <c r="AA10">
        <v>351.52851929252398</v>
      </c>
      <c r="AB10">
        <v>349.171214682563</v>
      </c>
      <c r="AC10">
        <v>346.21776724859802</v>
      </c>
      <c r="AD10">
        <v>342.730743978622</v>
      </c>
      <c r="AE10">
        <v>338.78281128847999</v>
      </c>
      <c r="AF10">
        <v>334.45639887796</v>
      </c>
      <c r="AG10">
        <v>329.84137050044097</v>
      </c>
      <c r="AH10">
        <v>325.03166263928102</v>
      </c>
    </row>
    <row r="11" spans="1:34" x14ac:dyDescent="0.35">
      <c r="A11" t="s">
        <v>505</v>
      </c>
      <c r="C11">
        <v>552.80499999999995</v>
      </c>
      <c r="D11">
        <v>552.54</v>
      </c>
      <c r="E11">
        <v>564.30105586515401</v>
      </c>
      <c r="F11">
        <v>1155.5422027992299</v>
      </c>
      <c r="G11">
        <v>1107.47867709925</v>
      </c>
      <c r="H11">
        <v>886.82563897145906</v>
      </c>
      <c r="I11">
        <v>950.59088818791702</v>
      </c>
      <c r="J11">
        <v>902.16046378888905</v>
      </c>
      <c r="K11">
        <v>844.63247295123199</v>
      </c>
      <c r="L11">
        <v>786.235549224799</v>
      </c>
      <c r="M11">
        <v>740.52727160636198</v>
      </c>
      <c r="N11">
        <v>698.772509691756</v>
      </c>
      <c r="O11">
        <v>552.41542872152002</v>
      </c>
      <c r="P11">
        <v>532.95723398445705</v>
      </c>
      <c r="Q11">
        <v>514.63105536266096</v>
      </c>
      <c r="R11">
        <v>501.11156027060503</v>
      </c>
      <c r="S11">
        <v>489.20766337233403</v>
      </c>
      <c r="T11">
        <v>479.29353594038298</v>
      </c>
      <c r="U11">
        <v>424.281708526035</v>
      </c>
      <c r="V11">
        <v>443.40189388978098</v>
      </c>
      <c r="W11">
        <v>461.66830031366698</v>
      </c>
      <c r="X11">
        <v>478.94339147097202</v>
      </c>
      <c r="Y11">
        <v>495.15663575552901</v>
      </c>
      <c r="Z11">
        <v>510.27647088890001</v>
      </c>
      <c r="AA11">
        <v>524.29263742446801</v>
      </c>
      <c r="AB11">
        <v>537.20474936445601</v>
      </c>
      <c r="AC11">
        <v>549.01490600844397</v>
      </c>
      <c r="AD11">
        <v>559.72296398272795</v>
      </c>
      <c r="AE11">
        <v>569.32361579507597</v>
      </c>
      <c r="AF11">
        <v>577.80477546230804</v>
      </c>
      <c r="AG11">
        <v>585.14698118675096</v>
      </c>
      <c r="AH11">
        <v>591.32368766319701</v>
      </c>
    </row>
    <row r="12" spans="1:34" x14ac:dyDescent="0.35">
      <c r="A12" t="s">
        <v>506</v>
      </c>
      <c r="C12">
        <v>590.274</v>
      </c>
      <c r="D12">
        <v>589.17100000000005</v>
      </c>
      <c r="E12">
        <v>617.64439200186405</v>
      </c>
      <c r="F12">
        <v>1215.3089131015199</v>
      </c>
      <c r="G12">
        <v>1161.44886702857</v>
      </c>
      <c r="H12">
        <v>893.91395771976204</v>
      </c>
      <c r="I12">
        <v>1005.24792058844</v>
      </c>
      <c r="J12">
        <v>958.55181293034695</v>
      </c>
      <c r="K12">
        <v>901.93997049862799</v>
      </c>
      <c r="L12">
        <v>844.17907096324996</v>
      </c>
      <c r="M12">
        <v>797.65442744689904</v>
      </c>
      <c r="N12">
        <v>754.68814275984005</v>
      </c>
      <c r="O12">
        <v>630.18781405439904</v>
      </c>
      <c r="P12">
        <v>622.78326304609902</v>
      </c>
      <c r="Q12">
        <v>615.12628879998294</v>
      </c>
      <c r="R12">
        <v>606.32748974968695</v>
      </c>
      <c r="S12">
        <v>596.50506854487105</v>
      </c>
      <c r="T12">
        <v>585.22781729965197</v>
      </c>
      <c r="U12">
        <v>465.24676056690703</v>
      </c>
      <c r="V12">
        <v>486.32589016322601</v>
      </c>
      <c r="W12">
        <v>507.17927782899898</v>
      </c>
      <c r="X12">
        <v>527.52995200875705</v>
      </c>
      <c r="Y12">
        <v>547.18084961245097</v>
      </c>
      <c r="Z12">
        <v>565.99028078006495</v>
      </c>
      <c r="AA12">
        <v>583.85405739555301</v>
      </c>
      <c r="AB12">
        <v>600.69206542418499</v>
      </c>
      <c r="AC12">
        <v>616.43832397530696</v>
      </c>
      <c r="AD12">
        <v>631.03366744442201</v>
      </c>
      <c r="AE12">
        <v>644.42041784302103</v>
      </c>
      <c r="AF12">
        <v>656.53866128525499</v>
      </c>
      <c r="AG12">
        <v>667.32388141517197</v>
      </c>
      <c r="AH12">
        <v>676.70583503391504</v>
      </c>
    </row>
    <row r="13" spans="1:34" x14ac:dyDescent="0.35">
      <c r="A13" t="s">
        <v>507</v>
      </c>
      <c r="C13">
        <v>637.31700000000001</v>
      </c>
      <c r="D13">
        <v>633.63199999999995</v>
      </c>
      <c r="E13">
        <v>629.74253665929598</v>
      </c>
      <c r="F13">
        <v>1136.8191851439201</v>
      </c>
      <c r="G13">
        <v>1082.85210549628</v>
      </c>
      <c r="H13">
        <v>839.31795508296398</v>
      </c>
      <c r="I13">
        <v>952.44983153984401</v>
      </c>
      <c r="J13">
        <v>909.48957264645605</v>
      </c>
      <c r="K13">
        <v>856.44908566128902</v>
      </c>
      <c r="L13">
        <v>805.08696017874195</v>
      </c>
      <c r="M13">
        <v>767.40739385543202</v>
      </c>
      <c r="N13">
        <v>728.92749164955103</v>
      </c>
      <c r="O13">
        <v>630.93303428788795</v>
      </c>
      <c r="P13">
        <v>623.37267186202496</v>
      </c>
      <c r="Q13">
        <v>615.64534351088105</v>
      </c>
      <c r="R13">
        <v>606.93612092702904</v>
      </c>
      <c r="S13">
        <v>597.34188194706803</v>
      </c>
      <c r="T13">
        <v>586.46916007615903</v>
      </c>
      <c r="U13">
        <v>480.80733587768299</v>
      </c>
      <c r="V13">
        <v>502.63926716079499</v>
      </c>
      <c r="W13">
        <v>524.07237993027297</v>
      </c>
      <c r="X13">
        <v>544.87772487630195</v>
      </c>
      <c r="Y13">
        <v>564.89036949296997</v>
      </c>
      <c r="Z13">
        <v>583.98911131827094</v>
      </c>
      <c r="AA13">
        <v>602.08160710488801</v>
      </c>
      <c r="AB13">
        <v>619.09312258636305</v>
      </c>
      <c r="AC13">
        <v>634.95814454463004</v>
      </c>
      <c r="AD13">
        <v>649.61419083479802</v>
      </c>
      <c r="AE13">
        <v>662.997346831291</v>
      </c>
      <c r="AF13">
        <v>675.03926095138502</v>
      </c>
      <c r="AG13">
        <v>685.66545729095503</v>
      </c>
      <c r="AH13">
        <v>694.79494852122502</v>
      </c>
    </row>
    <row r="14" spans="1:34" x14ac:dyDescent="0.35">
      <c r="A14" t="s">
        <v>508</v>
      </c>
      <c r="C14">
        <v>570.75699999999995</v>
      </c>
      <c r="D14">
        <v>567.98699999999997</v>
      </c>
      <c r="E14">
        <v>542.03700364451095</v>
      </c>
      <c r="F14">
        <v>1004.69236410952</v>
      </c>
      <c r="G14">
        <v>957.29277339232101</v>
      </c>
      <c r="H14">
        <v>766.26978699765596</v>
      </c>
      <c r="I14">
        <v>916.51977940009203</v>
      </c>
      <c r="J14">
        <v>888.83679485495895</v>
      </c>
      <c r="K14">
        <v>859.27170149704205</v>
      </c>
      <c r="L14">
        <v>827.98523438385496</v>
      </c>
      <c r="M14">
        <v>796.40473931347606</v>
      </c>
      <c r="N14">
        <v>764.33810080164301</v>
      </c>
      <c r="O14">
        <v>651.95221011768899</v>
      </c>
      <c r="P14">
        <v>644.80879017028099</v>
      </c>
      <c r="Q14">
        <v>637.44260846956604</v>
      </c>
      <c r="R14">
        <v>629.05775562463396</v>
      </c>
      <c r="S14">
        <v>619.71491027060404</v>
      </c>
      <c r="T14">
        <v>608.99838237095298</v>
      </c>
      <c r="U14">
        <v>506.18433919707701</v>
      </c>
      <c r="V14">
        <v>531.77411305028102</v>
      </c>
      <c r="W14">
        <v>556.81328019414298</v>
      </c>
      <c r="X14">
        <v>581.08553990360303</v>
      </c>
      <c r="Y14">
        <v>604.43645318617598</v>
      </c>
      <c r="Z14">
        <v>626.753355422396</v>
      </c>
      <c r="AA14">
        <v>647.95067944324103</v>
      </c>
      <c r="AB14">
        <v>667.95885409916502</v>
      </c>
      <c r="AC14">
        <v>686.71596394481799</v>
      </c>
      <c r="AD14">
        <v>704.16147445265597</v>
      </c>
      <c r="AE14">
        <v>720.23156013445396</v>
      </c>
      <c r="AF14">
        <v>734.85575011108403</v>
      </c>
      <c r="AG14">
        <v>747.95476332879105</v>
      </c>
      <c r="AH14">
        <v>759.43951261461905</v>
      </c>
    </row>
    <row r="15" spans="1:34" x14ac:dyDescent="0.35">
      <c r="A15" t="s">
        <v>509</v>
      </c>
      <c r="H15">
        <v>893.76400136232803</v>
      </c>
      <c r="I15">
        <v>754.70935927823996</v>
      </c>
      <c r="J15">
        <v>705.07035725488799</v>
      </c>
      <c r="K15">
        <v>718.01156886216199</v>
      </c>
      <c r="L15">
        <v>684.53904475927902</v>
      </c>
      <c r="M15">
        <v>660.56137892758602</v>
      </c>
      <c r="N15">
        <v>697.97822962879695</v>
      </c>
      <c r="O15">
        <v>735.74568190541402</v>
      </c>
      <c r="P15">
        <v>791.70535016047495</v>
      </c>
      <c r="Q15">
        <v>847.62265758467402</v>
      </c>
      <c r="R15">
        <v>883.53218719309598</v>
      </c>
      <c r="S15">
        <v>886.35965605337196</v>
      </c>
      <c r="T15">
        <v>940.47573226189502</v>
      </c>
      <c r="U15">
        <v>981.02037126225798</v>
      </c>
      <c r="V15">
        <v>974.06866705235802</v>
      </c>
      <c r="W15">
        <v>946.524931695703</v>
      </c>
      <c r="X15">
        <v>937.61776932963699</v>
      </c>
      <c r="Y15">
        <v>934.64797115452097</v>
      </c>
      <c r="Z15">
        <v>932.68085497899494</v>
      </c>
      <c r="AA15">
        <v>869.81213824323902</v>
      </c>
      <c r="AB15">
        <v>893.26110673809899</v>
      </c>
      <c r="AC15">
        <v>919.26121080727</v>
      </c>
      <c r="AD15">
        <v>943.425514493332</v>
      </c>
      <c r="AE15">
        <v>966.07014288704795</v>
      </c>
      <c r="AF15">
        <v>987.35470921130195</v>
      </c>
      <c r="AG15">
        <v>1007.41362781844</v>
      </c>
      <c r="AH15">
        <v>1026.3612523606</v>
      </c>
    </row>
    <row r="16" spans="1:34" x14ac:dyDescent="0.35">
      <c r="A16" t="s">
        <v>545</v>
      </c>
      <c r="C16">
        <v>-559.61900000000003</v>
      </c>
      <c r="D16">
        <v>-562.46400000000006</v>
      </c>
      <c r="E16">
        <v>-560.23298058077</v>
      </c>
      <c r="F16">
        <v>-556.026875065799</v>
      </c>
      <c r="G16">
        <v>-551.32368628336098</v>
      </c>
      <c r="H16">
        <v>-323.53155884643797</v>
      </c>
      <c r="I16">
        <v>-463.69925096797903</v>
      </c>
      <c r="J16">
        <v>-425.09306666675099</v>
      </c>
      <c r="K16">
        <v>-378.89273114765302</v>
      </c>
      <c r="L16">
        <v>-343.66592018570401</v>
      </c>
      <c r="M16">
        <v>-327.28397525692901</v>
      </c>
      <c r="N16">
        <v>-316.94557082429901</v>
      </c>
      <c r="O16">
        <v>-336.80359343088099</v>
      </c>
      <c r="P16">
        <v>-337.43718162316202</v>
      </c>
      <c r="Q16">
        <v>-336.76223149655999</v>
      </c>
      <c r="R16">
        <v>-335.20743277934901</v>
      </c>
      <c r="S16">
        <v>-335.118879770126</v>
      </c>
      <c r="T16">
        <v>-334.63434073286697</v>
      </c>
      <c r="U16">
        <v>-331.87699485021301</v>
      </c>
      <c r="V16">
        <v>-328.205419740509</v>
      </c>
      <c r="W16">
        <v>-324.213165415123</v>
      </c>
      <c r="X16">
        <v>-393.15789691208499</v>
      </c>
      <c r="Y16">
        <v>-391.34990906830501</v>
      </c>
      <c r="Z16">
        <v>-389.390640249456</v>
      </c>
      <c r="AA16">
        <v>-387.31109005720202</v>
      </c>
      <c r="AB16">
        <v>-385.12941432856798</v>
      </c>
      <c r="AC16">
        <v>-382.85737551878702</v>
      </c>
      <c r="AD16">
        <v>-380.50270206079801</v>
      </c>
      <c r="AE16">
        <v>-378.07036465446998</v>
      </c>
      <c r="AF16">
        <v>-375.563380778191</v>
      </c>
      <c r="AG16">
        <v>-372.983366161932</v>
      </c>
      <c r="AH16">
        <v>-370.330912693041</v>
      </c>
    </row>
    <row r="17" spans="1:34" x14ac:dyDescent="0.35">
      <c r="A17" t="s">
        <v>546</v>
      </c>
      <c r="C17">
        <v>-617.32799999999997</v>
      </c>
      <c r="D17">
        <v>-621.55999999999995</v>
      </c>
      <c r="E17">
        <v>-626.13703739861398</v>
      </c>
      <c r="F17">
        <v>-624.11819129927096</v>
      </c>
      <c r="G17">
        <v>-623.19994741099595</v>
      </c>
      <c r="H17">
        <v>-467.38398517939999</v>
      </c>
      <c r="I17">
        <v>-718.18219550495303</v>
      </c>
      <c r="J17">
        <v>-687.72928315177899</v>
      </c>
      <c r="K17">
        <v>-655.43179666548701</v>
      </c>
      <c r="L17">
        <v>-622.788005890975</v>
      </c>
      <c r="M17">
        <v>-599.42560817652202</v>
      </c>
      <c r="N17">
        <v>-582.83832578639499</v>
      </c>
      <c r="O17">
        <v>-706.03443145385404</v>
      </c>
      <c r="P17">
        <v>-673.59383146630796</v>
      </c>
      <c r="Q17">
        <v>-640.42521505241996</v>
      </c>
      <c r="R17">
        <v>-614.516449892418</v>
      </c>
      <c r="S17">
        <v>-601.131964620948</v>
      </c>
      <c r="T17">
        <v>-596.781553050963</v>
      </c>
      <c r="U17">
        <v>-591.82181341891896</v>
      </c>
      <c r="V17">
        <v>-585.97709747018098</v>
      </c>
      <c r="W17">
        <v>-579.40796215343505</v>
      </c>
      <c r="X17">
        <v>-756.92402737713496</v>
      </c>
      <c r="Y17">
        <v>-747.32553866736805</v>
      </c>
      <c r="Z17">
        <v>-738.695958252879</v>
      </c>
      <c r="AA17">
        <v>-730.72460763484105</v>
      </c>
      <c r="AB17">
        <v>-723.17253324492299</v>
      </c>
      <c r="AC17">
        <v>-715.85348552883204</v>
      </c>
      <c r="AD17">
        <v>-708.619280445708</v>
      </c>
      <c r="AE17">
        <v>-701.348723943648</v>
      </c>
      <c r="AF17">
        <v>-693.93926264489596</v>
      </c>
      <c r="AG17">
        <v>-686.30065019353901</v>
      </c>
      <c r="AH17">
        <v>-678.35003059208998</v>
      </c>
    </row>
    <row r="18" spans="1:34" x14ac:dyDescent="0.35">
      <c r="A18" t="s">
        <v>547</v>
      </c>
      <c r="C18">
        <v>-668.15899999999999</v>
      </c>
      <c r="D18">
        <v>-673.87800000000004</v>
      </c>
      <c r="E18">
        <v>-730.04297533897204</v>
      </c>
      <c r="F18">
        <v>-725.39802887972803</v>
      </c>
      <c r="G18">
        <v>-725.11221319584195</v>
      </c>
      <c r="H18">
        <v>-504.03687681971002</v>
      </c>
      <c r="I18">
        <v>-735.00338782584095</v>
      </c>
      <c r="J18">
        <v>-712.27065170583296</v>
      </c>
      <c r="K18">
        <v>-686.28795348188703</v>
      </c>
      <c r="L18">
        <v>-659.76098557718205</v>
      </c>
      <c r="M18">
        <v>-641.95426042580095</v>
      </c>
      <c r="N18">
        <v>-631.83955166926501</v>
      </c>
      <c r="O18">
        <v>-853.80978837111002</v>
      </c>
      <c r="P18">
        <v>-842.56627686764296</v>
      </c>
      <c r="Q18">
        <v>-835.55547570742306</v>
      </c>
      <c r="R18">
        <v>-824.72098854712704</v>
      </c>
      <c r="S18">
        <v>-813.71514813621297</v>
      </c>
      <c r="T18">
        <v>-800.48663870516305</v>
      </c>
      <c r="U18">
        <v>-786.37353047337695</v>
      </c>
      <c r="V18">
        <v>-771.23473817545903</v>
      </c>
      <c r="W18">
        <v>-755.36152668803697</v>
      </c>
      <c r="X18">
        <v>-1049.16809055472</v>
      </c>
      <c r="Y18">
        <v>-1040.13791272854</v>
      </c>
      <c r="Z18">
        <v>-1030.6037973161301</v>
      </c>
      <c r="AA18">
        <v>-1020.54931551781</v>
      </c>
      <c r="AB18">
        <v>-1009.95317093942</v>
      </c>
      <c r="AC18">
        <v>-998.78882466033099</v>
      </c>
      <c r="AD18">
        <v>-987.02401444058398</v>
      </c>
      <c r="AE18">
        <v>-974.62013704252797</v>
      </c>
      <c r="AF18">
        <v>-961.53147690886999</v>
      </c>
      <c r="AG18">
        <v>-947.70427097873903</v>
      </c>
      <c r="AH18">
        <v>-933.07554049146904</v>
      </c>
    </row>
    <row r="19" spans="1:34" x14ac:dyDescent="0.35">
      <c r="A19" t="s">
        <v>548</v>
      </c>
      <c r="C19">
        <v>-654.41800000000001</v>
      </c>
      <c r="D19">
        <v>-659.44100000000003</v>
      </c>
      <c r="E19">
        <v>-699.541750091577</v>
      </c>
      <c r="F19">
        <v>-696.09388011240605</v>
      </c>
      <c r="G19">
        <v>-698.13184939526604</v>
      </c>
      <c r="H19">
        <v>-543.67336505387698</v>
      </c>
      <c r="I19">
        <v>-701.28168151455804</v>
      </c>
      <c r="J19">
        <v>-683.76178437868703</v>
      </c>
      <c r="K19">
        <v>-662.29776466622195</v>
      </c>
      <c r="L19">
        <v>-643.84406378086805</v>
      </c>
      <c r="M19">
        <v>-637.88035103469599</v>
      </c>
      <c r="N19">
        <v>-632.130507178377</v>
      </c>
      <c r="O19">
        <v>-840.04497007351495</v>
      </c>
      <c r="P19">
        <v>-832.70064127973603</v>
      </c>
      <c r="Q19">
        <v>-827.34163265797895</v>
      </c>
      <c r="R19">
        <v>-819.058385328653</v>
      </c>
      <c r="S19">
        <v>-810.19497056402395</v>
      </c>
      <c r="T19">
        <v>-799.56157644019299</v>
      </c>
      <c r="U19">
        <v>-788.06702149249304</v>
      </c>
      <c r="V19">
        <v>-775.68228257698502</v>
      </c>
      <c r="W19">
        <v>-762.64011643913102</v>
      </c>
      <c r="X19">
        <v>-1041.6882003058199</v>
      </c>
      <c r="Y19">
        <v>-1033.9673765498101</v>
      </c>
      <c r="Z19">
        <v>-1025.73655284815</v>
      </c>
      <c r="AA19">
        <v>-1017.0064433003899</v>
      </c>
      <c r="AB19">
        <v>-1007.78445047894</v>
      </c>
      <c r="AC19">
        <v>-998.07479997784696</v>
      </c>
      <c r="AD19">
        <v>-987.87863398395496</v>
      </c>
      <c r="AE19">
        <v>-977.19405632685903</v>
      </c>
      <c r="AF19">
        <v>-966.01613352326399</v>
      </c>
      <c r="AG19">
        <v>-954.33686764138497</v>
      </c>
      <c r="AH19">
        <v>-942.14511567668796</v>
      </c>
    </row>
    <row r="20" spans="1:34" x14ac:dyDescent="0.35">
      <c r="A20" t="s">
        <v>549</v>
      </c>
      <c r="C20">
        <v>-479.01</v>
      </c>
      <c r="D20">
        <v>-490.13900000000001</v>
      </c>
      <c r="E20">
        <v>-512.12825148607601</v>
      </c>
      <c r="F20">
        <v>-518.075375572383</v>
      </c>
      <c r="G20">
        <v>-531.12368839728003</v>
      </c>
      <c r="H20">
        <v>-475.37283063371399</v>
      </c>
      <c r="I20">
        <v>-608.19162271126197</v>
      </c>
      <c r="J20">
        <v>-609.11326112219695</v>
      </c>
      <c r="K20">
        <v>-609.35507540027299</v>
      </c>
      <c r="L20">
        <v>-609.01138251325801</v>
      </c>
      <c r="M20">
        <v>-610.16622963694897</v>
      </c>
      <c r="N20">
        <v>-613.08612759759797</v>
      </c>
      <c r="O20">
        <v>-818.85134772159699</v>
      </c>
      <c r="P20">
        <v>-816.34913429659298</v>
      </c>
      <c r="Q20">
        <v>-814.37898021431499</v>
      </c>
      <c r="R20">
        <v>-810.13829615765303</v>
      </c>
      <c r="S20">
        <v>-805.04546574828805</v>
      </c>
      <c r="T20">
        <v>-798.454047520789</v>
      </c>
      <c r="U20">
        <v>-790.94039549857098</v>
      </c>
      <c r="V20">
        <v>-782.50220111322096</v>
      </c>
      <c r="W20">
        <v>-773.29098730066596</v>
      </c>
      <c r="X20">
        <v>-1065.37278631495</v>
      </c>
      <c r="Y20">
        <v>-1061.5499780755099</v>
      </c>
      <c r="Z20">
        <v>-1057.2261470558101</v>
      </c>
      <c r="AA20">
        <v>-1052.4095728310499</v>
      </c>
      <c r="AB20">
        <v>-1047.1057440280699</v>
      </c>
      <c r="AC20">
        <v>-1041.3174498743001</v>
      </c>
      <c r="AD20">
        <v>-1035.04483954275</v>
      </c>
      <c r="AE20">
        <v>-1028.2854445959799</v>
      </c>
      <c r="AF20">
        <v>-1021.03416817734</v>
      </c>
      <c r="AG20">
        <v>-1013.28324933957</v>
      </c>
      <c r="AH20">
        <v>-1005.02218729265</v>
      </c>
    </row>
    <row r="21" spans="1:34" x14ac:dyDescent="0.35">
      <c r="A21" t="s">
        <v>555</v>
      </c>
      <c r="C21">
        <v>78.206000000000003</v>
      </c>
      <c r="D21">
        <v>54.344000000000001</v>
      </c>
      <c r="E21">
        <v>100.68236579625901</v>
      </c>
      <c r="F21">
        <v>58.108692712832699</v>
      </c>
      <c r="G21">
        <v>15.3885490356598</v>
      </c>
      <c r="H21">
        <v>16.6788360537751</v>
      </c>
      <c r="I21">
        <v>60.698462593089197</v>
      </c>
      <c r="J21">
        <v>81.646450016821206</v>
      </c>
      <c r="K21">
        <v>76.904743505124003</v>
      </c>
      <c r="L21">
        <v>97.4864157893021</v>
      </c>
      <c r="M21">
        <v>88.881042856688097</v>
      </c>
      <c r="N21">
        <v>21.439110527251898</v>
      </c>
      <c r="O21">
        <v>39.912975395400203</v>
      </c>
      <c r="P21">
        <v>35.089674602718503</v>
      </c>
      <c r="Q21">
        <v>19.778885011121201</v>
      </c>
      <c r="R21">
        <v>5.8151164216628697</v>
      </c>
      <c r="S21">
        <v>-0.72825288239880503</v>
      </c>
      <c r="T21">
        <v>0.53428699589073803</v>
      </c>
      <c r="U21">
        <v>-6.7445388996926496</v>
      </c>
      <c r="V21">
        <v>-16.7843727953063</v>
      </c>
      <c r="W21">
        <v>-27.903349865533499</v>
      </c>
      <c r="X21">
        <v>-64.536319888297101</v>
      </c>
      <c r="Y21">
        <v>-73.554007278787694</v>
      </c>
      <c r="Z21">
        <v>-82.582424874880303</v>
      </c>
      <c r="AA21">
        <v>-91.580166350060495</v>
      </c>
      <c r="AB21">
        <v>-100.53621035764699</v>
      </c>
      <c r="AC21">
        <v>-109.453146781128</v>
      </c>
      <c r="AD21">
        <v>-118.340365907088</v>
      </c>
      <c r="AE21">
        <v>-127.211020974074</v>
      </c>
      <c r="AF21">
        <v>-136.08055697976999</v>
      </c>
      <c r="AG21">
        <v>-144.96592924003701</v>
      </c>
      <c r="AH21">
        <v>-153.88518293157699</v>
      </c>
    </row>
    <row r="22" spans="1:34" x14ac:dyDescent="0.35">
      <c r="A22" t="s">
        <v>556</v>
      </c>
      <c r="C22">
        <v>-150.67500000000001</v>
      </c>
      <c r="D22">
        <v>-169.67699999999999</v>
      </c>
      <c r="E22">
        <v>-146.79268961572299</v>
      </c>
      <c r="F22">
        <v>-177.31852346606601</v>
      </c>
      <c r="G22">
        <v>-208.96615606567801</v>
      </c>
      <c r="H22">
        <v>-149.85830206568599</v>
      </c>
      <c r="I22">
        <v>-215.83068523988399</v>
      </c>
      <c r="J22">
        <v>-213.93903217070601</v>
      </c>
      <c r="K22">
        <v>-209.238948772698</v>
      </c>
      <c r="L22">
        <v>-202.725576925767</v>
      </c>
      <c r="M22">
        <v>-210.00713719194499</v>
      </c>
      <c r="N22">
        <v>-235.92919554294701</v>
      </c>
      <c r="O22">
        <v>-331.294491903368</v>
      </c>
      <c r="P22">
        <v>-317.42006596291498</v>
      </c>
      <c r="Q22">
        <v>-301.22288268695502</v>
      </c>
      <c r="R22">
        <v>-292.37271487684001</v>
      </c>
      <c r="S22">
        <v>-297.09780996334001</v>
      </c>
      <c r="T22">
        <v>-302.04016655944099</v>
      </c>
      <c r="U22">
        <v>-308.02419729972598</v>
      </c>
      <c r="V22">
        <v>-314.09791619952699</v>
      </c>
      <c r="W22">
        <v>-320.171617966469</v>
      </c>
      <c r="X22">
        <v>-491.360515847979</v>
      </c>
      <c r="Y22">
        <v>-490.51780690818998</v>
      </c>
      <c r="Z22">
        <v>-491.02275000701599</v>
      </c>
      <c r="AA22">
        <v>-492.56272999018</v>
      </c>
      <c r="AB22">
        <v>-494.91088191484903</v>
      </c>
      <c r="AC22">
        <v>-497.90406959034601</v>
      </c>
      <c r="AD22">
        <v>-501.42653791877501</v>
      </c>
      <c r="AE22">
        <v>-505.39797046421597</v>
      </c>
      <c r="AF22">
        <v>-509.76486517447</v>
      </c>
      <c r="AG22">
        <v>-514.49436809224699</v>
      </c>
      <c r="AH22">
        <v>-519.56994271113797</v>
      </c>
    </row>
    <row r="23" spans="1:34" x14ac:dyDescent="0.35">
      <c r="A23" t="s">
        <v>557</v>
      </c>
      <c r="C23">
        <v>-217.977</v>
      </c>
      <c r="D23">
        <v>-244.46600000000001</v>
      </c>
      <c r="E23">
        <v>-212.78455821892899</v>
      </c>
      <c r="F23">
        <v>-249.327526544975</v>
      </c>
      <c r="G23">
        <v>-292.26941200210399</v>
      </c>
      <c r="H23">
        <v>-148.52601956161101</v>
      </c>
      <c r="I23">
        <v>-264.194766065073</v>
      </c>
      <c r="J23">
        <v>-271.70075199077701</v>
      </c>
      <c r="K23">
        <v>-273.26706659998001</v>
      </c>
      <c r="L23">
        <v>-271.68714145476702</v>
      </c>
      <c r="M23">
        <v>-276.49475276743198</v>
      </c>
      <c r="N23">
        <v>-290.40070057111501</v>
      </c>
      <c r="O23">
        <v>-466.40401026623198</v>
      </c>
      <c r="P23">
        <v>-475.740751213404</v>
      </c>
      <c r="Q23">
        <v>-483.52480241983699</v>
      </c>
      <c r="R23">
        <v>-487.94235267281698</v>
      </c>
      <c r="S23">
        <v>-490.45543949926503</v>
      </c>
      <c r="T23">
        <v>-491.11495327855198</v>
      </c>
      <c r="U23">
        <v>-490.78369786720299</v>
      </c>
      <c r="V23">
        <v>-489.66317164581898</v>
      </c>
      <c r="W23">
        <v>-487.945892212329</v>
      </c>
      <c r="X23">
        <v>-791.48094373071604</v>
      </c>
      <c r="Y23">
        <v>-791.04559393757904</v>
      </c>
      <c r="Z23">
        <v>-790.33414740059197</v>
      </c>
      <c r="AA23">
        <v>-789.37581980119398</v>
      </c>
      <c r="AB23">
        <v>-788.19691986239104</v>
      </c>
      <c r="AC23">
        <v>-786.82116412288201</v>
      </c>
      <c r="AD23">
        <v>-785.26994045418905</v>
      </c>
      <c r="AE23">
        <v>-783.56253501367905</v>
      </c>
      <c r="AF23">
        <v>-781.71632462189098</v>
      </c>
      <c r="AG23">
        <v>-779.74693684819397</v>
      </c>
      <c r="AH23">
        <v>-777.66838827641595</v>
      </c>
    </row>
    <row r="24" spans="1:34" x14ac:dyDescent="0.35">
      <c r="A24" t="s">
        <v>558</v>
      </c>
      <c r="C24">
        <v>-148.02199999999999</v>
      </c>
      <c r="D24">
        <v>-192.52500000000001</v>
      </c>
      <c r="E24">
        <v>-236.531399579348</v>
      </c>
      <c r="F24">
        <v>-274.76210802411703</v>
      </c>
      <c r="G24">
        <v>-320.31691318665997</v>
      </c>
      <c r="H24">
        <v>-159.27994475896</v>
      </c>
      <c r="I24">
        <v>-265.79376596119403</v>
      </c>
      <c r="J24">
        <v>-283.26224908253198</v>
      </c>
      <c r="K24">
        <v>-293.01110595234201</v>
      </c>
      <c r="L24">
        <v>-301.19396795466099</v>
      </c>
      <c r="M24">
        <v>-318.087132997683</v>
      </c>
      <c r="N24">
        <v>-337.66310020767003</v>
      </c>
      <c r="O24">
        <v>-515.30976602414398</v>
      </c>
      <c r="P24">
        <v>-528.85605870824395</v>
      </c>
      <c r="Q24">
        <v>-539.15886376876301</v>
      </c>
      <c r="R24">
        <v>-546.06015746985202</v>
      </c>
      <c r="S24">
        <v>-550.50336860223501</v>
      </c>
      <c r="T24">
        <v>-552.94797399839001</v>
      </c>
      <c r="U24">
        <v>-554.09885670748804</v>
      </c>
      <c r="V24">
        <v>-554.22934278077798</v>
      </c>
      <c r="W24">
        <v>-553.54157950414799</v>
      </c>
      <c r="X24">
        <v>-835.256233688164</v>
      </c>
      <c r="Y24">
        <v>-834.59781990334204</v>
      </c>
      <c r="Z24">
        <v>-833.49878287820002</v>
      </c>
      <c r="AA24">
        <v>-832.00338762642605</v>
      </c>
      <c r="AB24">
        <v>-830.14976880486597</v>
      </c>
      <c r="AC24">
        <v>-827.97082613872794</v>
      </c>
      <c r="AD24">
        <v>-825.49496430598799</v>
      </c>
      <c r="AE24">
        <v>-822.746710935539</v>
      </c>
      <c r="AF24">
        <v>-819.74722695311402</v>
      </c>
      <c r="AG24">
        <v>-816.51472973792204</v>
      </c>
      <c r="AH24">
        <v>-813.06484274365505</v>
      </c>
    </row>
    <row r="25" spans="1:34" x14ac:dyDescent="0.35">
      <c r="A25" t="s">
        <v>559</v>
      </c>
      <c r="C25">
        <v>-152.126</v>
      </c>
      <c r="D25">
        <v>-188.999</v>
      </c>
      <c r="E25">
        <v>-261.36476393049998</v>
      </c>
      <c r="F25">
        <v>-286.62481032681899</v>
      </c>
      <c r="G25">
        <v>-319.60077346100798</v>
      </c>
      <c r="H25">
        <v>-212.34721261115001</v>
      </c>
      <c r="I25">
        <v>-304.40957665260697</v>
      </c>
      <c r="J25">
        <v>-327.40092879979898</v>
      </c>
      <c r="K25">
        <v>-347.26813580618699</v>
      </c>
      <c r="L25">
        <v>-364.50474118950098</v>
      </c>
      <c r="M25">
        <v>-382.18951967244101</v>
      </c>
      <c r="N25">
        <v>-402.80204493392102</v>
      </c>
      <c r="O25">
        <v>-584.941453578351</v>
      </c>
      <c r="P25">
        <v>-596.80332275185003</v>
      </c>
      <c r="Q25">
        <v>-605.93429900838896</v>
      </c>
      <c r="R25">
        <v>-612.54086217309305</v>
      </c>
      <c r="S25">
        <v>-617.13046729353005</v>
      </c>
      <c r="T25">
        <v>-620.12304000624295</v>
      </c>
      <c r="U25">
        <v>-621.954295266131</v>
      </c>
      <c r="V25">
        <v>-622.82581420997496</v>
      </c>
      <c r="W25">
        <v>-622.86807647367198</v>
      </c>
      <c r="X25">
        <v>-925.27244431478903</v>
      </c>
      <c r="Y25">
        <v>-926.364596502685</v>
      </c>
      <c r="Z25">
        <v>-927.01987133160901</v>
      </c>
      <c r="AA25">
        <v>-927.26944997822704</v>
      </c>
      <c r="AB25">
        <v>-927.14024768528498</v>
      </c>
      <c r="AC25">
        <v>-926.65542064019803</v>
      </c>
      <c r="AD25">
        <v>-925.83478593069901</v>
      </c>
      <c r="AE25">
        <v>-924.69517327143603</v>
      </c>
      <c r="AF25">
        <v>-923.25071513659998</v>
      </c>
      <c r="AG25">
        <v>-921.51308241064305</v>
      </c>
      <c r="AH25">
        <v>-919.49167557986402</v>
      </c>
    </row>
    <row r="26" spans="1:34" x14ac:dyDescent="0.35">
      <c r="A26" t="s">
        <v>560</v>
      </c>
      <c r="C26">
        <v>-34.661000000000001</v>
      </c>
      <c r="D26">
        <v>-39.207000000000001</v>
      </c>
      <c r="E26">
        <v>-42.904315075857298</v>
      </c>
      <c r="F26">
        <v>193.43317594978799</v>
      </c>
      <c r="G26">
        <v>166.33551350509401</v>
      </c>
      <c r="H26">
        <v>275.54108445096301</v>
      </c>
      <c r="I26">
        <v>167.43987733031099</v>
      </c>
      <c r="J26">
        <v>162.472546942029</v>
      </c>
      <c r="K26">
        <v>159.91543911450799</v>
      </c>
      <c r="L26">
        <v>156.51258484119799</v>
      </c>
      <c r="M26">
        <v>142.87456069384999</v>
      </c>
      <c r="N26">
        <v>123.541353785075</v>
      </c>
      <c r="O26">
        <v>0.91668872672937596</v>
      </c>
      <c r="P26">
        <v>-7.5158213046887496</v>
      </c>
      <c r="Q26">
        <v>-15.867558163300201</v>
      </c>
      <c r="R26">
        <v>-24.681894084882501</v>
      </c>
      <c r="S26">
        <v>-34.1110216714521</v>
      </c>
      <c r="T26">
        <v>-44.5075299591525</v>
      </c>
      <c r="U26">
        <v>-210.49731113803301</v>
      </c>
      <c r="V26">
        <v>-230.21191365437301</v>
      </c>
      <c r="W26">
        <v>-248.963566925756</v>
      </c>
      <c r="X26">
        <v>-266.72990546800702</v>
      </c>
      <c r="Y26">
        <v>-283.51082466479198</v>
      </c>
      <c r="Z26">
        <v>-299.317775356347</v>
      </c>
      <c r="AA26">
        <v>-314.16659414263</v>
      </c>
      <c r="AB26">
        <v>-328.072997183685</v>
      </c>
      <c r="AC26">
        <v>-341.049529919066</v>
      </c>
      <c r="AD26">
        <v>-353.10346443012702</v>
      </c>
      <c r="AE26">
        <v>-364.235376144528</v>
      </c>
      <c r="AF26">
        <v>-374.43826183942201</v>
      </c>
      <c r="AG26">
        <v>-383.69714817556797</v>
      </c>
      <c r="AH26">
        <v>-391.98922280258199</v>
      </c>
    </row>
    <row r="27" spans="1:34" x14ac:dyDescent="0.35">
      <c r="A27" t="s">
        <v>561</v>
      </c>
      <c r="C27">
        <v>-72.679000000000002</v>
      </c>
      <c r="D27">
        <v>-78.655000000000001</v>
      </c>
      <c r="E27">
        <v>-84.595751425421895</v>
      </c>
      <c r="F27">
        <v>158.18109798182701</v>
      </c>
      <c r="G27">
        <v>120.193463243944</v>
      </c>
      <c r="H27">
        <v>220.67117876291999</v>
      </c>
      <c r="I27">
        <v>87.858623560013797</v>
      </c>
      <c r="J27">
        <v>81.726184865056496</v>
      </c>
      <c r="K27">
        <v>77.167053020328794</v>
      </c>
      <c r="L27">
        <v>72.068405251583997</v>
      </c>
      <c r="M27">
        <v>57.022585162154499</v>
      </c>
      <c r="N27">
        <v>35.709354632947097</v>
      </c>
      <c r="O27">
        <v>-55.552827155086398</v>
      </c>
      <c r="P27">
        <v>-65.7522402803842</v>
      </c>
      <c r="Q27">
        <v>-75.347332412835897</v>
      </c>
      <c r="R27">
        <v>-84.727636801394993</v>
      </c>
      <c r="S27">
        <v>-94.161245507209699</v>
      </c>
      <c r="T27">
        <v>-104.222555514953</v>
      </c>
      <c r="U27">
        <v>-245.54414321310699</v>
      </c>
      <c r="V27">
        <v>-269.74319224248302</v>
      </c>
      <c r="W27">
        <v>-292.73379465667603</v>
      </c>
      <c r="X27">
        <v>-314.44911323667498</v>
      </c>
      <c r="Y27">
        <v>-334.86322718442102</v>
      </c>
      <c r="Z27">
        <v>-353.97521179353203</v>
      </c>
      <c r="AA27">
        <v>-371.797428360011</v>
      </c>
      <c r="AB27">
        <v>-388.347559266997</v>
      </c>
      <c r="AC27">
        <v>-403.643104186073</v>
      </c>
      <c r="AD27">
        <v>-417.69761220622502</v>
      </c>
      <c r="AE27">
        <v>-430.51819879727901</v>
      </c>
      <c r="AF27">
        <v>-442.10405097206399</v>
      </c>
      <c r="AG27">
        <v>-452.445772579378</v>
      </c>
      <c r="AH27">
        <v>-461.52551651879799</v>
      </c>
    </row>
    <row r="28" spans="1:34" x14ac:dyDescent="0.35">
      <c r="A28" t="s">
        <v>562</v>
      </c>
      <c r="C28">
        <v>-86.76</v>
      </c>
      <c r="D28">
        <v>-92.230999999999995</v>
      </c>
      <c r="E28" s="19">
        <v>-98.4575158053065</v>
      </c>
      <c r="F28" s="19">
        <v>136.02295476521999</v>
      </c>
      <c r="G28" s="19">
        <v>99.909136478773206</v>
      </c>
      <c r="H28" s="19">
        <v>198.097172311908</v>
      </c>
      <c r="I28" s="19">
        <v>76.541838433479995</v>
      </c>
      <c r="J28" s="19">
        <v>69.769092294568793</v>
      </c>
      <c r="K28" s="19">
        <v>64.646978824632797</v>
      </c>
      <c r="L28" s="19">
        <v>58.562719987323703</v>
      </c>
      <c r="M28" s="19">
        <v>43.397535972220297</v>
      </c>
      <c r="N28" s="19">
        <v>22.915796514092499</v>
      </c>
      <c r="O28" s="19">
        <v>-62.401497025658202</v>
      </c>
      <c r="P28" s="19">
        <v>-71.987283978167596</v>
      </c>
      <c r="Q28" s="19">
        <v>-81.109848919417601</v>
      </c>
      <c r="R28" s="19">
        <v>-90.194834210846196</v>
      </c>
      <c r="S28" s="19">
        <v>-99.437025479771506</v>
      </c>
      <c r="T28" s="19">
        <v>-109.411636063107</v>
      </c>
      <c r="U28" s="19">
        <v>-246.239688945902</v>
      </c>
      <c r="V28" s="19">
        <v>-270.697233242621</v>
      </c>
      <c r="W28" s="19">
        <v>-293.91991275392502</v>
      </c>
      <c r="X28" s="19">
        <v>-315.83764553197602</v>
      </c>
      <c r="Y28" s="19">
        <v>-336.42305644351899</v>
      </c>
      <c r="Z28" s="19">
        <v>-355.67543110469097</v>
      </c>
      <c r="AA28" s="19">
        <v>-373.60835957332301</v>
      </c>
      <c r="AB28" s="19">
        <v>-390.24132168057997</v>
      </c>
      <c r="AC28" s="19">
        <v>-405.59390073487901</v>
      </c>
      <c r="AD28" s="19">
        <v>-419.68184730759401</v>
      </c>
      <c r="AE28" s="19">
        <v>-432.51449791035401</v>
      </c>
      <c r="AF28" s="19">
        <v>-444.09323424216097</v>
      </c>
      <c r="AG28" s="19">
        <v>-454.41080574241101</v>
      </c>
      <c r="AH28" s="19">
        <v>-463.45146453844302</v>
      </c>
    </row>
    <row r="29" spans="1:34" x14ac:dyDescent="0.35">
      <c r="A29" t="s">
        <v>563</v>
      </c>
      <c r="C29">
        <v>-84.122</v>
      </c>
      <c r="D29">
        <v>-89.429000000000002</v>
      </c>
      <c r="E29">
        <v>-97.193143860758994</v>
      </c>
      <c r="F29">
        <v>129.810827262472</v>
      </c>
      <c r="G29">
        <v>96.1247138729629</v>
      </c>
      <c r="H29">
        <v>196.457439803738</v>
      </c>
      <c r="I29">
        <v>81.669211144708299</v>
      </c>
      <c r="J29">
        <v>73.650547445669602</v>
      </c>
      <c r="K29">
        <v>67.303933262748004</v>
      </c>
      <c r="L29">
        <v>59.703921057955199</v>
      </c>
      <c r="M29">
        <v>43.9052219346773</v>
      </c>
      <c r="N29">
        <v>23.394826753349701</v>
      </c>
      <c r="O29">
        <v>-62.325282878188801</v>
      </c>
      <c r="P29">
        <v>-71.464994876923299</v>
      </c>
      <c r="Q29">
        <v>-80.330284805476197</v>
      </c>
      <c r="R29">
        <v>-89.401136300178905</v>
      </c>
      <c r="S29">
        <v>-98.806750868920005</v>
      </c>
      <c r="T29">
        <v>-109.0175589163</v>
      </c>
      <c r="U29">
        <v>-246.15118148933999</v>
      </c>
      <c r="V29">
        <v>-270.66962638645299</v>
      </c>
      <c r="W29">
        <v>-294.01255260951598</v>
      </c>
      <c r="X29">
        <v>-316.09357976333399</v>
      </c>
      <c r="Y29">
        <v>-336.87193960428903</v>
      </c>
      <c r="Z29">
        <v>-356.336338258789</v>
      </c>
      <c r="AA29">
        <v>-374.49211920613499</v>
      </c>
      <c r="AB29">
        <v>-391.352388932351</v>
      </c>
      <c r="AC29">
        <v>-406.93182467320099</v>
      </c>
      <c r="AD29">
        <v>-421.24240865534699</v>
      </c>
      <c r="AE29">
        <v>-434.29058043218299</v>
      </c>
      <c r="AF29">
        <v>-446.07548378928402</v>
      </c>
      <c r="AG29">
        <v>-456.58813147928697</v>
      </c>
      <c r="AH29">
        <v>-465.81142254430102</v>
      </c>
    </row>
    <row r="30" spans="1:34" x14ac:dyDescent="0.35">
      <c r="A30" t="s">
        <v>564</v>
      </c>
      <c r="C30">
        <v>-66.183000000000007</v>
      </c>
      <c r="D30">
        <v>-70.537999999999997</v>
      </c>
      <c r="E30">
        <v>-76.7824258775575</v>
      </c>
      <c r="F30">
        <v>144.54749698005199</v>
      </c>
      <c r="G30">
        <v>115.71795018578</v>
      </c>
      <c r="H30">
        <v>212.87034091040701</v>
      </c>
      <c r="I30">
        <v>131.02937323409699</v>
      </c>
      <c r="J30">
        <v>121.47684004472301</v>
      </c>
      <c r="K30">
        <v>113.17634354735399</v>
      </c>
      <c r="L30">
        <v>103.535243916006</v>
      </c>
      <c r="M30">
        <v>86.855467002116399</v>
      </c>
      <c r="N30">
        <v>66.109934744869804</v>
      </c>
      <c r="O30">
        <v>-32.236804981157</v>
      </c>
      <c r="P30">
        <v>-40.646269923289502</v>
      </c>
      <c r="Q30">
        <v>-49.159946880457497</v>
      </c>
      <c r="R30">
        <v>-58.287711231673001</v>
      </c>
      <c r="S30">
        <v>-68.083443898997103</v>
      </c>
      <c r="T30">
        <v>-78.826624954027295</v>
      </c>
      <c r="U30">
        <v>-223.550789252946</v>
      </c>
      <c r="V30">
        <v>-245.637862999193</v>
      </c>
      <c r="W30">
        <v>-266.80706565489498</v>
      </c>
      <c r="X30">
        <v>-286.96284010291203</v>
      </c>
      <c r="Y30">
        <v>-306.04990505284599</v>
      </c>
      <c r="Z30">
        <v>-324.04094534859797</v>
      </c>
      <c r="AA30">
        <v>-340.92576795652599</v>
      </c>
      <c r="AB30">
        <v>-356.70353893115799</v>
      </c>
      <c r="AC30">
        <v>-371.37715801622198</v>
      </c>
      <c r="AD30">
        <v>-384.94921162869099</v>
      </c>
      <c r="AE30">
        <v>-397.41912140134099</v>
      </c>
      <c r="AF30">
        <v>-408.78124567271499</v>
      </c>
      <c r="AG30">
        <v>-419.02378724837803</v>
      </c>
      <c r="AH30">
        <v>-428.12846619889802</v>
      </c>
    </row>
    <row r="31" spans="1:34" x14ac:dyDescent="0.35">
      <c r="A31" t="s">
        <v>424</v>
      </c>
      <c r="C31">
        <v>5.3220000000000001</v>
      </c>
      <c r="D31">
        <v>5.2389999999999999</v>
      </c>
      <c r="E31">
        <v>6.0208779764410796</v>
      </c>
      <c r="F31">
        <v>5.0495729760682604</v>
      </c>
      <c r="G31">
        <v>3.7352544920772202</v>
      </c>
      <c r="H31">
        <v>1.2126890178588301</v>
      </c>
      <c r="I31">
        <v>0.29549828533274702</v>
      </c>
      <c r="J31">
        <v>0.417616041980858</v>
      </c>
      <c r="K31">
        <v>0.84396531415069298</v>
      </c>
      <c r="L31">
        <v>0.92550247693868704</v>
      </c>
      <c r="M31">
        <v>0.64455601317171896</v>
      </c>
      <c r="N31">
        <v>-1.8567262455795099</v>
      </c>
      <c r="O31">
        <v>-1.87893295874512</v>
      </c>
      <c r="P31">
        <v>-1.6420446989439501</v>
      </c>
      <c r="Q31">
        <v>-1.64425283530569</v>
      </c>
      <c r="R31">
        <v>-1.4776107744471401</v>
      </c>
      <c r="S31">
        <v>-1.3526226089875799</v>
      </c>
      <c r="T31">
        <v>-0.65836012156720303</v>
      </c>
      <c r="U31" s="22">
        <v>-1.6579962476424599</v>
      </c>
      <c r="V31" s="22">
        <v>-1.44286611309753</v>
      </c>
      <c r="W31" s="22">
        <v>-1.2775450999336999</v>
      </c>
      <c r="X31" s="22">
        <v>-2.4054720484213599</v>
      </c>
      <c r="Y31" s="22">
        <v>-2.1644424504872402</v>
      </c>
      <c r="Z31" s="22">
        <v>-1.95207449726468</v>
      </c>
      <c r="AA31" s="22">
        <v>-1.7916847978305599</v>
      </c>
      <c r="AB31" s="22">
        <v>-1.6178551284573901</v>
      </c>
      <c r="AC31" s="22">
        <v>-1.4814735118348099</v>
      </c>
      <c r="AD31" s="22">
        <v>-1.44025386134109</v>
      </c>
      <c r="AE31" s="22">
        <v>-1.41540557589719</v>
      </c>
      <c r="AF31" s="22">
        <v>-1.40554549642197</v>
      </c>
      <c r="AG31" s="22">
        <v>-1.4095084369561901</v>
      </c>
      <c r="AH31" s="22">
        <v>-1.42617181698914</v>
      </c>
    </row>
    <row r="32" spans="1:34" x14ac:dyDescent="0.35">
      <c r="A32" t="s">
        <v>550</v>
      </c>
      <c r="C32">
        <v>-362.31200000000001</v>
      </c>
      <c r="D32">
        <v>-361.63299999999998</v>
      </c>
      <c r="E32">
        <v>-355.21457925634598</v>
      </c>
      <c r="F32">
        <v>-566.56023290177404</v>
      </c>
      <c r="G32">
        <v>-548.549294081276</v>
      </c>
      <c r="H32">
        <v>-374.01329686557398</v>
      </c>
      <c r="I32">
        <v>-444.843099598587</v>
      </c>
      <c r="J32">
        <v>-425.79816603393101</v>
      </c>
      <c r="K32">
        <v>-401.27452161250397</v>
      </c>
      <c r="L32">
        <v>-377.667480913161</v>
      </c>
      <c r="M32">
        <v>-362.85408625147397</v>
      </c>
      <c r="N32">
        <v>-349.694134047673</v>
      </c>
      <c r="O32">
        <v>-324.65542913065701</v>
      </c>
      <c r="P32">
        <v>-325.45462917208999</v>
      </c>
      <c r="Q32">
        <v>-325.62090135270603</v>
      </c>
      <c r="R32">
        <v>-325.23909018120099</v>
      </c>
      <c r="S32">
        <v>-324.36938558353103</v>
      </c>
      <c r="T32">
        <v>-323.08601491094902</v>
      </c>
      <c r="U32">
        <v>-335.70089378667097</v>
      </c>
      <c r="V32">
        <v>-354.428093409795</v>
      </c>
      <c r="W32">
        <v>-372.47776262421002</v>
      </c>
      <c r="X32">
        <v>-389.77715611616401</v>
      </c>
      <c r="Y32">
        <v>-406.27401751775</v>
      </c>
      <c r="Z32">
        <v>-421.930206526902</v>
      </c>
      <c r="AA32">
        <v>-436.7159632657</v>
      </c>
      <c r="AB32">
        <v>-450.60516172065297</v>
      </c>
      <c r="AC32">
        <v>-463.57156692130701</v>
      </c>
      <c r="AD32">
        <v>-475.58597773995098</v>
      </c>
      <c r="AE32">
        <v>-486.61413309209399</v>
      </c>
      <c r="AF32">
        <v>-496.61532151248002</v>
      </c>
      <c r="AG32">
        <v>-505.54168887560797</v>
      </c>
      <c r="AH32">
        <v>-513.33830388916101</v>
      </c>
    </row>
    <row r="33" spans="1:34" x14ac:dyDescent="0.35">
      <c r="A33" t="s">
        <v>551</v>
      </c>
      <c r="C33">
        <v>-368.45699999999999</v>
      </c>
      <c r="D33">
        <v>-368.11599999999999</v>
      </c>
      <c r="E33">
        <v>-361.6945806672</v>
      </c>
      <c r="F33">
        <v>-579.48180141309194</v>
      </c>
      <c r="G33">
        <v>-556.75960335550303</v>
      </c>
      <c r="H33">
        <v>-371.436387115755</v>
      </c>
      <c r="I33">
        <v>-477.91904323741699</v>
      </c>
      <c r="J33">
        <v>-453.96241085886601</v>
      </c>
      <c r="K33">
        <v>-425.926445873278</v>
      </c>
      <c r="L33">
        <v>-399.348543535614</v>
      </c>
      <c r="M33">
        <v>-382.308465094025</v>
      </c>
      <c r="N33">
        <v>-368.253238907639</v>
      </c>
      <c r="O33">
        <v>-342.64907302517997</v>
      </c>
      <c r="P33">
        <v>-343.60773458686498</v>
      </c>
      <c r="Q33">
        <v>-343.93588480557099</v>
      </c>
      <c r="R33">
        <v>-343.51017615562699</v>
      </c>
      <c r="S33">
        <v>-342.43780647249599</v>
      </c>
      <c r="T33">
        <v>-340.83150153797999</v>
      </c>
      <c r="U33">
        <v>-347.123646271089</v>
      </c>
      <c r="V33">
        <v>-370.44490192488502</v>
      </c>
      <c r="W33">
        <v>-392.86540565410002</v>
      </c>
      <c r="X33">
        <v>-414.25012950645601</v>
      </c>
      <c r="Y33">
        <v>-434.51240151984302</v>
      </c>
      <c r="Z33">
        <v>-453.59833280159</v>
      </c>
      <c r="AA33">
        <v>-471.47441588400198</v>
      </c>
      <c r="AB33">
        <v>-488.11819123269498</v>
      </c>
      <c r="AC33">
        <v>-503.51140740780698</v>
      </c>
      <c r="AD33">
        <v>-517.635116869032</v>
      </c>
      <c r="AE33">
        <v>-530.46627998203996</v>
      </c>
      <c r="AF33">
        <v>-541.97559811007602</v>
      </c>
      <c r="AG33">
        <v>-552.126423254624</v>
      </c>
      <c r="AH33">
        <v>-560.87469223031098</v>
      </c>
    </row>
    <row r="34" spans="1:34" x14ac:dyDescent="0.35">
      <c r="A34" t="s">
        <v>552</v>
      </c>
      <c r="C34">
        <v>-327.04500000000002</v>
      </c>
      <c r="D34">
        <v>-327.423</v>
      </c>
      <c r="E34">
        <v>-323.31408460968902</v>
      </c>
      <c r="F34">
        <v>-478.90097292233798</v>
      </c>
      <c r="G34">
        <v>-463.07955022324899</v>
      </c>
      <c r="H34">
        <v>-293.28517177836898</v>
      </c>
      <c r="I34">
        <v>-400.50807110750401</v>
      </c>
      <c r="J34">
        <v>-380.84876597386801</v>
      </c>
      <c r="K34">
        <v>-357.64436618523001</v>
      </c>
      <c r="L34">
        <v>-335.81366979073198</v>
      </c>
      <c r="M34">
        <v>-322.88383915194402</v>
      </c>
      <c r="N34">
        <v>-313.16159695652101</v>
      </c>
      <c r="O34">
        <v>-300.984579997021</v>
      </c>
      <c r="P34">
        <v>-302.67863025792201</v>
      </c>
      <c r="Q34">
        <v>-303.85981672938499</v>
      </c>
      <c r="R34">
        <v>-304.50346025741902</v>
      </c>
      <c r="S34">
        <v>-304.70618693919897</v>
      </c>
      <c r="T34">
        <v>-304.63825958924798</v>
      </c>
      <c r="U34">
        <v>-328.43174587501301</v>
      </c>
      <c r="V34">
        <v>-352.10493285657498</v>
      </c>
      <c r="W34">
        <v>-374.80128246457599</v>
      </c>
      <c r="X34">
        <v>-396.39185382062101</v>
      </c>
      <c r="Y34">
        <v>-416.797840190437</v>
      </c>
      <c r="Z34">
        <v>-435.97421173913301</v>
      </c>
      <c r="AA34">
        <v>-453.89648145908598</v>
      </c>
      <c r="AB34">
        <v>-470.55099457241698</v>
      </c>
      <c r="AC34">
        <v>-485.927948058852</v>
      </c>
      <c r="AD34">
        <v>-500.01646370154299</v>
      </c>
      <c r="AE34">
        <v>-512.80122447116003</v>
      </c>
      <c r="AF34">
        <v>-524.26035887169201</v>
      </c>
      <c r="AG34">
        <v>-534.36439727110303</v>
      </c>
      <c r="AH34">
        <v>-543.07623767899099</v>
      </c>
    </row>
    <row r="35" spans="1:34" x14ac:dyDescent="0.35">
      <c r="A35" t="s">
        <v>553</v>
      </c>
      <c r="C35">
        <v>-287.834</v>
      </c>
      <c r="D35">
        <v>-288.67599999999999</v>
      </c>
      <c r="E35">
        <v>-285.55042523741599</v>
      </c>
      <c r="F35">
        <v>-374.73685258700198</v>
      </c>
      <c r="G35">
        <v>-366.79404329453001</v>
      </c>
      <c r="H35">
        <v>-210.69644282151799</v>
      </c>
      <c r="I35">
        <v>-315.26176383033999</v>
      </c>
      <c r="J35">
        <v>-301.36118161850601</v>
      </c>
      <c r="K35">
        <v>-284.42796334568499</v>
      </c>
      <c r="L35">
        <v>-268.761645720221</v>
      </c>
      <c r="M35">
        <v>-261.140289938043</v>
      </c>
      <c r="N35">
        <v>-256.51358524971602</v>
      </c>
      <c r="O35">
        <v>-262.03230575849801</v>
      </c>
      <c r="P35">
        <v>-264.38023200955303</v>
      </c>
      <c r="Q35">
        <v>-266.42873928705802</v>
      </c>
      <c r="R35">
        <v>-268.20194416906298</v>
      </c>
      <c r="S35">
        <v>-269.77049796662601</v>
      </c>
      <c r="T35">
        <v>-271.28180581996702</v>
      </c>
      <c r="U35">
        <v>-311.92594129904199</v>
      </c>
      <c r="V35">
        <v>-335.64759686551002</v>
      </c>
      <c r="W35">
        <v>-358.410430356701</v>
      </c>
      <c r="X35">
        <v>-380.07938795490202</v>
      </c>
      <c r="Y35">
        <v>-400.57144337065398</v>
      </c>
      <c r="Z35">
        <v>-419.83895023818098</v>
      </c>
      <c r="AA35">
        <v>-437.85602341901398</v>
      </c>
      <c r="AB35">
        <v>-454.60859558441399</v>
      </c>
      <c r="AC35">
        <v>-470.08726389925101</v>
      </c>
      <c r="AD35">
        <v>-484.28222848339402</v>
      </c>
      <c r="AE35">
        <v>-497.179818728442</v>
      </c>
      <c r="AF35">
        <v>-508.76028455873302</v>
      </c>
      <c r="AG35">
        <v>-518.99666787294302</v>
      </c>
      <c r="AH35">
        <v>-527.85468820455901</v>
      </c>
    </row>
    <row r="36" spans="1:34" x14ac:dyDescent="0.35">
      <c r="A36" t="s">
        <v>554</v>
      </c>
      <c r="C36">
        <v>-193.292</v>
      </c>
      <c r="D36">
        <v>-194.92500000000001</v>
      </c>
      <c r="E36">
        <v>-193.37048864156799</v>
      </c>
      <c r="F36">
        <v>-157.35820781142201</v>
      </c>
      <c r="G36">
        <v>-163.12986821338799</v>
      </c>
      <c r="H36">
        <v>-35.703370249815002</v>
      </c>
      <c r="I36">
        <v>-107.592489469108</v>
      </c>
      <c r="J36">
        <v>-105.03340602268599</v>
      </c>
      <c r="K36">
        <v>-100.309971366141</v>
      </c>
      <c r="L36">
        <v>-96.757269815997503</v>
      </c>
      <c r="M36">
        <v>-99.911104473014802</v>
      </c>
      <c r="N36">
        <v>-105.908974827829</v>
      </c>
      <c r="O36">
        <v>-153.15458979442599</v>
      </c>
      <c r="P36">
        <v>-157.29456862242401</v>
      </c>
      <c r="Q36">
        <v>-161.50107426328699</v>
      </c>
      <c r="R36">
        <v>-165.970680295466</v>
      </c>
      <c r="S36">
        <v>-170.734719224824</v>
      </c>
      <c r="T36">
        <v>-175.90430192927101</v>
      </c>
      <c r="U36">
        <v>-257.72745151699098</v>
      </c>
      <c r="V36">
        <v>-278.96597180044603</v>
      </c>
      <c r="W36">
        <v>-299.40872580376902</v>
      </c>
      <c r="X36">
        <v>-318.93814664646402</v>
      </c>
      <c r="Y36">
        <v>-337.47853908971598</v>
      </c>
      <c r="Z36">
        <v>-354.984260632825</v>
      </c>
      <c r="AA36">
        <v>-371.42893489876502</v>
      </c>
      <c r="AB36">
        <v>-386.79739802485699</v>
      </c>
      <c r="AC36">
        <v>-401.07973931743197</v>
      </c>
      <c r="AD36">
        <v>-414.26694682759501</v>
      </c>
      <c r="AE36">
        <v>-426.34780230671299</v>
      </c>
      <c r="AF36">
        <v>-437.30678925650199</v>
      </c>
      <c r="AG36">
        <v>-447.12287853746</v>
      </c>
      <c r="AH36">
        <v>-455.76914827053201</v>
      </c>
    </row>
    <row r="37" spans="1:34" x14ac:dyDescent="0.35">
      <c r="A37" t="s">
        <v>530</v>
      </c>
      <c r="C37">
        <v>212.631</v>
      </c>
      <c r="D37">
        <v>209.59700000000001</v>
      </c>
      <c r="E37">
        <v>226.49102441277199</v>
      </c>
      <c r="F37">
        <v>218.752399631218</v>
      </c>
      <c r="G37">
        <v>211.606451529173</v>
      </c>
      <c r="H37">
        <v>137.85673048193499</v>
      </c>
      <c r="I37">
        <v>214.17498723080101</v>
      </c>
      <c r="J37">
        <v>213.053846249472</v>
      </c>
      <c r="K37">
        <v>199.70352728644201</v>
      </c>
      <c r="L37">
        <v>198.24587410574699</v>
      </c>
      <c r="M37">
        <v>192.89670702466299</v>
      </c>
      <c r="N37">
        <v>164.18066827363</v>
      </c>
      <c r="O37">
        <v>188.363196498739</v>
      </c>
      <c r="P37">
        <v>188.81907129884499</v>
      </c>
      <c r="Q37">
        <v>184.35918500178599</v>
      </c>
      <c r="R37">
        <v>180.194364137158</v>
      </c>
      <c r="S37">
        <v>180.36638678745101</v>
      </c>
      <c r="T37">
        <v>184.49094899046401</v>
      </c>
      <c r="U37">
        <v>183.29042029508</v>
      </c>
      <c r="V37">
        <v>180.177873328902</v>
      </c>
      <c r="W37">
        <v>176.26173659869701</v>
      </c>
      <c r="X37">
        <v>234.79947702301101</v>
      </c>
      <c r="Y37">
        <v>232.664918461274</v>
      </c>
      <c r="Z37">
        <v>230.274856339591</v>
      </c>
      <c r="AA37">
        <v>227.67432289269701</v>
      </c>
      <c r="AB37">
        <v>224.88456264372701</v>
      </c>
      <c r="AC37">
        <v>221.91600652737699</v>
      </c>
      <c r="AD37">
        <v>218.77318245671799</v>
      </c>
      <c r="AE37">
        <v>215.45694484646799</v>
      </c>
      <c r="AF37">
        <v>211.96562616478101</v>
      </c>
      <c r="AG37">
        <v>208.295704023371</v>
      </c>
      <c r="AH37">
        <v>204.44220691687099</v>
      </c>
    </row>
    <row r="38" spans="1:34" x14ac:dyDescent="0.35">
      <c r="A38" t="s">
        <v>531</v>
      </c>
      <c r="C38">
        <v>250.55600000000001</v>
      </c>
      <c r="D38">
        <v>245.88499999999999</v>
      </c>
      <c r="E38">
        <v>261.58185890837098</v>
      </c>
      <c r="F38">
        <v>250.93532923604201</v>
      </c>
      <c r="G38">
        <v>240.66844489740899</v>
      </c>
      <c r="H38">
        <v>194.028546665058</v>
      </c>
      <c r="I38">
        <v>311.24556269250297</v>
      </c>
      <c r="J38">
        <v>300.06081237084197</v>
      </c>
      <c r="K38">
        <v>289.06692189384103</v>
      </c>
      <c r="L38">
        <v>278.03644995162199</v>
      </c>
      <c r="M38">
        <v>263.42501739534799</v>
      </c>
      <c r="N38">
        <v>241.862205471538</v>
      </c>
      <c r="O38">
        <v>285.62374381816198</v>
      </c>
      <c r="P38">
        <v>276.194587147248</v>
      </c>
      <c r="Q38">
        <v>266.84878188599498</v>
      </c>
      <c r="R38">
        <v>256.89428232367101</v>
      </c>
      <c r="S38">
        <v>245.849046698801</v>
      </c>
      <c r="T38">
        <v>241.43130995795201</v>
      </c>
      <c r="U38">
        <v>235.66974767939399</v>
      </c>
      <c r="V38">
        <v>229.06528019128999</v>
      </c>
      <c r="W38">
        <v>221.81044199366301</v>
      </c>
      <c r="X38">
        <v>273.10750325166799</v>
      </c>
      <c r="Y38">
        <v>268.56062337867098</v>
      </c>
      <c r="Z38">
        <v>263.641219296656</v>
      </c>
      <c r="AA38">
        <v>258.35556632566198</v>
      </c>
      <c r="AB38">
        <v>252.698856754292</v>
      </c>
      <c r="AC38">
        <v>246.65756933341501</v>
      </c>
      <c r="AD38">
        <v>240.21078207216601</v>
      </c>
      <c r="AE38">
        <v>233.33083404977</v>
      </c>
      <c r="AF38">
        <v>225.983540172517</v>
      </c>
      <c r="AG38">
        <v>218.12807119415899</v>
      </c>
      <c r="AH38">
        <v>209.71652022570601</v>
      </c>
    </row>
    <row r="39" spans="1:34" x14ac:dyDescent="0.35">
      <c r="A39" t="s">
        <v>532</v>
      </c>
      <c r="C39">
        <v>326.572</v>
      </c>
      <c r="D39">
        <v>316.548</v>
      </c>
      <c r="E39">
        <v>377.83479126926198</v>
      </c>
      <c r="F39">
        <v>356.92203280752199</v>
      </c>
      <c r="G39">
        <v>334.48220057898601</v>
      </c>
      <c r="H39">
        <v>285.911157498509</v>
      </c>
      <c r="I39">
        <v>389.17342674276398</v>
      </c>
      <c r="J39">
        <v>372.51148146362499</v>
      </c>
      <c r="K39">
        <v>357.37996356437799</v>
      </c>
      <c r="L39">
        <v>343.36518044083999</v>
      </c>
      <c r="M39">
        <v>330.07192356842199</v>
      </c>
      <c r="N39">
        <v>315.91893890152699</v>
      </c>
      <c r="O39">
        <v>385.51689316634599</v>
      </c>
      <c r="P39">
        <v>371.20284595103402</v>
      </c>
      <c r="Q39">
        <v>361.07231559253199</v>
      </c>
      <c r="R39">
        <v>349.81375461348301</v>
      </c>
      <c r="S39">
        <v>339.48966306369402</v>
      </c>
      <c r="T39">
        <v>328.42327575964902</v>
      </c>
      <c r="U39">
        <v>317.17776685608698</v>
      </c>
      <c r="V39">
        <v>305.51388820642802</v>
      </c>
      <c r="W39">
        <v>293.55037155547501</v>
      </c>
      <c r="X39">
        <v>323.04578092421201</v>
      </c>
      <c r="Y39">
        <v>316.27817507959298</v>
      </c>
      <c r="Z39">
        <v>309.21175748682498</v>
      </c>
      <c r="AA39">
        <v>301.807870192709</v>
      </c>
      <c r="AB39">
        <v>294.02514790556597</v>
      </c>
      <c r="AC39">
        <v>285.81892210826601</v>
      </c>
      <c r="AD39">
        <v>277.14055628779403</v>
      </c>
      <c r="AE39">
        <v>267.93667141793202</v>
      </c>
      <c r="AF39">
        <v>258.14824372938801</v>
      </c>
      <c r="AG39">
        <v>247.709561240032</v>
      </c>
      <c r="AH39">
        <v>236.546965258672</v>
      </c>
    </row>
    <row r="40" spans="1:34" x14ac:dyDescent="0.35">
      <c r="A40" t="s">
        <v>533</v>
      </c>
      <c r="C40">
        <v>478.54399999999998</v>
      </c>
      <c r="D40">
        <v>452.77199999999999</v>
      </c>
      <c r="E40">
        <v>456.62572954921001</v>
      </c>
      <c r="F40">
        <v>427.48608146571797</v>
      </c>
      <c r="G40">
        <v>395.53001985973299</v>
      </c>
      <c r="H40">
        <v>409.330476654785</v>
      </c>
      <c r="I40">
        <v>478.96058403724101</v>
      </c>
      <c r="J40">
        <v>452.97365197092103</v>
      </c>
      <c r="K40">
        <v>430.02971483815998</v>
      </c>
      <c r="L40">
        <v>410.485465878534</v>
      </c>
      <c r="M40">
        <v>393.15311826326302</v>
      </c>
      <c r="N40">
        <v>372.81139393658498</v>
      </c>
      <c r="O40">
        <v>436.50621509942403</v>
      </c>
      <c r="P40">
        <v>416.59080170867497</v>
      </c>
      <c r="Q40">
        <v>401.46210671985801</v>
      </c>
      <c r="R40">
        <v>385.96536015329298</v>
      </c>
      <c r="S40">
        <v>371.89909029493998</v>
      </c>
      <c r="T40">
        <v>357.58953842507799</v>
      </c>
      <c r="U40">
        <v>343.45149803938199</v>
      </c>
      <c r="V40">
        <v>329.224561613802</v>
      </c>
      <c r="W40">
        <v>314.99667819001297</v>
      </c>
      <c r="X40">
        <v>352.19972090640402</v>
      </c>
      <c r="Y40">
        <v>344.45440092797099</v>
      </c>
      <c r="Z40">
        <v>336.53016154205602</v>
      </c>
      <c r="AA40">
        <v>328.39381408167401</v>
      </c>
      <c r="AB40">
        <v>320.01355047811097</v>
      </c>
      <c r="AC40">
        <v>311.35836296404199</v>
      </c>
      <c r="AD40">
        <v>302.39753216282003</v>
      </c>
      <c r="AE40">
        <v>293.100148389156</v>
      </c>
      <c r="AF40">
        <v>283.43466237132702</v>
      </c>
      <c r="AG40">
        <v>273.36846843762402</v>
      </c>
      <c r="AH40" s="22">
        <v>262.86747944247099</v>
      </c>
    </row>
    <row r="41" spans="1:34" x14ac:dyDescent="0.35">
      <c r="A41" t="s">
        <v>534</v>
      </c>
      <c r="C41">
        <v>548.91700000000003</v>
      </c>
      <c r="D41">
        <v>520.596</v>
      </c>
      <c r="E41">
        <v>462.30718783421202</v>
      </c>
      <c r="F41">
        <v>439.23860598331203</v>
      </c>
      <c r="G41">
        <v>413.10443043808903</v>
      </c>
      <c r="H41">
        <v>504.78815366610797</v>
      </c>
      <c r="I41">
        <v>591.90775769426705</v>
      </c>
      <c r="J41">
        <v>562.54102776750096</v>
      </c>
      <c r="K41">
        <v>535.74908094984596</v>
      </c>
      <c r="L41">
        <v>511.20586114830201</v>
      </c>
      <c r="M41">
        <v>487.745917557285</v>
      </c>
      <c r="N41">
        <v>462.12792749085003</v>
      </c>
      <c r="O41">
        <v>547.66761932674297</v>
      </c>
      <c r="P41">
        <v>524.30156705381398</v>
      </c>
      <c r="Q41">
        <v>505.86197728639598</v>
      </c>
      <c r="R41">
        <v>486.83634647169703</v>
      </c>
      <c r="S41">
        <v>469.20176168652102</v>
      </c>
      <c r="T41">
        <v>451.14930383706599</v>
      </c>
      <c r="U41">
        <v>433.163132841817</v>
      </c>
      <c r="V41">
        <v>414.95205408553102</v>
      </c>
      <c r="W41">
        <v>396.61846853589901</v>
      </c>
      <c r="X41">
        <v>432.31091956330903</v>
      </c>
      <c r="Y41">
        <v>423.11606159353198</v>
      </c>
      <c r="Z41">
        <v>413.67959241837701</v>
      </c>
      <c r="AA41">
        <v>403.96337044488399</v>
      </c>
      <c r="AB41">
        <v>393.93019880373998</v>
      </c>
      <c r="AC41">
        <v>383.54328519483897</v>
      </c>
      <c r="AD41">
        <v>372.76575479160698</v>
      </c>
      <c r="AE41">
        <v>361.56018050060499</v>
      </c>
      <c r="AF41">
        <v>349.88813005811897</v>
      </c>
      <c r="AG41">
        <v>337.70973860604698</v>
      </c>
      <c r="AH41">
        <v>324.983261129011</v>
      </c>
    </row>
    <row r="42" spans="1:34" x14ac:dyDescent="0.35">
      <c r="A42" t="s">
        <v>535</v>
      </c>
      <c r="C42">
        <v>200.57599999999999</v>
      </c>
      <c r="D42">
        <v>199.18199999999999</v>
      </c>
      <c r="E42">
        <v>196.98434107568801</v>
      </c>
      <c r="F42">
        <v>460.13394687803702</v>
      </c>
      <c r="G42">
        <v>438.79428715273701</v>
      </c>
      <c r="H42">
        <v>405.60072134853601</v>
      </c>
      <c r="I42">
        <v>420.62813997868898</v>
      </c>
      <c r="J42">
        <v>408.22876355397602</v>
      </c>
      <c r="K42">
        <v>393.709245683863</v>
      </c>
      <c r="L42">
        <v>378.91431445230802</v>
      </c>
      <c r="M42">
        <v>362.80017955428099</v>
      </c>
      <c r="N42">
        <v>344.12580463728898</v>
      </c>
      <c r="O42">
        <v>256.90257325840901</v>
      </c>
      <c r="P42">
        <v>252.85990424883499</v>
      </c>
      <c r="Q42">
        <v>248.19202623105201</v>
      </c>
      <c r="R42">
        <v>242.707233189189</v>
      </c>
      <c r="S42">
        <v>236.331035027301</v>
      </c>
      <c r="T42">
        <v>228.95743842640101</v>
      </c>
      <c r="U42">
        <v>134.054418993377</v>
      </c>
      <c r="V42">
        <v>135.24989707448901</v>
      </c>
      <c r="W42">
        <v>136.59591836046499</v>
      </c>
      <c r="X42">
        <v>138.05233500644599</v>
      </c>
      <c r="Y42">
        <v>139.57799408188799</v>
      </c>
      <c r="Z42">
        <v>141.13352055424301</v>
      </c>
      <c r="AA42">
        <v>142.682008347785</v>
      </c>
      <c r="AB42">
        <v>144.188602071639</v>
      </c>
      <c r="AC42">
        <v>145.619803785264</v>
      </c>
      <c r="AD42">
        <v>146.942774443676</v>
      </c>
      <c r="AE42">
        <v>148.12474067572501</v>
      </c>
      <c r="AF42">
        <v>149.13256826438601</v>
      </c>
      <c r="AG42">
        <v>149.93254773258499</v>
      </c>
      <c r="AH42">
        <v>150.49043022771599</v>
      </c>
    </row>
    <row r="43" spans="1:34" x14ac:dyDescent="0.35">
      <c r="A43" t="s">
        <v>536</v>
      </c>
      <c r="C43">
        <v>245.34899999999999</v>
      </c>
      <c r="D43">
        <v>242.566</v>
      </c>
      <c r="E43">
        <v>237.596161858361</v>
      </c>
      <c r="F43">
        <v>581.69166531259395</v>
      </c>
      <c r="G43">
        <v>543.87198630878004</v>
      </c>
      <c r="H43">
        <v>486.61167697326698</v>
      </c>
      <c r="I43">
        <v>518.96928721060601</v>
      </c>
      <c r="J43">
        <v>498.06561299502198</v>
      </c>
      <c r="K43">
        <v>474.50092607246398</v>
      </c>
      <c r="L43">
        <v>451.10763290637198</v>
      </c>
      <c r="M43">
        <v>426.70321775543403</v>
      </c>
      <c r="N43">
        <v>399.43534828073399</v>
      </c>
      <c r="O43">
        <v>315.87532578214001</v>
      </c>
      <c r="P43">
        <v>308.70013849674098</v>
      </c>
      <c r="Q43">
        <v>301.070095167305</v>
      </c>
      <c r="R43">
        <v>292.700802868859</v>
      </c>
      <c r="S43">
        <v>283.41836066545801</v>
      </c>
      <c r="T43">
        <v>272.91305963376999</v>
      </c>
      <c r="U43">
        <v>153.244878132423</v>
      </c>
      <c r="V43">
        <v>154.82819846990299</v>
      </c>
      <c r="W43">
        <v>156.64295955736901</v>
      </c>
      <c r="X43">
        <v>158.61361840778901</v>
      </c>
      <c r="Y43">
        <v>160.67365295607701</v>
      </c>
      <c r="Z43">
        <v>162.76513441543301</v>
      </c>
      <c r="AA43">
        <v>164.837354055172</v>
      </c>
      <c r="AB43">
        <v>166.84495552343799</v>
      </c>
      <c r="AC43">
        <v>168.746225225877</v>
      </c>
      <c r="AD43">
        <v>170.501678360341</v>
      </c>
      <c r="AE43">
        <v>172.07295840151099</v>
      </c>
      <c r="AF43">
        <v>173.42206019259399</v>
      </c>
      <c r="AG43">
        <v>174.51087993260899</v>
      </c>
      <c r="AH43">
        <v>175.301106652296</v>
      </c>
    </row>
    <row r="44" spans="1:34" x14ac:dyDescent="0.35">
      <c r="A44" t="s">
        <v>537</v>
      </c>
      <c r="C44">
        <v>268.65199999999999</v>
      </c>
      <c r="D44">
        <v>265.57100000000003</v>
      </c>
      <c r="E44">
        <v>259.877962419477</v>
      </c>
      <c r="F44">
        <v>645.40354719199399</v>
      </c>
      <c r="G44">
        <v>601.55867777293599</v>
      </c>
      <c r="H44">
        <v>537.19818588452199</v>
      </c>
      <c r="I44">
        <v>578.66388545454197</v>
      </c>
      <c r="J44">
        <v>553.92689563561203</v>
      </c>
      <c r="K44">
        <v>526.51439470347998</v>
      </c>
      <c r="L44">
        <v>498.90998547126901</v>
      </c>
      <c r="M44">
        <v>470.39393177903497</v>
      </c>
      <c r="N44">
        <v>439.455790192243</v>
      </c>
      <c r="O44">
        <v>347.58199225602903</v>
      </c>
      <c r="P44">
        <v>339.42392771186599</v>
      </c>
      <c r="Q44">
        <v>330.74708505742399</v>
      </c>
      <c r="R44">
        <v>321.20295008987199</v>
      </c>
      <c r="S44">
        <v>310.64589524210902</v>
      </c>
      <c r="T44">
        <v>298.68902234233599</v>
      </c>
      <c r="U44">
        <v>166.81898182361499</v>
      </c>
      <c r="V44">
        <v>168.56286154857</v>
      </c>
      <c r="W44">
        <v>170.55163175534301</v>
      </c>
      <c r="X44">
        <v>172.701692785593</v>
      </c>
      <c r="Y44">
        <v>174.940753748368</v>
      </c>
      <c r="Z44">
        <v>177.20646424808101</v>
      </c>
      <c r="AA44">
        <v>179.44452022662099</v>
      </c>
      <c r="AB44">
        <v>181.60644050967699</v>
      </c>
      <c r="AC44">
        <v>183.64761657540899</v>
      </c>
      <c r="AD44">
        <v>185.52573198171501</v>
      </c>
      <c r="AE44">
        <v>187.19955106571501</v>
      </c>
      <c r="AF44">
        <v>188.62806840585901</v>
      </c>
      <c r="AG44">
        <v>189.77002792786399</v>
      </c>
      <c r="AH44">
        <v>190.58381618007701</v>
      </c>
    </row>
    <row r="45" spans="1:34" x14ac:dyDescent="0.35">
      <c r="A45" t="s">
        <v>538</v>
      </c>
      <c r="C45">
        <v>301.90300000000002</v>
      </c>
      <c r="D45">
        <v>298.36399999999998</v>
      </c>
      <c r="E45">
        <v>290.25644495837298</v>
      </c>
      <c r="F45">
        <v>711.92980048060895</v>
      </c>
      <c r="G45">
        <v>664.78927919406601</v>
      </c>
      <c r="H45">
        <v>597.69758522095196</v>
      </c>
      <c r="I45">
        <v>641.71956478809398</v>
      </c>
      <c r="J45">
        <v>614.47066942683603</v>
      </c>
      <c r="K45">
        <v>584.55933560867504</v>
      </c>
      <c r="L45">
        <v>553.92156671750195</v>
      </c>
      <c r="M45">
        <v>522.28329648255601</v>
      </c>
      <c r="N45">
        <v>488.03337890021902</v>
      </c>
      <c r="O45">
        <v>385.49248884764398</v>
      </c>
      <c r="P45">
        <v>376.29055345345</v>
      </c>
      <c r="Q45">
        <v>366.50507763934098</v>
      </c>
      <c r="R45">
        <v>355.65290997245597</v>
      </c>
      <c r="S45">
        <v>343.609591218253</v>
      </c>
      <c r="T45">
        <v>330.00124520745101</v>
      </c>
      <c r="U45">
        <v>183.18016023627101</v>
      </c>
      <c r="V45">
        <v>184.98178807970299</v>
      </c>
      <c r="W45">
        <v>187.052180329496</v>
      </c>
      <c r="X45">
        <v>189.29922210426599</v>
      </c>
      <c r="Y45">
        <v>191.64380200564</v>
      </c>
      <c r="Z45">
        <v>194.017760923179</v>
      </c>
      <c r="AA45">
        <v>196.36166936432599</v>
      </c>
      <c r="AB45">
        <v>198.62237147406299</v>
      </c>
      <c r="AC45">
        <v>200.750874355637</v>
      </c>
      <c r="AD45">
        <v>202.70064834727401</v>
      </c>
      <c r="AE45">
        <v>204.42632965410999</v>
      </c>
      <c r="AF45">
        <v>205.882821046174</v>
      </c>
      <c r="AG45">
        <v>207.02478954466099</v>
      </c>
      <c r="AH45">
        <v>207.806576286828</v>
      </c>
    </row>
    <row r="46" spans="1:34" x14ac:dyDescent="0.35">
      <c r="A46" t="s">
        <v>539</v>
      </c>
      <c r="C46">
        <v>359.04300000000001</v>
      </c>
      <c r="D46">
        <v>355.41399999999999</v>
      </c>
      <c r="E46">
        <v>345.98038542153199</v>
      </c>
      <c r="F46">
        <v>816.27994787024204</v>
      </c>
      <c r="G46">
        <v>767.500444518172</v>
      </c>
      <c r="H46">
        <v>701.445545503993</v>
      </c>
      <c r="I46">
        <v>749.71224615710196</v>
      </c>
      <c r="J46">
        <v>721.52424105235605</v>
      </c>
      <c r="K46">
        <v>690.15197204642595</v>
      </c>
      <c r="L46">
        <v>657.50452541035895</v>
      </c>
      <c r="M46">
        <v>623.07782031424495</v>
      </c>
      <c r="N46">
        <v>585.21871441799601</v>
      </c>
      <c r="O46">
        <v>451.91090006779098</v>
      </c>
      <c r="P46">
        <v>441.69883527948701</v>
      </c>
      <c r="Q46">
        <v>430.689643045396</v>
      </c>
      <c r="R46">
        <v>418.29886259755199</v>
      </c>
      <c r="S46">
        <v>404.42492821111199</v>
      </c>
      <c r="T46">
        <v>388.79403189345402</v>
      </c>
      <c r="U46">
        <v>220.66644614792301</v>
      </c>
      <c r="V46">
        <v>222.78828702766501</v>
      </c>
      <c r="W46">
        <v>225.153824207106</v>
      </c>
      <c r="X46">
        <v>227.67809063287999</v>
      </c>
      <c r="Y46">
        <v>230.28370488794499</v>
      </c>
      <c r="Z46">
        <v>232.90097570853899</v>
      </c>
      <c r="AA46">
        <v>235.46694999852599</v>
      </c>
      <c r="AB46">
        <v>237.92364848336101</v>
      </c>
      <c r="AC46">
        <v>240.21634560105201</v>
      </c>
      <c r="AD46">
        <v>242.29209426040001</v>
      </c>
      <c r="AE46">
        <v>244.09856811294</v>
      </c>
      <c r="AF46">
        <v>245.58325773118301</v>
      </c>
      <c r="AG46">
        <v>246.69306609608199</v>
      </c>
      <c r="AH46">
        <v>247.374339679054</v>
      </c>
    </row>
    <row r="47" spans="1:34" x14ac:dyDescent="0.35">
      <c r="A47" t="s">
        <v>540</v>
      </c>
      <c r="H47">
        <v>275.58313164519899</v>
      </c>
      <c r="I47">
        <v>202.36727565889299</v>
      </c>
      <c r="J47">
        <v>172.57182137009201</v>
      </c>
      <c r="K47">
        <v>167.94549190699601</v>
      </c>
      <c r="L47">
        <v>149.04900702600801</v>
      </c>
      <c r="M47">
        <v>132.789525830381</v>
      </c>
      <c r="N47">
        <v>137.004489352565</v>
      </c>
      <c r="O47">
        <v>139.71695745571901</v>
      </c>
      <c r="P47">
        <v>148.91408519818901</v>
      </c>
      <c r="Q47">
        <v>152.58528477058999</v>
      </c>
      <c r="R47">
        <v>147.86418037843501</v>
      </c>
      <c r="S47">
        <v>141.942115388476</v>
      </c>
      <c r="T47">
        <v>150.02804263183199</v>
      </c>
      <c r="U47">
        <v>152.346180080094</v>
      </c>
      <c r="V47">
        <v>140.936407334997</v>
      </c>
      <c r="W47">
        <v>124.985296636846</v>
      </c>
      <c r="X47">
        <v>115.613439535757</v>
      </c>
      <c r="Y47">
        <v>108.492023530361</v>
      </c>
      <c r="Z47">
        <v>101.988886560003</v>
      </c>
      <c r="AA47">
        <v>77.452907418167001</v>
      </c>
      <c r="AB47">
        <v>78.495277226581393</v>
      </c>
      <c r="AC47">
        <v>79.680678529308693</v>
      </c>
      <c r="AD47">
        <v>80.785686129699201</v>
      </c>
      <c r="AE47">
        <v>81.827517101555202</v>
      </c>
      <c r="AF47">
        <v>82.814792560552505</v>
      </c>
      <c r="AG47">
        <v>83.754458755079298</v>
      </c>
      <c r="AH47">
        <v>84.652169737491207</v>
      </c>
    </row>
    <row r="48" spans="1:34" x14ac:dyDescent="0.35">
      <c r="A48" t="s">
        <v>541</v>
      </c>
      <c r="H48">
        <v>340.959429884082</v>
      </c>
      <c r="I48">
        <v>244.533892568125</v>
      </c>
      <c r="J48">
        <v>206.69824146529101</v>
      </c>
      <c r="K48">
        <v>199.60162769356899</v>
      </c>
      <c r="L48">
        <v>177.545465144671</v>
      </c>
      <c r="M48">
        <v>158.236872528389</v>
      </c>
      <c r="N48">
        <v>163.358675741762</v>
      </c>
      <c r="O48">
        <v>166.75706373725001</v>
      </c>
      <c r="P48">
        <v>178.26966773920799</v>
      </c>
      <c r="Q48">
        <v>183.14877329177401</v>
      </c>
      <c r="R48">
        <v>174.866615257603</v>
      </c>
      <c r="S48">
        <v>164.12039974403899</v>
      </c>
      <c r="T48">
        <v>173.50263285975501</v>
      </c>
      <c r="U48">
        <v>176.31197837112001</v>
      </c>
      <c r="V48">
        <v>163.41702168581301</v>
      </c>
      <c r="W48">
        <v>145.133312977065</v>
      </c>
      <c r="X48">
        <v>134.311700813806</v>
      </c>
      <c r="Y48">
        <v>126.002674284763</v>
      </c>
      <c r="Z48">
        <v>118.31300981106899</v>
      </c>
      <c r="AA48">
        <v>88.560306752706694</v>
      </c>
      <c r="AB48">
        <v>89.749153738164907</v>
      </c>
      <c r="AC48">
        <v>91.106138836704105</v>
      </c>
      <c r="AD48">
        <v>92.3754789823398</v>
      </c>
      <c r="AE48">
        <v>93.575207871281904</v>
      </c>
      <c r="AF48">
        <v>94.713993846169899</v>
      </c>
      <c r="AG48">
        <v>95.798907486849401</v>
      </c>
      <c r="AH48">
        <v>96.835774205717101</v>
      </c>
    </row>
    <row r="49" spans="1:34" x14ac:dyDescent="0.35">
      <c r="A49" t="s">
        <v>542</v>
      </c>
      <c r="H49">
        <v>392.78026726026798</v>
      </c>
      <c r="I49">
        <v>276.88941038309599</v>
      </c>
      <c r="J49">
        <v>232.14413008697599</v>
      </c>
      <c r="K49">
        <v>223.709514566026</v>
      </c>
      <c r="L49">
        <v>197.571668226686</v>
      </c>
      <c r="M49">
        <v>175.18182658132</v>
      </c>
      <c r="N49">
        <v>180.65794417415501</v>
      </c>
      <c r="O49">
        <v>184.122660134217</v>
      </c>
      <c r="P49">
        <v>196.60576732029901</v>
      </c>
      <c r="Q49">
        <v>201.385424977197</v>
      </c>
      <c r="R49">
        <v>191.90136866258399</v>
      </c>
      <c r="S49">
        <v>180.73855110594101</v>
      </c>
      <c r="T49">
        <v>191.03455154309501</v>
      </c>
      <c r="U49">
        <v>193.975066888458</v>
      </c>
      <c r="V49">
        <v>179.46514102405399</v>
      </c>
      <c r="W49">
        <v>159.04868753982001</v>
      </c>
      <c r="X49">
        <v>146.974040095719</v>
      </c>
      <c r="Y49">
        <v>137.71415938685701</v>
      </c>
      <c r="Z49">
        <v>129.162007598933</v>
      </c>
      <c r="AA49">
        <v>96.311660560875893</v>
      </c>
      <c r="AB49">
        <v>97.590264508117599</v>
      </c>
      <c r="AC49">
        <v>99.053330473607403</v>
      </c>
      <c r="AD49">
        <v>100.424304327107</v>
      </c>
      <c r="AE49">
        <v>101.72203614403401</v>
      </c>
      <c r="AF49">
        <v>102.955411911067</v>
      </c>
      <c r="AG49">
        <v>104.13170226286</v>
      </c>
      <c r="AH49">
        <v>105.256915625009</v>
      </c>
    </row>
    <row r="50" spans="1:34" x14ac:dyDescent="0.35">
      <c r="A50" t="s">
        <v>543</v>
      </c>
      <c r="H50">
        <v>447.80380673823498</v>
      </c>
      <c r="I50">
        <v>311.49633628441302</v>
      </c>
      <c r="J50">
        <v>259.02484235921997</v>
      </c>
      <c r="K50">
        <v>249.12751461417199</v>
      </c>
      <c r="L50">
        <v>218.57926830077801</v>
      </c>
      <c r="M50">
        <v>193.13324996036999</v>
      </c>
      <c r="N50">
        <v>198.88430475883499</v>
      </c>
      <c r="O50">
        <v>202.41854932759099</v>
      </c>
      <c r="P50">
        <v>215.57504732492001</v>
      </c>
      <c r="Q50">
        <v>220.24809164899699</v>
      </c>
      <c r="R50">
        <v>210.263834293017</v>
      </c>
      <c r="S50">
        <v>199.53966217754601</v>
      </c>
      <c r="T50">
        <v>210.752872014969</v>
      </c>
      <c r="U50">
        <v>213.899279042014</v>
      </c>
      <c r="V50">
        <v>197.831703403343</v>
      </c>
      <c r="W50">
        <v>175.134677589148</v>
      </c>
      <c r="X50">
        <v>161.608180376673</v>
      </c>
      <c r="Y50">
        <v>151.197363480116</v>
      </c>
      <c r="Z50">
        <v>141.57707588055601</v>
      </c>
      <c r="AA50">
        <v>104.906440553786</v>
      </c>
      <c r="AB50">
        <v>106.238293128474</v>
      </c>
      <c r="AC50">
        <v>107.766065290974</v>
      </c>
      <c r="AD50">
        <v>109.19940119081799</v>
      </c>
      <c r="AE50">
        <v>110.558034020509</v>
      </c>
      <c r="AF50">
        <v>111.85120179965</v>
      </c>
      <c r="AG50">
        <v>113.086430589028</v>
      </c>
      <c r="AH50">
        <v>114.26991306204199</v>
      </c>
    </row>
    <row r="51" spans="1:34" x14ac:dyDescent="0.35">
      <c r="A51" t="s">
        <v>544</v>
      </c>
      <c r="H51">
        <v>563.07318044815395</v>
      </c>
      <c r="I51">
        <v>396.26779527854001</v>
      </c>
      <c r="J51">
        <v>327.63355301613097</v>
      </c>
      <c r="K51">
        <v>314.78778307261501</v>
      </c>
      <c r="L51">
        <v>270.07479895307301</v>
      </c>
      <c r="M51">
        <v>233.551314674314</v>
      </c>
      <c r="N51">
        <v>239.48992412439301</v>
      </c>
      <c r="O51">
        <v>242.90636969167701</v>
      </c>
      <c r="P51">
        <v>256.51927552204899</v>
      </c>
      <c r="Q51">
        <v>260.44086885198698</v>
      </c>
      <c r="R51">
        <v>250.34152375104699</v>
      </c>
      <c r="S51">
        <v>241.953486451499</v>
      </c>
      <c r="T51">
        <v>254.564385563847</v>
      </c>
      <c r="U51">
        <v>257.71241780700001</v>
      </c>
      <c r="V51">
        <v>238.13583905498299</v>
      </c>
      <c r="W51">
        <v>210.32898301356201</v>
      </c>
      <c r="X51">
        <v>193.39169795571399</v>
      </c>
      <c r="Y51">
        <v>180.25582343316</v>
      </c>
      <c r="Z51">
        <v>168.150518674598</v>
      </c>
      <c r="AA51">
        <v>123.390208690036</v>
      </c>
      <c r="AB51">
        <v>124.714345012126</v>
      </c>
      <c r="AC51">
        <v>126.252831588684</v>
      </c>
      <c r="AD51">
        <v>127.70730784399601</v>
      </c>
      <c r="AE51">
        <v>129.09661831801699</v>
      </c>
      <c r="AF51">
        <v>130.42903418296899</v>
      </c>
      <c r="AG51">
        <v>131.71123402551399</v>
      </c>
      <c r="AH51">
        <v>132.948660327037</v>
      </c>
    </row>
    <row r="52" spans="1:34" x14ac:dyDescent="0.35">
      <c r="A52" t="s">
        <v>515</v>
      </c>
      <c r="C52">
        <v>850.45600000000002</v>
      </c>
      <c r="D52">
        <v>826.40499999999997</v>
      </c>
      <c r="E52">
        <v>887.40637078980103</v>
      </c>
      <c r="F52">
        <v>832.88796740985003</v>
      </c>
      <c r="G52">
        <v>778.31868684819494</v>
      </c>
      <c r="H52">
        <v>478.06712538214902</v>
      </c>
      <c r="I52">
        <v>738.57270079187003</v>
      </c>
      <c r="J52">
        <v>719.79336293304505</v>
      </c>
      <c r="K52">
        <v>655.50100193921901</v>
      </c>
      <c r="L52">
        <v>639.39821008075296</v>
      </c>
      <c r="M52">
        <v>609.06172513828005</v>
      </c>
      <c r="N52">
        <v>502.56534962518202</v>
      </c>
      <c r="O52">
        <v>565.07976532502096</v>
      </c>
      <c r="P52">
        <v>561.34592752472599</v>
      </c>
      <c r="Q52">
        <v>540.900301509467</v>
      </c>
      <c r="R52">
        <v>521.21691333817103</v>
      </c>
      <c r="S52">
        <v>514.757013675179</v>
      </c>
      <c r="T52">
        <v>519.65957671922195</v>
      </c>
      <c r="U52">
        <v>508.422876245601</v>
      </c>
      <c r="V52">
        <v>491.59892027410501</v>
      </c>
      <c r="W52">
        <v>472.571552148286</v>
      </c>
      <c r="X52">
        <v>563.42105404679899</v>
      </c>
      <c r="Y52">
        <v>550.46082025079204</v>
      </c>
      <c r="Z52">
        <v>537.08307171416698</v>
      </c>
      <c r="AA52">
        <v>523.40524659983896</v>
      </c>
      <c r="AB52">
        <v>509.47776661464798</v>
      </c>
      <c r="AC52">
        <v>495.32023526503599</v>
      </c>
      <c r="AD52">
        <v>480.93551861042801</v>
      </c>
      <c r="AE52">
        <v>466.31628852686498</v>
      </c>
      <c r="AF52">
        <v>451.44844996320199</v>
      </c>
      <c r="AG52">
        <v>436.31314094526601</v>
      </c>
      <c r="AH52">
        <v>420.887936678335</v>
      </c>
    </row>
    <row r="53" spans="1:34" x14ac:dyDescent="0.35">
      <c r="A53" t="s">
        <v>516</v>
      </c>
      <c r="C53">
        <v>717.20899999999995</v>
      </c>
      <c r="D53">
        <v>697.76800000000003</v>
      </c>
      <c r="E53">
        <v>740.926206691262</v>
      </c>
      <c r="F53">
        <v>697.73499706924702</v>
      </c>
      <c r="G53">
        <v>654.90223624272801</v>
      </c>
      <c r="H53">
        <v>511.55422977877299</v>
      </c>
      <c r="I53">
        <v>813.59707295757198</v>
      </c>
      <c r="J53">
        <v>773.85106335191495</v>
      </c>
      <c r="K53">
        <v>735.25976978663095</v>
      </c>
      <c r="L53">
        <v>698.09887891683104</v>
      </c>
      <c r="M53">
        <v>652.843488379924</v>
      </c>
      <c r="N53">
        <v>588.771335714987</v>
      </c>
      <c r="O53">
        <v>660.36368336864803</v>
      </c>
      <c r="P53">
        <v>632.36835265064099</v>
      </c>
      <c r="Q53">
        <v>606.05111425146094</v>
      </c>
      <c r="R53">
        <v>579.038017339249</v>
      </c>
      <c r="S53">
        <v>549.88320135640799</v>
      </c>
      <c r="T53">
        <v>536.17269644947396</v>
      </c>
      <c r="U53">
        <v>519.46736379858805</v>
      </c>
      <c r="V53">
        <v>500.944461461944</v>
      </c>
      <c r="W53">
        <v>481.046786180629</v>
      </c>
      <c r="X53">
        <v>538.67101478082395</v>
      </c>
      <c r="Y53">
        <v>525.36835513784899</v>
      </c>
      <c r="Z53">
        <v>511.31442754251901</v>
      </c>
      <c r="AA53">
        <v>496.517443970324</v>
      </c>
      <c r="AB53">
        <v>480.96050808436502</v>
      </c>
      <c r="AC53">
        <v>464.60698527190101</v>
      </c>
      <c r="AD53">
        <v>447.403524599099</v>
      </c>
      <c r="AE53">
        <v>429.28158752920302</v>
      </c>
      <c r="AF53">
        <v>410.15793764294301</v>
      </c>
      <c r="AG53">
        <v>389.93435329545099</v>
      </c>
      <c r="AH53">
        <v>368.49660810665802</v>
      </c>
    </row>
    <row r="54" spans="1:34" x14ac:dyDescent="0.35">
      <c r="A54" t="s">
        <v>517</v>
      </c>
      <c r="C54">
        <v>776.75400000000002</v>
      </c>
      <c r="D54">
        <v>745.96</v>
      </c>
      <c r="E54">
        <v>895.093208389305</v>
      </c>
      <c r="F54">
        <v>832.99253514227598</v>
      </c>
      <c r="G54">
        <v>767.32500177272402</v>
      </c>
      <c r="H54">
        <v>641.42201475660795</v>
      </c>
      <c r="I54">
        <v>859.98204850353204</v>
      </c>
      <c r="J54">
        <v>813.08138117868202</v>
      </c>
      <c r="K54">
        <v>770.40085044628495</v>
      </c>
      <c r="L54">
        <v>731.439024563256</v>
      </c>
      <c r="M54">
        <v>695.53143122679103</v>
      </c>
      <c r="N54">
        <v>657.35778999967795</v>
      </c>
      <c r="O54">
        <v>772.92267127122295</v>
      </c>
      <c r="P54">
        <v>738.02837160527304</v>
      </c>
      <c r="Q54">
        <v>713.102988880118</v>
      </c>
      <c r="R54">
        <v>686.59239048779204</v>
      </c>
      <c r="S54">
        <v>662.74937170064197</v>
      </c>
      <c r="T54">
        <v>637.79496118626002</v>
      </c>
      <c r="U54">
        <v>612.76759946226105</v>
      </c>
      <c r="V54">
        <v>587.08545473606796</v>
      </c>
      <c r="W54">
        <v>560.96600603118395</v>
      </c>
      <c r="X54">
        <v>580.73292774822005</v>
      </c>
      <c r="Y54">
        <v>565.37049387055902</v>
      </c>
      <c r="Z54">
        <v>549.48140740236704</v>
      </c>
      <c r="AA54">
        <v>532.98136590933098</v>
      </c>
      <c r="AB54">
        <v>515.78139898259894</v>
      </c>
      <c r="AC54">
        <v>497.78658264571499</v>
      </c>
      <c r="AD54">
        <v>478.89463027418998</v>
      </c>
      <c r="AE54">
        <v>458.99427344678099</v>
      </c>
      <c r="AF54">
        <v>437.96339601636799</v>
      </c>
      <c r="AG54">
        <v>415.66689537057698</v>
      </c>
      <c r="AH54">
        <v>391.954117473726</v>
      </c>
    </row>
    <row r="55" spans="1:34" x14ac:dyDescent="0.35">
      <c r="A55" t="s">
        <v>518</v>
      </c>
      <c r="C55">
        <v>984.94</v>
      </c>
      <c r="D55">
        <v>919.68899999999996</v>
      </c>
      <c r="E55">
        <v>919.63608006143897</v>
      </c>
      <c r="F55">
        <v>848.81785355400598</v>
      </c>
      <c r="G55">
        <v>773.34495606833798</v>
      </c>
      <c r="H55">
        <v>793.72389694970104</v>
      </c>
      <c r="I55">
        <v>914.44849959060502</v>
      </c>
      <c r="J55">
        <v>853.47318726707601</v>
      </c>
      <c r="K55">
        <v>799.31637355203998</v>
      </c>
      <c r="L55">
        <v>753.13556170474101</v>
      </c>
      <c r="M55">
        <v>712.94633630027602</v>
      </c>
      <c r="N55">
        <v>667.27880090729195</v>
      </c>
      <c r="O55">
        <v>761.24141914879499</v>
      </c>
      <c r="P55">
        <v>720.43538428016598</v>
      </c>
      <c r="Q55">
        <v>689.64487560907503</v>
      </c>
      <c r="R55">
        <v>658.96358801209499</v>
      </c>
      <c r="S55">
        <v>631.59069225672897</v>
      </c>
      <c r="T55">
        <v>604.20314086688097</v>
      </c>
      <c r="U55">
        <v>577.41966282438602</v>
      </c>
      <c r="V55">
        <v>550.67750141000897</v>
      </c>
      <c r="W55">
        <v>524.09521512499498</v>
      </c>
      <c r="X55">
        <v>558.63168752406796</v>
      </c>
      <c r="Y55">
        <v>543.82395757444795</v>
      </c>
      <c r="Z55">
        <v>528.76793151201502</v>
      </c>
      <c r="AA55">
        <v>513.39686975564302</v>
      </c>
      <c r="AB55">
        <v>497.648232152194</v>
      </c>
      <c r="AC55">
        <v>481.46233680315999</v>
      </c>
      <c r="AD55">
        <v>464.78120184078699</v>
      </c>
      <c r="AE55">
        <v>447.54749378047501</v>
      </c>
      <c r="AF55">
        <v>429.70356894147801</v>
      </c>
      <c r="AG55">
        <v>411.190606341087</v>
      </c>
      <c r="AH55">
        <v>391.94775237550402</v>
      </c>
    </row>
    <row r="56" spans="1:34" x14ac:dyDescent="0.35">
      <c r="A56" t="s">
        <v>519</v>
      </c>
      <c r="C56">
        <v>875.80100000000004</v>
      </c>
      <c r="D56">
        <v>821.73699999999997</v>
      </c>
      <c r="E56">
        <v>713.07067538978799</v>
      </c>
      <c r="F56">
        <v>670.68917122887501</v>
      </c>
      <c r="G56">
        <v>624.62734537436097</v>
      </c>
      <c r="H56">
        <v>767.81377168867198</v>
      </c>
      <c r="I56">
        <v>895.68980375292199</v>
      </c>
      <c r="J56">
        <v>844.25336008989802</v>
      </c>
      <c r="K56">
        <v>797.836020543931</v>
      </c>
      <c r="L56">
        <v>755.71250247206001</v>
      </c>
      <c r="M56">
        <v>715.72262752179302</v>
      </c>
      <c r="N56">
        <v>672.41201015452702</v>
      </c>
      <c r="O56">
        <v>781.57751346998998</v>
      </c>
      <c r="P56">
        <v>743.84737859855602</v>
      </c>
      <c r="Q56">
        <v>714.30665849232196</v>
      </c>
      <c r="R56">
        <v>684.43378045625695</v>
      </c>
      <c r="S56">
        <v>657.11676014127897</v>
      </c>
      <c r="T56">
        <v>629.48031135161204</v>
      </c>
      <c r="U56">
        <v>602.14923307425704</v>
      </c>
      <c r="V56">
        <v>574.62844098877702</v>
      </c>
      <c r="W56">
        <v>547.04137936289305</v>
      </c>
      <c r="X56">
        <v>572.41126156347298</v>
      </c>
      <c r="Y56">
        <v>558.30144316636495</v>
      </c>
      <c r="Z56">
        <v>543.88586814257997</v>
      </c>
      <c r="AA56">
        <v>529.10349329771202</v>
      </c>
      <c r="AB56">
        <v>513.89569514652499</v>
      </c>
      <c r="AC56">
        <v>498.20531442894497</v>
      </c>
      <c r="AD56">
        <v>481.97580840366697</v>
      </c>
      <c r="AE56">
        <v>465.15045182515797</v>
      </c>
      <c r="AF56">
        <v>447.671583098859</v>
      </c>
      <c r="AG56">
        <v>429.47990553498403</v>
      </c>
      <c r="AH56">
        <v>410.51377284180398</v>
      </c>
    </row>
    <row r="57" spans="1:34" x14ac:dyDescent="0.35">
      <c r="A57" t="s">
        <v>520</v>
      </c>
      <c r="C57">
        <v>528.22699999999998</v>
      </c>
      <c r="D57">
        <v>521.60799999999995</v>
      </c>
      <c r="E57">
        <v>509.29460525617702</v>
      </c>
      <c r="F57">
        <v>1220.1273557295999</v>
      </c>
      <c r="G57">
        <v>1153.6790947391</v>
      </c>
      <c r="H57">
        <v>1055.15510266507</v>
      </c>
      <c r="I57">
        <v>1032.91111690758</v>
      </c>
      <c r="J57">
        <v>996.49947652993706</v>
      </c>
      <c r="K57">
        <v>954.89920641087599</v>
      </c>
      <c r="L57">
        <v>913.09438020666801</v>
      </c>
      <c r="M57">
        <v>868.528826499606</v>
      </c>
      <c r="N57">
        <v>817.36129247003805</v>
      </c>
      <c r="O57">
        <v>582.47469111579699</v>
      </c>
      <c r="P57">
        <v>570.79871211623697</v>
      </c>
      <c r="Q57">
        <v>557.94536942045795</v>
      </c>
      <c r="R57">
        <v>543.26442928550898</v>
      </c>
      <c r="S57">
        <v>526.58939893937998</v>
      </c>
      <c r="T57">
        <v>507.53592337819799</v>
      </c>
      <c r="U57">
        <v>259.25800164201399</v>
      </c>
      <c r="V57">
        <v>259.466076829911</v>
      </c>
      <c r="W57">
        <v>260.11011405891901</v>
      </c>
      <c r="X57">
        <v>261.09958565460403</v>
      </c>
      <c r="Y57">
        <v>262.34118693484601</v>
      </c>
      <c r="Z57">
        <v>263.74595172479798</v>
      </c>
      <c r="AA57">
        <v>265.231377470854</v>
      </c>
      <c r="AB57">
        <v>266.72076660860699</v>
      </c>
      <c r="AC57">
        <v>268.141840787506</v>
      </c>
      <c r="AD57">
        <v>269.42528775350002</v>
      </c>
      <c r="AE57">
        <v>270.50349762329</v>
      </c>
      <c r="AF57">
        <v>271.309627937443</v>
      </c>
      <c r="AG57">
        <v>271.77708843262502</v>
      </c>
      <c r="AH57">
        <v>271.83951131429501</v>
      </c>
    </row>
    <row r="58" spans="1:34" x14ac:dyDescent="0.35">
      <c r="A58" t="s">
        <v>521</v>
      </c>
      <c r="C58">
        <v>541.12699999999995</v>
      </c>
      <c r="D58">
        <v>532.02700000000004</v>
      </c>
      <c r="E58">
        <v>514.69499110013896</v>
      </c>
      <c r="F58">
        <v>1319.35456470751</v>
      </c>
      <c r="G58">
        <v>1220.82505290822</v>
      </c>
      <c r="H58">
        <v>1078.71924285194</v>
      </c>
      <c r="I58">
        <v>1084.7469540080299</v>
      </c>
      <c r="J58">
        <v>1033.7542087189399</v>
      </c>
      <c r="K58">
        <v>977.59442496607096</v>
      </c>
      <c r="L58">
        <v>922.52458169357101</v>
      </c>
      <c r="M58">
        <v>866.03426801161402</v>
      </c>
      <c r="N58">
        <v>803.39794182132096</v>
      </c>
      <c r="O58">
        <v>602.97157165223496</v>
      </c>
      <c r="P58">
        <v>586.55563280322099</v>
      </c>
      <c r="Q58">
        <v>569.658647560041</v>
      </c>
      <c r="R58">
        <v>551.48334222309097</v>
      </c>
      <c r="S58">
        <v>531.69492163074403</v>
      </c>
      <c r="T58">
        <v>509.52200565679698</v>
      </c>
      <c r="U58">
        <v>254.82438119040501</v>
      </c>
      <c r="V58">
        <v>255.52990815230501</v>
      </c>
      <c r="W58">
        <v>256.774570554793</v>
      </c>
      <c r="X58">
        <v>258.41463467757001</v>
      </c>
      <c r="Y58">
        <v>260.32282729149898</v>
      </c>
      <c r="Z58">
        <v>262.38825542349099</v>
      </c>
      <c r="AA58">
        <v>264.51434157916401</v>
      </c>
      <c r="AB58">
        <v>266.61558748913598</v>
      </c>
      <c r="AC58">
        <v>268.61452844761197</v>
      </c>
      <c r="AD58">
        <v>270.43918302314898</v>
      </c>
      <c r="AE58">
        <v>272.02103958627299</v>
      </c>
      <c r="AF58">
        <v>273.29360733060503</v>
      </c>
      <c r="AG58">
        <v>274.19153060785499</v>
      </c>
      <c r="AH58">
        <v>274.65028236380903</v>
      </c>
    </row>
    <row r="59" spans="1:34" x14ac:dyDescent="0.35">
      <c r="A59" t="s">
        <v>522</v>
      </c>
      <c r="C59">
        <v>508.93599999999998</v>
      </c>
      <c r="D59">
        <v>500.76400000000001</v>
      </c>
      <c r="E59">
        <v>484.73453122386098</v>
      </c>
      <c r="F59">
        <v>1260.32747487955</v>
      </c>
      <c r="G59">
        <v>1164.54736447495</v>
      </c>
      <c r="H59">
        <v>1028.5805299747999</v>
      </c>
      <c r="I59">
        <v>1055.7137949955199</v>
      </c>
      <c r="J59">
        <v>1004.54475390404</v>
      </c>
      <c r="K59">
        <v>948.80573971334297</v>
      </c>
      <c r="L59">
        <v>893.28637524932503</v>
      </c>
      <c r="M59">
        <v>836.67530690319995</v>
      </c>
      <c r="N59">
        <v>775.533183662856</v>
      </c>
      <c r="O59">
        <v>586.16507522739198</v>
      </c>
      <c r="P59">
        <v>570.11527399162003</v>
      </c>
      <c r="Q59">
        <v>553.49705286739197</v>
      </c>
      <c r="R59">
        <v>535.511576136445</v>
      </c>
      <c r="S59">
        <v>515.91505670153595</v>
      </c>
      <c r="T59">
        <v>493.91564586847699</v>
      </c>
      <c r="U59">
        <v>249.01103875272699</v>
      </c>
      <c r="V59">
        <v>249.97056116252401</v>
      </c>
      <c r="W59">
        <v>251.43300146599401</v>
      </c>
      <c r="X59">
        <v>253.25590107423801</v>
      </c>
      <c r="Y59">
        <v>255.31553749528601</v>
      </c>
      <c r="Z59">
        <v>257.50524488252302</v>
      </c>
      <c r="AA59">
        <v>259.73264211238399</v>
      </c>
      <c r="AB59">
        <v>261.916113401514</v>
      </c>
      <c r="AC59">
        <v>263.98166389938302</v>
      </c>
      <c r="AD59">
        <v>265.86034837566399</v>
      </c>
      <c r="AE59">
        <v>267.48627762652097</v>
      </c>
      <c r="AF59">
        <v>268.79519303539098</v>
      </c>
      <c r="AG59">
        <v>269.72361945655598</v>
      </c>
      <c r="AH59">
        <v>270.20858932062498</v>
      </c>
    </row>
    <row r="60" spans="1:34" x14ac:dyDescent="0.35">
      <c r="A60" t="s">
        <v>523</v>
      </c>
      <c r="C60">
        <v>505.61500000000001</v>
      </c>
      <c r="D60">
        <v>497.61200000000002</v>
      </c>
      <c r="E60">
        <v>478.61372633502998</v>
      </c>
      <c r="F60">
        <v>1216.47748033008</v>
      </c>
      <c r="G60">
        <v>1127.7080363615501</v>
      </c>
      <c r="H60">
        <v>1004.8514678462</v>
      </c>
      <c r="I60">
        <v>1038.6505397631399</v>
      </c>
      <c r="J60">
        <v>989.48239849101105</v>
      </c>
      <c r="K60">
        <v>936.29123221710904</v>
      </c>
      <c r="L60">
        <v>882.387133495679</v>
      </c>
      <c r="M60">
        <v>827.32880835527601</v>
      </c>
      <c r="N60">
        <v>767.94179090328601</v>
      </c>
      <c r="O60">
        <v>585.19951172795299</v>
      </c>
      <c r="P60">
        <v>569.20579058607996</v>
      </c>
      <c r="Q60">
        <v>552.603532120924</v>
      </c>
      <c r="R60">
        <v>534.45371784133999</v>
      </c>
      <c r="S60">
        <v>514.57333831595997</v>
      </c>
      <c r="T60">
        <v>492.26549211111802</v>
      </c>
      <c r="U60">
        <v>248.95492004597199</v>
      </c>
      <c r="V60">
        <v>249.95975855876</v>
      </c>
      <c r="W60">
        <v>251.45005807667999</v>
      </c>
      <c r="X60">
        <v>253.28503029583399</v>
      </c>
      <c r="Y60">
        <v>255.34330577200501</v>
      </c>
      <c r="Z60">
        <v>257.52037290257101</v>
      </c>
      <c r="AA60">
        <v>259.72557357720501</v>
      </c>
      <c r="AB60">
        <v>261.878578126126</v>
      </c>
      <c r="AC60">
        <v>263.90631358168702</v>
      </c>
      <c r="AD60">
        <v>265.74046817532201</v>
      </c>
      <c r="AE60">
        <v>267.31556795036897</v>
      </c>
      <c r="AF60">
        <v>268.567621815623</v>
      </c>
      <c r="AG60">
        <v>269.43332593831701</v>
      </c>
      <c r="AH60">
        <v>269.84984194708602</v>
      </c>
    </row>
    <row r="61" spans="1:34" x14ac:dyDescent="0.35">
      <c r="A61" t="s">
        <v>524</v>
      </c>
      <c r="C61">
        <v>486.15100000000001</v>
      </c>
      <c r="D61">
        <v>479.80099999999999</v>
      </c>
      <c r="E61">
        <v>462.56844818554401</v>
      </c>
      <c r="F61">
        <v>1118.18565266171</v>
      </c>
      <c r="G61">
        <v>1046.34826291734</v>
      </c>
      <c r="H61">
        <v>950.01925666421596</v>
      </c>
      <c r="I61">
        <v>988.33410886030697</v>
      </c>
      <c r="J61">
        <v>948.034487119765</v>
      </c>
      <c r="K61">
        <v>903.63828695992299</v>
      </c>
      <c r="L61">
        <v>857.79703914236302</v>
      </c>
      <c r="M61">
        <v>809.84439178937703</v>
      </c>
      <c r="N61">
        <v>757.23762399069597</v>
      </c>
      <c r="O61">
        <v>572.82868488105998</v>
      </c>
      <c r="P61">
        <v>558.34713397862197</v>
      </c>
      <c r="Q61">
        <v>543.03077042822497</v>
      </c>
      <c r="R61">
        <v>525.98183166134595</v>
      </c>
      <c r="S61">
        <v>507.07620353693898</v>
      </c>
      <c r="T61">
        <v>485.87170886869802</v>
      </c>
      <c r="U61">
        <v>254.84310841196699</v>
      </c>
      <c r="V61">
        <v>256.11639582891701</v>
      </c>
      <c r="W61">
        <v>257.75548435598</v>
      </c>
      <c r="X61">
        <v>259.65339717643201</v>
      </c>
      <c r="Y61">
        <v>261.71233892481501</v>
      </c>
      <c r="Z61">
        <v>263.84429099276599</v>
      </c>
      <c r="AA61">
        <v>265.97011694076502</v>
      </c>
      <c r="AB61">
        <v>268.01750757705997</v>
      </c>
      <c r="AC61">
        <v>269.918926902262</v>
      </c>
      <c r="AD61">
        <v>271.60982945930402</v>
      </c>
      <c r="AE61">
        <v>273.02724901831198</v>
      </c>
      <c r="AF61">
        <v>274.10880131496998</v>
      </c>
      <c r="AG61">
        <v>274.79215738516302</v>
      </c>
      <c r="AH61">
        <v>275.01502175068902</v>
      </c>
    </row>
    <row r="62" spans="1:34" x14ac:dyDescent="0.35">
      <c r="A62" t="s">
        <v>525</v>
      </c>
      <c r="H62">
        <v>777.580746023968</v>
      </c>
      <c r="I62">
        <v>511.40646784923598</v>
      </c>
      <c r="J62">
        <v>408.68080419088</v>
      </c>
      <c r="K62">
        <v>385.32916716644399</v>
      </c>
      <c r="L62">
        <v>328.58351803321898</v>
      </c>
      <c r="M62">
        <v>283.59632303090501</v>
      </c>
      <c r="N62">
        <v>290.38412292182397</v>
      </c>
      <c r="O62">
        <v>293.548164839729</v>
      </c>
      <c r="P62">
        <v>312.13657615711901</v>
      </c>
      <c r="Q62">
        <v>316.00308964782198</v>
      </c>
      <c r="R62">
        <v>290.57005550898202</v>
      </c>
      <c r="S62">
        <v>267.07402753208697</v>
      </c>
      <c r="T62">
        <v>280.466644414386</v>
      </c>
      <c r="U62">
        <v>281.90037445079997</v>
      </c>
      <c r="V62">
        <v>256.49840247429398</v>
      </c>
      <c r="W62">
        <v>222.95430992369799</v>
      </c>
      <c r="X62">
        <v>202.98841151142</v>
      </c>
      <c r="Y62">
        <v>187.75379849689</v>
      </c>
      <c r="Z62">
        <v>173.93288686141199</v>
      </c>
      <c r="AA62">
        <v>125.084034052248</v>
      </c>
      <c r="AB62">
        <v>126.200501224268</v>
      </c>
      <c r="AC62">
        <v>127.530013231193</v>
      </c>
      <c r="AD62">
        <v>128.79156582381</v>
      </c>
      <c r="AE62">
        <v>130.00112676550299</v>
      </c>
      <c r="AF62">
        <v>131.16503196219199</v>
      </c>
      <c r="AG62">
        <v>132.28835817293199</v>
      </c>
      <c r="AH62">
        <v>133.375214612044</v>
      </c>
    </row>
    <row r="63" spans="1:34" x14ac:dyDescent="0.35">
      <c r="A63" t="s">
        <v>526</v>
      </c>
      <c r="H63">
        <v>769.73249612512097</v>
      </c>
      <c r="I63">
        <v>502.69507335853598</v>
      </c>
      <c r="J63">
        <v>402.21755162419998</v>
      </c>
      <c r="K63">
        <v>377.91362856654598</v>
      </c>
      <c r="L63">
        <v>324.75387884957502</v>
      </c>
      <c r="M63">
        <v>281.29902539475103</v>
      </c>
      <c r="N63">
        <v>288.73389871599801</v>
      </c>
      <c r="O63">
        <v>292.795106189781</v>
      </c>
      <c r="P63">
        <v>312.66861437916998</v>
      </c>
      <c r="Q63">
        <v>318.42589755934802</v>
      </c>
      <c r="R63">
        <v>290.76347814485803</v>
      </c>
      <c r="S63">
        <v>261.88074854027298</v>
      </c>
      <c r="T63">
        <v>275.47747648933699</v>
      </c>
      <c r="U63">
        <v>277.67676355265098</v>
      </c>
      <c r="V63">
        <v>253.902590973043</v>
      </c>
      <c r="W63">
        <v>221.773527033455</v>
      </c>
      <c r="X63">
        <v>202.53975060022901</v>
      </c>
      <c r="Y63">
        <v>187.71975948697701</v>
      </c>
      <c r="Z63">
        <v>174.08375738170699</v>
      </c>
      <c r="AA63">
        <v>124.09452713050401</v>
      </c>
      <c r="AB63">
        <v>125.299035734833</v>
      </c>
      <c r="AC63">
        <v>126.726107080047</v>
      </c>
      <c r="AD63">
        <v>128.082387991254</v>
      </c>
      <c r="AE63">
        <v>129.38313344315901</v>
      </c>
      <c r="AF63">
        <v>130.63401029230201</v>
      </c>
      <c r="AG63">
        <v>131.83968022841799</v>
      </c>
      <c r="AH63">
        <v>133.00401765917101</v>
      </c>
    </row>
    <row r="64" spans="1:34" x14ac:dyDescent="0.35">
      <c r="A64" t="s">
        <v>527</v>
      </c>
      <c r="H64">
        <v>765.76094353043004</v>
      </c>
      <c r="I64">
        <v>498.63255457892802</v>
      </c>
      <c r="J64">
        <v>398.64489003551301</v>
      </c>
      <c r="K64">
        <v>375.182030220527</v>
      </c>
      <c r="L64">
        <v>321.40376811275797</v>
      </c>
      <c r="M64">
        <v>277.88432782109697</v>
      </c>
      <c r="N64">
        <v>285.05981068549403</v>
      </c>
      <c r="O64">
        <v>288.76187925022703</v>
      </c>
      <c r="P64">
        <v>307.96795495446997</v>
      </c>
      <c r="Q64">
        <v>312.88949030894798</v>
      </c>
      <c r="R64">
        <v>286.588635032637</v>
      </c>
      <c r="S64">
        <v>260.56210647200101</v>
      </c>
      <c r="T64">
        <v>274.17469427298698</v>
      </c>
      <c r="U64">
        <v>276.36579613146102</v>
      </c>
      <c r="V64">
        <v>252.578554241912</v>
      </c>
      <c r="W64">
        <v>220.49809097705099</v>
      </c>
      <c r="X64">
        <v>201.331304713246</v>
      </c>
      <c r="Y64">
        <v>186.58581076984601</v>
      </c>
      <c r="Z64">
        <v>173.036724588433</v>
      </c>
      <c r="AA64">
        <v>123.439733425125</v>
      </c>
      <c r="AB64">
        <v>124.665389528961</v>
      </c>
      <c r="AC64">
        <v>126.115959876701</v>
      </c>
      <c r="AD64">
        <v>127.49518106894701</v>
      </c>
      <c r="AE64">
        <v>128.818222358329</v>
      </c>
      <c r="AF64">
        <v>130.090648162344</v>
      </c>
      <c r="AG64">
        <v>131.31706009513201</v>
      </c>
      <c r="AH64">
        <v>132.50130224156399</v>
      </c>
    </row>
    <row r="65" spans="1:34" x14ac:dyDescent="0.35">
      <c r="A65" t="s">
        <v>528</v>
      </c>
      <c r="H65">
        <v>770.71566446065196</v>
      </c>
      <c r="I65">
        <v>500.345631825287</v>
      </c>
      <c r="J65">
        <v>398.94282205226102</v>
      </c>
      <c r="K65">
        <v>375.792775847938</v>
      </c>
      <c r="L65">
        <v>320.93107520875498</v>
      </c>
      <c r="M65">
        <v>277.38681532109098</v>
      </c>
      <c r="N65">
        <v>284.20036979306201</v>
      </c>
      <c r="O65">
        <v>287.57343941992599</v>
      </c>
      <c r="P65">
        <v>305.79371742947097</v>
      </c>
      <c r="Q65">
        <v>309.95557898591602</v>
      </c>
      <c r="R65">
        <v>285.52835766215998</v>
      </c>
      <c r="S65">
        <v>262.90952574114698</v>
      </c>
      <c r="T65">
        <v>276.50079506850102</v>
      </c>
      <c r="U65">
        <v>278.71922594879902</v>
      </c>
      <c r="V65">
        <v>254.89646470349399</v>
      </c>
      <c r="W65">
        <v>222.557651245909</v>
      </c>
      <c r="X65">
        <v>203.11883111428699</v>
      </c>
      <c r="Y65">
        <v>188.12306389742599</v>
      </c>
      <c r="Z65">
        <v>174.334602879024</v>
      </c>
      <c r="AA65">
        <v>124.006716565391</v>
      </c>
      <c r="AB65">
        <v>125.194946147015</v>
      </c>
      <c r="AC65">
        <v>126.602677667938</v>
      </c>
      <c r="AD65">
        <v>127.94136281666</v>
      </c>
      <c r="AE65">
        <v>129.22618098510699</v>
      </c>
      <c r="AF65">
        <v>130.46280955101801</v>
      </c>
      <c r="AG65">
        <v>131.65589271375501</v>
      </c>
      <c r="AH65">
        <v>132.809268455899</v>
      </c>
    </row>
    <row r="66" spans="1:34" x14ac:dyDescent="0.35">
      <c r="A66" t="s">
        <v>529</v>
      </c>
      <c r="H66">
        <v>789.48258331336797</v>
      </c>
      <c r="I66">
        <v>528.45083441997099</v>
      </c>
      <c r="J66">
        <v>422.90116848412202</v>
      </c>
      <c r="K66">
        <v>399.732059521216</v>
      </c>
      <c r="L66">
        <v>335.36333433586498</v>
      </c>
      <c r="M66">
        <v>284.94509255645499</v>
      </c>
      <c r="N66">
        <v>290.71443453331801</v>
      </c>
      <c r="O66">
        <v>293.17716237585302</v>
      </c>
      <c r="P66">
        <v>308.81888145982799</v>
      </c>
      <c r="Q66">
        <v>310.95175816477501</v>
      </c>
      <c r="R66">
        <v>289.85646742035902</v>
      </c>
      <c r="S66">
        <v>273.99807657009598</v>
      </c>
      <c r="T66">
        <v>287.06006942133803</v>
      </c>
      <c r="U66">
        <v>288.758923577715</v>
      </c>
      <c r="V66">
        <v>264.163636962917</v>
      </c>
      <c r="W66">
        <v>230.499153268735</v>
      </c>
      <c r="X66">
        <v>209.88635633451301</v>
      </c>
      <c r="Y66">
        <v>193.89720603833501</v>
      </c>
      <c r="Z66">
        <v>179.239165663645</v>
      </c>
      <c r="AA66">
        <v>126.956106531077</v>
      </c>
      <c r="AB66">
        <v>127.97140116119</v>
      </c>
      <c r="AC66">
        <v>129.192617604378</v>
      </c>
      <c r="AD66">
        <v>130.362216883428</v>
      </c>
      <c r="AE66">
        <v>131.49312520597201</v>
      </c>
      <c r="AF66">
        <v>132.58979546972299</v>
      </c>
      <c r="AG66">
        <v>133.655782984985</v>
      </c>
      <c r="AH66">
        <v>134.69395107182001</v>
      </c>
    </row>
    <row r="67" spans="1:34" x14ac:dyDescent="0.35">
      <c r="A67" t="s">
        <v>428</v>
      </c>
      <c r="C67">
        <v>19.713999999999999</v>
      </c>
      <c r="D67">
        <v>19.494</v>
      </c>
      <c r="E67">
        <v>19.372435860438099</v>
      </c>
      <c r="F67">
        <v>19.7876797846179</v>
      </c>
      <c r="G67">
        <v>18.584960663246399</v>
      </c>
      <c r="H67">
        <v>18.336896183322899</v>
      </c>
      <c r="I67">
        <v>18.634292642281601</v>
      </c>
      <c r="J67">
        <v>17.542981931297199</v>
      </c>
      <c r="K67">
        <v>16.405638462868801</v>
      </c>
      <c r="L67">
        <v>15.274757173782801</v>
      </c>
      <c r="M67">
        <v>14.0907203435252</v>
      </c>
      <c r="N67">
        <v>13.002482645290399</v>
      </c>
      <c r="O67">
        <v>5.3756402829239898</v>
      </c>
      <c r="P67">
        <v>12.7513631283914</v>
      </c>
      <c r="Q67">
        <v>12.0234336985488</v>
      </c>
      <c r="R67">
        <v>11.356429897953101</v>
      </c>
      <c r="S67">
        <v>10.585257209157501</v>
      </c>
      <c r="T67">
        <v>9.8316762088435201</v>
      </c>
      <c r="U67">
        <v>10.2497476621215</v>
      </c>
      <c r="V67">
        <v>9.44640120402779</v>
      </c>
      <c r="W67">
        <v>8.7524743035925301</v>
      </c>
      <c r="X67">
        <v>8.9050651488390606</v>
      </c>
      <c r="Y67">
        <v>8.5475163275044004</v>
      </c>
      <c r="Z67">
        <v>8.2090518794371405</v>
      </c>
      <c r="AA67">
        <v>7.7882463132444002</v>
      </c>
      <c r="AB67">
        <v>7.5741036731157596</v>
      </c>
      <c r="AC67">
        <v>7.2759660672257498</v>
      </c>
      <c r="AD67">
        <v>6.9986743188927703</v>
      </c>
      <c r="AE67">
        <v>6.7111078241956399</v>
      </c>
      <c r="AF67">
        <v>6.4671678416785197</v>
      </c>
      <c r="AG67">
        <v>6.2120240112118399</v>
      </c>
      <c r="AH67">
        <v>5.9983168054104796</v>
      </c>
    </row>
    <row r="68" spans="1:34" x14ac:dyDescent="0.35">
      <c r="A68" t="s">
        <v>64</v>
      </c>
      <c r="C68">
        <v>17.686</v>
      </c>
      <c r="D68">
        <v>17.582999999999998</v>
      </c>
      <c r="E68" s="22">
        <v>17.5829787740042</v>
      </c>
      <c r="F68" s="22">
        <v>17.5829787740042</v>
      </c>
      <c r="G68" s="22">
        <v>16.526741764951002</v>
      </c>
      <c r="H68">
        <v>15.573615566388201</v>
      </c>
      <c r="I68">
        <v>14.5342455522755</v>
      </c>
      <c r="J68">
        <v>13.586741685359501</v>
      </c>
      <c r="K68">
        <v>12.564283079896599</v>
      </c>
      <c r="L68">
        <v>11.622401544627399</v>
      </c>
      <c r="M68">
        <v>10.6805200093583</v>
      </c>
      <c r="N68">
        <v>9.6805060516565007</v>
      </c>
      <c r="O68">
        <v>0.91970348139110103</v>
      </c>
      <c r="P68">
        <v>8.6611938580690495</v>
      </c>
      <c r="Q68">
        <v>8.1806259142295499</v>
      </c>
      <c r="R68">
        <v>7.7000140869142104</v>
      </c>
      <c r="S68">
        <v>7.1758307204055898</v>
      </c>
      <c r="T68">
        <v>6.69812245211304</v>
      </c>
      <c r="U68">
        <v>6.18264923243916</v>
      </c>
      <c r="V68">
        <v>5.7078445231693697</v>
      </c>
      <c r="W68">
        <v>5.2330831671418503</v>
      </c>
      <c r="X68">
        <v>4.7291803000832298</v>
      </c>
      <c r="Y68">
        <v>4.6851011477181199</v>
      </c>
      <c r="Z68">
        <v>4.61242344349637</v>
      </c>
      <c r="AA68">
        <v>4.5686155056017004</v>
      </c>
      <c r="AB68">
        <v>4.4967519750248401</v>
      </c>
      <c r="AC68">
        <v>4.4532152516006196</v>
      </c>
      <c r="AD68">
        <v>4.4096359702844898</v>
      </c>
      <c r="AE68">
        <v>4.3389003857148802</v>
      </c>
      <c r="AF68">
        <v>4.2955925839859797</v>
      </c>
      <c r="AG68">
        <v>4.2256709079444903</v>
      </c>
      <c r="AH68">
        <v>4.18263458580281</v>
      </c>
    </row>
    <row r="69" spans="1:34" x14ac:dyDescent="0.35">
      <c r="A69" t="s">
        <v>344</v>
      </c>
      <c r="C69">
        <v>0.23400000000000001</v>
      </c>
      <c r="D69">
        <v>0.223</v>
      </c>
      <c r="E69">
        <v>0.19745086720615801</v>
      </c>
      <c r="F69">
        <v>0.28512356483255902</v>
      </c>
      <c r="G69">
        <v>0.26057155628777401</v>
      </c>
      <c r="H69">
        <v>0.41124891585254197</v>
      </c>
      <c r="I69">
        <v>0.64189213307520099</v>
      </c>
      <c r="J69">
        <v>0.62056405894760003</v>
      </c>
      <c r="K69">
        <v>0.61233506849608899</v>
      </c>
      <c r="L69">
        <v>0.58822506586398704</v>
      </c>
      <c r="M69">
        <v>0.55518933369276102</v>
      </c>
      <c r="N69">
        <v>0.55234912155626503</v>
      </c>
      <c r="O69">
        <v>0.78631114445774197</v>
      </c>
      <c r="P69">
        <v>0.72741557635890797</v>
      </c>
      <c r="Q69">
        <v>0.69415757158191504</v>
      </c>
      <c r="R69">
        <v>0.67453214305201403</v>
      </c>
      <c r="S69">
        <v>0.63440242349415099</v>
      </c>
      <c r="T69">
        <v>0.588307928025669</v>
      </c>
      <c r="U69">
        <v>0.79824943632029799</v>
      </c>
      <c r="V69">
        <v>0.74707123229023098</v>
      </c>
      <c r="W69">
        <v>0.71537864334103096</v>
      </c>
      <c r="X69">
        <v>0.826730045784968</v>
      </c>
      <c r="Y69">
        <v>0.77038857640067004</v>
      </c>
      <c r="Z69">
        <v>0.72265678103130104</v>
      </c>
      <c r="AA69">
        <v>0.65428515562839196</v>
      </c>
      <c r="AB69">
        <v>0.63025335757971102</v>
      </c>
      <c r="AC69">
        <v>0.57841440651050802</v>
      </c>
      <c r="AD69">
        <v>0.53032454069637003</v>
      </c>
      <c r="AE69">
        <v>0.48536246534956201</v>
      </c>
      <c r="AF69">
        <v>0.44359936466223199</v>
      </c>
      <c r="AG69">
        <v>0.405014072066749</v>
      </c>
      <c r="AH69">
        <v>0.36951948791710099</v>
      </c>
    </row>
    <row r="70" spans="1:34" x14ac:dyDescent="0.35">
      <c r="A70" t="s">
        <v>63</v>
      </c>
      <c r="C70">
        <v>2.028</v>
      </c>
      <c r="D70">
        <v>1.911</v>
      </c>
      <c r="E70">
        <v>1.7894570864338699</v>
      </c>
      <c r="F70">
        <v>2.2047010106137601</v>
      </c>
      <c r="G70">
        <v>2.0582188982954199</v>
      </c>
      <c r="H70">
        <v>2.7632806169347299</v>
      </c>
      <c r="I70">
        <v>4.1000470900061199</v>
      </c>
      <c r="J70">
        <v>3.95624024593767</v>
      </c>
      <c r="K70">
        <v>3.8413553829721998</v>
      </c>
      <c r="L70">
        <v>3.6523556291553101</v>
      </c>
      <c r="M70">
        <v>3.4102003341669298</v>
      </c>
      <c r="N70">
        <v>3.3219765936339201</v>
      </c>
      <c r="O70">
        <v>4.4559368015328902</v>
      </c>
      <c r="P70">
        <v>4.0901692703224102</v>
      </c>
      <c r="Q70">
        <v>3.8428077843192501</v>
      </c>
      <c r="R70">
        <v>3.65641581103894</v>
      </c>
      <c r="S70">
        <v>3.4094264887519898</v>
      </c>
      <c r="T70">
        <v>3.1335537567304801</v>
      </c>
      <c r="U70">
        <v>4.0670984296823303</v>
      </c>
      <c r="V70">
        <v>3.7385566808584101</v>
      </c>
      <c r="W70">
        <v>3.5193911364506798</v>
      </c>
      <c r="X70">
        <v>4.1758848487558202</v>
      </c>
      <c r="Y70">
        <v>3.8624151797862698</v>
      </c>
      <c r="Z70">
        <v>3.5966284359407701</v>
      </c>
      <c r="AA70">
        <v>3.2196308076426998</v>
      </c>
      <c r="AB70">
        <v>3.0773516980909101</v>
      </c>
      <c r="AC70">
        <v>2.8227508156251302</v>
      </c>
      <c r="AD70">
        <v>2.58903834860828</v>
      </c>
      <c r="AE70">
        <v>2.3722074384807499</v>
      </c>
      <c r="AF70">
        <v>2.17157525769254</v>
      </c>
      <c r="AG70">
        <v>1.98635310326734</v>
      </c>
      <c r="AH70">
        <v>1.8156822196076601</v>
      </c>
    </row>
    <row r="71" spans="1:34" x14ac:dyDescent="0.35">
      <c r="A71" t="s">
        <v>343</v>
      </c>
      <c r="C71">
        <v>1.3169999999999999</v>
      </c>
      <c r="D71">
        <v>1.242</v>
      </c>
      <c r="E71">
        <v>1.1500859472093199</v>
      </c>
      <c r="F71">
        <v>1.25035422110898</v>
      </c>
      <c r="G71">
        <v>1.20475514135054</v>
      </c>
      <c r="H71">
        <v>1.5631214824208499</v>
      </c>
      <c r="I71">
        <v>1.9664872059232701</v>
      </c>
      <c r="J71">
        <v>1.95684506579168</v>
      </c>
      <c r="K71">
        <v>1.9285146281758501</v>
      </c>
      <c r="L71">
        <v>1.87118427840629</v>
      </c>
      <c r="M71">
        <v>1.7779884663137799</v>
      </c>
      <c r="N71">
        <v>1.7374067345769399</v>
      </c>
      <c r="O71">
        <v>2.1112869711797999</v>
      </c>
      <c r="P71">
        <v>1.93356545229011</v>
      </c>
      <c r="Q71">
        <v>1.79960712890217</v>
      </c>
      <c r="R71">
        <v>1.68399855019797</v>
      </c>
      <c r="S71">
        <v>1.5630280461653301</v>
      </c>
      <c r="T71">
        <v>1.4114346066565699</v>
      </c>
      <c r="U71">
        <v>1.88532261429774</v>
      </c>
      <c r="V71">
        <v>1.70976292093925</v>
      </c>
      <c r="W71">
        <v>1.59570877623661</v>
      </c>
      <c r="X71">
        <v>1.6753779634489401</v>
      </c>
      <c r="Y71">
        <v>1.53499630905541</v>
      </c>
      <c r="Z71">
        <v>1.41807140703247</v>
      </c>
      <c r="AA71">
        <v>1.27577541854485</v>
      </c>
      <c r="AB71">
        <v>1.20822849576591</v>
      </c>
      <c r="AC71">
        <v>1.0966711144722601</v>
      </c>
      <c r="AD71">
        <v>0.99785560926219696</v>
      </c>
      <c r="AE71">
        <v>0.90909117247946603</v>
      </c>
      <c r="AF71">
        <v>0.82928945135064602</v>
      </c>
      <c r="AG71">
        <v>0.75748274172476904</v>
      </c>
      <c r="AH71">
        <v>0.69280951759440501</v>
      </c>
    </row>
    <row r="72" spans="1:34" x14ac:dyDescent="0.35">
      <c r="A72" t="s">
        <v>342</v>
      </c>
      <c r="C72">
        <v>0.42299999999999999</v>
      </c>
      <c r="D72">
        <v>0.39500000000000002</v>
      </c>
      <c r="E72">
        <v>0.395717147585811</v>
      </c>
      <c r="F72">
        <v>0.61062944742520298</v>
      </c>
      <c r="G72">
        <v>0.53710805846405496</v>
      </c>
      <c r="H72">
        <v>0.690579621151861</v>
      </c>
      <c r="I72">
        <v>1.3495511765397601</v>
      </c>
      <c r="J72">
        <v>1.23717504101828</v>
      </c>
      <c r="K72">
        <v>1.15694626944287</v>
      </c>
      <c r="L72">
        <v>1.0520775939370499</v>
      </c>
      <c r="M72">
        <v>0.94179682717261604</v>
      </c>
      <c r="N72">
        <v>0.89525239812792901</v>
      </c>
      <c r="O72">
        <v>1.36921135307227</v>
      </c>
      <c r="P72">
        <v>1.25204813426534</v>
      </c>
      <c r="Q72">
        <v>1.1778305041350501</v>
      </c>
      <c r="R72">
        <v>1.1302771627433199</v>
      </c>
      <c r="S72">
        <v>1.05391032560409</v>
      </c>
      <c r="T72">
        <v>0.98696653998953299</v>
      </c>
      <c r="U72">
        <v>1.18014295790249</v>
      </c>
      <c r="V72">
        <v>1.0904170770427299</v>
      </c>
      <c r="W72">
        <v>1.02396462189617</v>
      </c>
      <c r="X72">
        <v>1.46375184798282</v>
      </c>
      <c r="Y72">
        <v>1.36080236378163</v>
      </c>
      <c r="Z72">
        <v>1.2712900048284399</v>
      </c>
      <c r="AA72">
        <v>1.1208660318466499</v>
      </c>
      <c r="AB72">
        <v>1.0759888138954199</v>
      </c>
      <c r="AC72">
        <v>0.99818171569497804</v>
      </c>
      <c r="AD72">
        <v>0.92377389791841202</v>
      </c>
      <c r="AE72">
        <v>0.85223500955906895</v>
      </c>
      <c r="AF72">
        <v>0.78387939870175005</v>
      </c>
      <c r="AG72">
        <v>0.71891398611146495</v>
      </c>
      <c r="AH72">
        <v>0.65745410324105102</v>
      </c>
    </row>
    <row r="73" spans="1:34" x14ac:dyDescent="0.35">
      <c r="A73" t="s">
        <v>341</v>
      </c>
      <c r="C73">
        <v>5.2999999999999999E-2</v>
      </c>
      <c r="D73">
        <v>5.1999999999999998E-2</v>
      </c>
      <c r="E73">
        <v>4.6203124432585299E-2</v>
      </c>
      <c r="F73">
        <v>5.8593777247009197E-2</v>
      </c>
      <c r="G73">
        <v>5.5784142193049203E-2</v>
      </c>
      <c r="H73">
        <v>9.8330597509471998E-2</v>
      </c>
      <c r="I73">
        <v>0.14211657446787501</v>
      </c>
      <c r="J73">
        <v>0.14165608018010101</v>
      </c>
      <c r="K73">
        <v>0.14355941685739201</v>
      </c>
      <c r="L73">
        <v>0.14086869094797899</v>
      </c>
      <c r="M73">
        <v>0.13522570698776401</v>
      </c>
      <c r="N73">
        <v>0.13696833937278399</v>
      </c>
      <c r="O73">
        <v>0.18912733282306701</v>
      </c>
      <c r="P73">
        <v>0.17714010740803501</v>
      </c>
      <c r="Q73">
        <v>0.171212579700114</v>
      </c>
      <c r="R73">
        <v>0.167607955045638</v>
      </c>
      <c r="S73">
        <v>0.158085693488413</v>
      </c>
      <c r="T73">
        <v>0.14684468205870599</v>
      </c>
      <c r="U73">
        <v>0.203383421161795</v>
      </c>
      <c r="V73">
        <v>0.191305450586187</v>
      </c>
      <c r="W73">
        <v>0.184339094976852</v>
      </c>
      <c r="X73">
        <v>0.21002499153909401</v>
      </c>
      <c r="Y73">
        <v>0.196227930548558</v>
      </c>
      <c r="Z73">
        <v>0.18461024304854901</v>
      </c>
      <c r="AA73">
        <v>0.168704201622807</v>
      </c>
      <c r="AB73">
        <v>0.162881030849863</v>
      </c>
      <c r="AC73">
        <v>0.14948357894738701</v>
      </c>
      <c r="AD73">
        <v>0.13708430073130001</v>
      </c>
      <c r="AE73">
        <v>0.12551879109265801</v>
      </c>
      <c r="AF73">
        <v>0.11480704297791</v>
      </c>
      <c r="AG73">
        <v>0.104942303364362</v>
      </c>
      <c r="AH73">
        <v>9.5899110855107605E-2</v>
      </c>
    </row>
    <row r="74" spans="1:34" x14ac:dyDescent="0.35">
      <c r="A74" t="s">
        <v>417</v>
      </c>
      <c r="C74">
        <v>1.8460000000000001</v>
      </c>
      <c r="D74">
        <v>1.81</v>
      </c>
      <c r="E74">
        <v>1.7597837420220801</v>
      </c>
      <c r="F74">
        <v>1.6986736019758399</v>
      </c>
      <c r="G74">
        <v>1.5981179972459101</v>
      </c>
      <c r="H74">
        <v>1.49096171803486</v>
      </c>
      <c r="I74">
        <v>1.37952179395915</v>
      </c>
      <c r="J74">
        <v>1.2727465894352299</v>
      </c>
      <c r="K74">
        <v>2.3605182838365399</v>
      </c>
      <c r="L74">
        <v>2.1870050730713899</v>
      </c>
      <c r="M74">
        <v>2.0177326796794599</v>
      </c>
      <c r="N74">
        <v>1.8209657707276801</v>
      </c>
      <c r="O74">
        <v>1.6840383987371501</v>
      </c>
      <c r="P74">
        <v>1.55608846806172</v>
      </c>
      <c r="Q74">
        <v>1.1189647655289201</v>
      </c>
      <c r="R74">
        <v>1.14271676762699</v>
      </c>
      <c r="S74">
        <v>1.1727179493917601</v>
      </c>
      <c r="T74">
        <v>1.0814084255935901</v>
      </c>
      <c r="U74">
        <v>0.99549808687853802</v>
      </c>
      <c r="V74">
        <v>0.91620291974832402</v>
      </c>
      <c r="W74">
        <v>0.84240387370553704</v>
      </c>
      <c r="X74">
        <v>0.76990192482717301</v>
      </c>
      <c r="Y74">
        <v>0.77140932958349895</v>
      </c>
      <c r="Z74">
        <v>0.76411592549477803</v>
      </c>
      <c r="AA74">
        <v>0.74325277147688695</v>
      </c>
      <c r="AB74">
        <v>0.720970523283604</v>
      </c>
      <c r="AC74">
        <v>0.69223878954873397</v>
      </c>
      <c r="AD74">
        <v>0.58173269865886601</v>
      </c>
      <c r="AE74">
        <v>0.46743870261182402</v>
      </c>
      <c r="AF74">
        <v>0.34956351789975698</v>
      </c>
      <c r="AG74">
        <v>0.22827625572733601</v>
      </c>
      <c r="AH74">
        <v>0.10371513217959</v>
      </c>
    </row>
    <row r="75" spans="1:34" x14ac:dyDescent="0.35">
      <c r="A75" t="s">
        <v>430</v>
      </c>
      <c r="C75">
        <v>3.121</v>
      </c>
      <c r="D75">
        <v>3.8079999999999998</v>
      </c>
      <c r="E75">
        <v>4.3916816010215198</v>
      </c>
      <c r="F75">
        <v>4.9105918689048504</v>
      </c>
      <c r="G75">
        <v>5.3139747286414503</v>
      </c>
      <c r="H75">
        <v>5.5839616366745402</v>
      </c>
      <c r="I75">
        <v>5.7523708750042202</v>
      </c>
      <c r="J75">
        <v>5.8907208840401397</v>
      </c>
      <c r="K75">
        <v>5.9356738472553499</v>
      </c>
      <c r="L75">
        <v>5.9888288940708296</v>
      </c>
      <c r="M75">
        <v>6.0187562805006998</v>
      </c>
      <c r="N75">
        <v>5.89711845074281</v>
      </c>
      <c r="O75">
        <v>6.0665464984132598</v>
      </c>
      <c r="P75">
        <v>6.19342313069032</v>
      </c>
      <c r="Q75">
        <v>6.3437474898600499</v>
      </c>
      <c r="R75">
        <v>6.4608028095959398</v>
      </c>
      <c r="S75">
        <v>6.6147468253274901</v>
      </c>
      <c r="T75">
        <v>6.5668232939352702</v>
      </c>
      <c r="U75">
        <v>6.4884062316974003</v>
      </c>
      <c r="V75">
        <v>6.3955584851418399</v>
      </c>
      <c r="W75">
        <v>6.2883105878832799</v>
      </c>
      <c r="X75">
        <v>6.1416113434950503</v>
      </c>
      <c r="Y75">
        <v>5.9634157520961297</v>
      </c>
      <c r="Z75">
        <v>5.7803337755965298</v>
      </c>
      <c r="AA75">
        <v>5.5836897763442996</v>
      </c>
      <c r="AB75">
        <v>5.4099566614906598</v>
      </c>
      <c r="AC75">
        <v>5.2465184165787999</v>
      </c>
      <c r="AD75">
        <v>4.7869976636917801</v>
      </c>
      <c r="AE75">
        <v>4.3169528674925104</v>
      </c>
      <c r="AF75">
        <v>3.83991250888291</v>
      </c>
      <c r="AG75">
        <v>3.3468277788821998</v>
      </c>
      <c r="AH75">
        <v>2.8325741129319999</v>
      </c>
    </row>
    <row r="76" spans="1:34" x14ac:dyDescent="0.35">
      <c r="A76" t="s">
        <v>429</v>
      </c>
      <c r="C76">
        <v>1.38</v>
      </c>
      <c r="D76">
        <v>1.696</v>
      </c>
      <c r="E76">
        <v>1.9953608936251199</v>
      </c>
      <c r="F76">
        <v>2.35473389436953</v>
      </c>
      <c r="G76">
        <v>2.52755465020152</v>
      </c>
      <c r="H76">
        <v>2.7872082198650898</v>
      </c>
      <c r="I76">
        <v>3.1305611639033102</v>
      </c>
      <c r="J76">
        <v>3.2454516572899799</v>
      </c>
      <c r="K76">
        <v>3.2975333310366399</v>
      </c>
      <c r="L76">
        <v>3.3146223067108598</v>
      </c>
      <c r="M76">
        <v>3.2972285603848999</v>
      </c>
      <c r="N76">
        <v>3.2506206613225999</v>
      </c>
      <c r="O76">
        <v>1.4783010778040899</v>
      </c>
      <c r="P76">
        <v>3.8254089385174299</v>
      </c>
      <c r="Q76">
        <v>3.90761595202836</v>
      </c>
      <c r="R76">
        <v>3.9747504642835998</v>
      </c>
      <c r="S76">
        <v>3.9694714534340898</v>
      </c>
      <c r="T76">
        <v>3.93267048353741</v>
      </c>
      <c r="U76">
        <v>4.3561427564016304</v>
      </c>
      <c r="V76">
        <v>4.2508805418125002</v>
      </c>
      <c r="W76">
        <v>4.1574252942064502</v>
      </c>
      <c r="X76">
        <v>4.4525325744195303</v>
      </c>
      <c r="Y76">
        <v>4.4703510392848003</v>
      </c>
      <c r="Z76">
        <v>4.4821423261726796</v>
      </c>
      <c r="AA76">
        <v>4.44708864486255</v>
      </c>
      <c r="AB76">
        <v>4.5141657891769897</v>
      </c>
      <c r="AC76">
        <v>4.5329268598816403</v>
      </c>
      <c r="AD76">
        <v>4.5561369815991899</v>
      </c>
      <c r="AE76">
        <v>4.5635533204530399</v>
      </c>
      <c r="AF76">
        <v>4.5981563354334201</v>
      </c>
      <c r="AG76">
        <v>4.6155338403303903</v>
      </c>
      <c r="AH76">
        <v>4.64869552419312</v>
      </c>
    </row>
    <row r="77" spans="1:34" x14ac:dyDescent="0.35">
      <c r="A77" t="s">
        <v>68</v>
      </c>
      <c r="C77">
        <v>1.6890000000000001</v>
      </c>
      <c r="D77">
        <v>1.6919999999999999</v>
      </c>
      <c r="E77">
        <v>1.6773728579325</v>
      </c>
      <c r="F77">
        <v>2.0965530405759498</v>
      </c>
      <c r="G77">
        <v>2.9498335867047598</v>
      </c>
      <c r="H77">
        <v>2.8463340903333298</v>
      </c>
      <c r="I77">
        <v>2.4404756745413398</v>
      </c>
      <c r="J77">
        <v>2.3220247515044901</v>
      </c>
      <c r="K77">
        <v>2.53408216900664</v>
      </c>
      <c r="L77">
        <v>2.38682307298386</v>
      </c>
      <c r="M77">
        <v>2.4427196020531401</v>
      </c>
      <c r="N77">
        <v>3.4622323533442798</v>
      </c>
      <c r="O77">
        <v>2.8723946633728601</v>
      </c>
      <c r="P77">
        <v>2.8877181786680599</v>
      </c>
      <c r="Q77">
        <v>2.7880322872602599</v>
      </c>
      <c r="R77">
        <v>2.81369765849603</v>
      </c>
      <c r="S77">
        <v>2.8363197529114799</v>
      </c>
      <c r="T77">
        <v>2.53689749539953</v>
      </c>
      <c r="U77">
        <v>2.4039899504516899</v>
      </c>
      <c r="V77">
        <v>2.3363937309602298</v>
      </c>
      <c r="W77">
        <v>2.2962259406644101</v>
      </c>
      <c r="X77">
        <v>2.27011221579395</v>
      </c>
      <c r="Y77">
        <v>2.2493279237626398</v>
      </c>
      <c r="Z77">
        <v>2.23430553606131</v>
      </c>
      <c r="AA77">
        <v>2.2230828293621401</v>
      </c>
      <c r="AB77">
        <v>2.2145752102347598</v>
      </c>
      <c r="AC77">
        <v>2.20789969984415</v>
      </c>
      <c r="AD77">
        <v>2.20257709748069</v>
      </c>
      <c r="AE77">
        <v>2.1982502836380799</v>
      </c>
      <c r="AF77">
        <v>2.1946629645952598</v>
      </c>
      <c r="AG77">
        <v>2.1916263617960299</v>
      </c>
      <c r="AH77">
        <v>2.18899863295717</v>
      </c>
    </row>
    <row r="78" spans="1:34" x14ac:dyDescent="0.35">
      <c r="A78" t="s">
        <v>67</v>
      </c>
      <c r="C78">
        <v>772.00699999999995</v>
      </c>
      <c r="D78">
        <v>761.31</v>
      </c>
      <c r="E78">
        <v>731.904410992522</v>
      </c>
      <c r="F78">
        <v>861.12174455955596</v>
      </c>
      <c r="G78">
        <v>1129.11375208447</v>
      </c>
      <c r="H78">
        <v>881.17795289398305</v>
      </c>
      <c r="I78">
        <v>763.568506951225</v>
      </c>
      <c r="J78">
        <v>730.72941774519404</v>
      </c>
      <c r="K78">
        <v>775.93396663464205</v>
      </c>
      <c r="L78">
        <v>738.946833344212</v>
      </c>
      <c r="M78">
        <v>749.19355764052398</v>
      </c>
      <c r="N78">
        <v>998.59026647119401</v>
      </c>
      <c r="O78">
        <v>854.68841252246602</v>
      </c>
      <c r="P78">
        <v>865.783790921932</v>
      </c>
      <c r="Q78">
        <v>828.61804224238597</v>
      </c>
      <c r="R78">
        <v>831.29433175339796</v>
      </c>
      <c r="S78">
        <v>829.78949031091099</v>
      </c>
      <c r="T78">
        <v>759.837351162147</v>
      </c>
      <c r="U78">
        <v>728.59734696409703</v>
      </c>
      <c r="V78">
        <v>713.47353960750399</v>
      </c>
      <c r="W78">
        <v>704.63662317507999</v>
      </c>
      <c r="X78">
        <v>699.01680971594396</v>
      </c>
      <c r="Y78">
        <v>694.48904354147396</v>
      </c>
      <c r="Z78">
        <v>691.28490316408704</v>
      </c>
      <c r="AA78">
        <v>688.95164870947895</v>
      </c>
      <c r="AB78">
        <v>687.25135313133103</v>
      </c>
      <c r="AC78">
        <v>685.96267058019998</v>
      </c>
      <c r="AD78">
        <v>684.97848069082897</v>
      </c>
      <c r="AE78">
        <v>684.21539672309405</v>
      </c>
      <c r="AF78">
        <v>683.61336547052599</v>
      </c>
      <c r="AG78">
        <v>683.12793669087296</v>
      </c>
      <c r="AH78">
        <v>682.72554926542102</v>
      </c>
    </row>
    <row r="79" spans="1:34" x14ac:dyDescent="0.35">
      <c r="A79" t="s">
        <v>441</v>
      </c>
      <c r="C79">
        <v>1.321</v>
      </c>
      <c r="D79">
        <v>1.347</v>
      </c>
      <c r="E79">
        <v>1.3550456987589099</v>
      </c>
      <c r="F79">
        <v>1.7542703004358799</v>
      </c>
      <c r="G79">
        <v>2.6213789522515301</v>
      </c>
      <c r="H79">
        <v>2.8463340903333298</v>
      </c>
      <c r="I79">
        <v>2.4404756745413398</v>
      </c>
      <c r="J79">
        <v>2.3220247515044901</v>
      </c>
      <c r="K79">
        <v>2.53408216900664</v>
      </c>
      <c r="L79">
        <v>2.38682307298386</v>
      </c>
      <c r="M79">
        <v>2.4427196020531401</v>
      </c>
      <c r="N79">
        <v>3.4622323533442798</v>
      </c>
      <c r="O79">
        <v>2.8723946633728601</v>
      </c>
      <c r="P79">
        <v>2.8877181786680599</v>
      </c>
      <c r="Q79">
        <v>2.7880322872602599</v>
      </c>
      <c r="R79">
        <v>2.81369765849603</v>
      </c>
      <c r="S79">
        <v>2.8363197529114799</v>
      </c>
      <c r="T79">
        <v>2.53689749539953</v>
      </c>
      <c r="U79">
        <v>2.4039899504516899</v>
      </c>
      <c r="V79">
        <v>2.3363937309602298</v>
      </c>
      <c r="W79">
        <v>2.2962259406644101</v>
      </c>
      <c r="X79">
        <v>2.27011221579395</v>
      </c>
      <c r="Y79">
        <v>2.2493279237626398</v>
      </c>
      <c r="Z79">
        <v>2.23430553606131</v>
      </c>
      <c r="AA79">
        <v>2.2230828293621401</v>
      </c>
      <c r="AB79">
        <v>2.2145752102347598</v>
      </c>
      <c r="AC79">
        <v>2.20789969984415</v>
      </c>
      <c r="AD79">
        <v>2.20257709748069</v>
      </c>
      <c r="AE79">
        <v>2.1982502836380799</v>
      </c>
      <c r="AF79">
        <v>2.1946629645952598</v>
      </c>
      <c r="AG79">
        <v>2.1916263617960299</v>
      </c>
      <c r="AH79">
        <v>2.18899863295717</v>
      </c>
    </row>
    <row r="80" spans="1:34" x14ac:dyDescent="0.35">
      <c r="A80" t="s">
        <v>65</v>
      </c>
      <c r="C80">
        <v>127.30800000000001</v>
      </c>
      <c r="D80">
        <v>131.02600000000001</v>
      </c>
      <c r="E80">
        <v>128.649034609273</v>
      </c>
      <c r="F80">
        <v>150.67800152268401</v>
      </c>
      <c r="G80">
        <v>189.755872028883</v>
      </c>
      <c r="H80">
        <v>193.25522779740101</v>
      </c>
      <c r="I80">
        <v>146.58637237423201</v>
      </c>
      <c r="J80">
        <v>151.85219617967999</v>
      </c>
      <c r="K80">
        <v>161.996556064971</v>
      </c>
      <c r="L80">
        <v>165.744513124581</v>
      </c>
      <c r="M80">
        <v>172.321844791118</v>
      </c>
      <c r="N80">
        <v>224.659225781327</v>
      </c>
      <c r="O80">
        <v>222.642028336831</v>
      </c>
      <c r="P80">
        <v>230.78969371980199</v>
      </c>
      <c r="Q80">
        <v>239.88258808069699</v>
      </c>
      <c r="R80">
        <v>251.792810213628</v>
      </c>
      <c r="S80">
        <v>260.59692432758402</v>
      </c>
      <c r="T80">
        <v>232.94399903736999</v>
      </c>
      <c r="U80">
        <v>222.04088037417301</v>
      </c>
      <c r="V80">
        <v>216.44815442530501</v>
      </c>
      <c r="W80">
        <v>213.79834848118199</v>
      </c>
      <c r="X80">
        <v>212.53055249333599</v>
      </c>
      <c r="Y80">
        <v>211.93505985180599</v>
      </c>
      <c r="Z80">
        <v>211.768528099159</v>
      </c>
      <c r="AA80">
        <v>211.865534765961</v>
      </c>
      <c r="AB80">
        <v>212.14941323960599</v>
      </c>
      <c r="AC80">
        <v>212.54507261999399</v>
      </c>
      <c r="AD80">
        <v>213.026426333438</v>
      </c>
      <c r="AE80">
        <v>213.568901141536</v>
      </c>
      <c r="AF80">
        <v>214.15507499082099</v>
      </c>
      <c r="AG80">
        <v>214.77203582878801</v>
      </c>
      <c r="AH80">
        <v>215.40996251256001</v>
      </c>
    </row>
    <row r="81" spans="1:34" x14ac:dyDescent="0.35">
      <c r="A81" t="s">
        <v>66</v>
      </c>
      <c r="C81">
        <v>306.57299999999998</v>
      </c>
      <c r="D81">
        <v>311.32</v>
      </c>
      <c r="E81">
        <v>310.85917274191502</v>
      </c>
      <c r="F81">
        <v>414.58419428125802</v>
      </c>
      <c r="G81">
        <v>648.342652257699</v>
      </c>
      <c r="H81">
        <v>687.92272509658198</v>
      </c>
      <c r="I81">
        <v>616.98213457699296</v>
      </c>
      <c r="J81">
        <v>578.87722156551297</v>
      </c>
      <c r="K81">
        <v>613.93741056967099</v>
      </c>
      <c r="L81">
        <v>573.20232021963</v>
      </c>
      <c r="M81">
        <v>576.87171284940598</v>
      </c>
      <c r="N81">
        <v>773.93104068986702</v>
      </c>
      <c r="O81">
        <v>632.046384185634</v>
      </c>
      <c r="P81">
        <v>634.99409720212896</v>
      </c>
      <c r="Q81">
        <v>588.73545416168804</v>
      </c>
      <c r="R81">
        <v>579.50152153976899</v>
      </c>
      <c r="S81">
        <v>569.19256598332595</v>
      </c>
      <c r="T81">
        <v>526.89335212477704</v>
      </c>
      <c r="U81">
        <v>506.55646658992299</v>
      </c>
      <c r="V81">
        <v>497.02538518219899</v>
      </c>
      <c r="W81">
        <v>490.83827469389797</v>
      </c>
      <c r="X81">
        <v>486.48625722260698</v>
      </c>
      <c r="Y81">
        <v>482.55398368966701</v>
      </c>
      <c r="Z81">
        <v>479.51637506492801</v>
      </c>
      <c r="AA81">
        <v>477.086113943518</v>
      </c>
      <c r="AB81">
        <v>475.10193989172501</v>
      </c>
      <c r="AC81">
        <v>473.417597960205</v>
      </c>
      <c r="AD81">
        <v>471.95205435739098</v>
      </c>
      <c r="AE81">
        <v>470.64649558155702</v>
      </c>
      <c r="AF81">
        <v>469.45829047970398</v>
      </c>
      <c r="AG81">
        <v>468.35590086208498</v>
      </c>
      <c r="AH81">
        <v>467.31558675286101</v>
      </c>
    </row>
    <row r="82" spans="1:34" x14ac:dyDescent="0.35">
      <c r="A82" t="s">
        <v>448</v>
      </c>
      <c r="C82">
        <v>0.36699999999999999</v>
      </c>
      <c r="D82">
        <v>0.34399999999999997</v>
      </c>
      <c r="E82">
        <v>0.32232715917358901</v>
      </c>
      <c r="F82">
        <v>0.34228274014007198</v>
      </c>
      <c r="G82">
        <v>0.32845463445322698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 t="s">
        <v>70</v>
      </c>
      <c r="C84">
        <v>338.12599999999998</v>
      </c>
      <c r="D84">
        <v>318.964</v>
      </c>
      <c r="E84">
        <v>292.39620364133299</v>
      </c>
      <c r="F84">
        <v>295.85954875561202</v>
      </c>
      <c r="G84">
        <v>291.01522779789201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t="s">
        <v>458</v>
      </c>
      <c r="C85">
        <v>127.30800000000001</v>
      </c>
      <c r="D85">
        <v>131.02600000000001</v>
      </c>
      <c r="E85">
        <v>128.649034609273</v>
      </c>
      <c r="F85">
        <v>150.67800152268401</v>
      </c>
      <c r="G85">
        <v>189.755872028883</v>
      </c>
      <c r="H85">
        <v>193.25522779740101</v>
      </c>
      <c r="I85">
        <v>146.58637237423201</v>
      </c>
      <c r="J85">
        <v>151.85219617967999</v>
      </c>
      <c r="K85">
        <v>161.996556064971</v>
      </c>
      <c r="L85">
        <v>165.744513124581</v>
      </c>
      <c r="M85">
        <v>172.321844791118</v>
      </c>
      <c r="N85">
        <v>224.659225781327</v>
      </c>
      <c r="O85">
        <v>222.642028336831</v>
      </c>
      <c r="P85">
        <v>230.78969371980199</v>
      </c>
      <c r="Q85">
        <v>239.88258808069699</v>
      </c>
      <c r="R85">
        <v>251.792810213628</v>
      </c>
      <c r="S85">
        <v>260.59692432758402</v>
      </c>
      <c r="T85">
        <v>232.94399903736999</v>
      </c>
      <c r="U85">
        <v>222.04088037417301</v>
      </c>
      <c r="V85">
        <v>216.44815442530501</v>
      </c>
      <c r="W85">
        <v>213.79834848118199</v>
      </c>
      <c r="X85">
        <v>212.53055249333599</v>
      </c>
      <c r="Y85">
        <v>211.93505985180599</v>
      </c>
      <c r="Z85">
        <v>211.768528099159</v>
      </c>
      <c r="AA85">
        <v>211.865534765961</v>
      </c>
      <c r="AB85">
        <v>212.14941323960599</v>
      </c>
      <c r="AC85">
        <v>212.54507261999399</v>
      </c>
      <c r="AD85">
        <v>213.026426333438</v>
      </c>
      <c r="AE85">
        <v>213.568901141536</v>
      </c>
      <c r="AF85">
        <v>214.15507499082099</v>
      </c>
      <c r="AG85">
        <v>214.77203582878801</v>
      </c>
      <c r="AH85">
        <v>215.40996251256001</v>
      </c>
    </row>
    <row r="86" spans="1:34" x14ac:dyDescent="0.35">
      <c r="A86" t="s">
        <v>459</v>
      </c>
      <c r="C86">
        <v>644.69899999999996</v>
      </c>
      <c r="D86">
        <v>630.28300000000002</v>
      </c>
      <c r="E86">
        <v>603.25537638324795</v>
      </c>
      <c r="F86">
        <v>710.44374303687096</v>
      </c>
      <c r="G86">
        <v>939.35788005559095</v>
      </c>
      <c r="H86">
        <v>687.92272509658198</v>
      </c>
      <c r="I86">
        <v>616.98213457699296</v>
      </c>
      <c r="J86">
        <v>578.87722156551297</v>
      </c>
      <c r="K86">
        <v>613.93741056967099</v>
      </c>
      <c r="L86">
        <v>573.20232021963</v>
      </c>
      <c r="M86">
        <v>576.87171284940598</v>
      </c>
      <c r="N86">
        <v>773.93104068986702</v>
      </c>
      <c r="O86">
        <v>632.046384185634</v>
      </c>
      <c r="P86">
        <v>634.99409720212896</v>
      </c>
      <c r="Q86">
        <v>588.73545416168804</v>
      </c>
      <c r="R86">
        <v>579.50152153976899</v>
      </c>
      <c r="S86">
        <v>569.19256598332595</v>
      </c>
      <c r="T86">
        <v>526.89335212477704</v>
      </c>
      <c r="U86">
        <v>506.55646658992299</v>
      </c>
      <c r="V86">
        <v>497.02538518219899</v>
      </c>
      <c r="W86">
        <v>490.83827469389797</v>
      </c>
      <c r="X86">
        <v>486.48625722260698</v>
      </c>
      <c r="Y86">
        <v>482.55398368966701</v>
      </c>
      <c r="Z86">
        <v>479.51637506492801</v>
      </c>
      <c r="AA86">
        <v>477.086113943518</v>
      </c>
      <c r="AB86">
        <v>475.10193989172501</v>
      </c>
      <c r="AC86">
        <v>473.417597960205</v>
      </c>
      <c r="AD86">
        <v>471.95205435739098</v>
      </c>
      <c r="AE86">
        <v>470.64649558155702</v>
      </c>
      <c r="AF86">
        <v>469.45829047970398</v>
      </c>
      <c r="AG86">
        <v>468.35590086208498</v>
      </c>
      <c r="AH86">
        <v>467.31558675286101</v>
      </c>
    </row>
    <row r="87" spans="1:34" x14ac:dyDescent="0.35">
      <c r="A87" t="s">
        <v>418</v>
      </c>
      <c r="C87">
        <v>0.36299999999999999</v>
      </c>
      <c r="D87">
        <v>0.36499999999999999</v>
      </c>
      <c r="E87">
        <v>0.36705397753901903</v>
      </c>
      <c r="F87">
        <v>0.371160598419771</v>
      </c>
      <c r="G87">
        <v>0.37234017409484899</v>
      </c>
      <c r="H87">
        <v>0.37272437044309698</v>
      </c>
      <c r="I87">
        <v>0.36853197803436699</v>
      </c>
      <c r="J87">
        <v>0.36475136056465002</v>
      </c>
      <c r="K87">
        <v>0.36125375690763301</v>
      </c>
      <c r="L87">
        <v>0.35893804345559299</v>
      </c>
      <c r="M87">
        <v>0.35786433657340999</v>
      </c>
      <c r="N87">
        <v>0.35437338386541201</v>
      </c>
      <c r="O87">
        <v>0.350870760018689</v>
      </c>
      <c r="P87">
        <v>0.34938922234306802</v>
      </c>
      <c r="Q87">
        <v>0.34850734964531599</v>
      </c>
      <c r="R87">
        <v>0.34911436695130599</v>
      </c>
      <c r="S87">
        <v>0.35021174359083002</v>
      </c>
      <c r="T87">
        <v>0.35277708089419002</v>
      </c>
      <c r="U87">
        <v>0.35414387105646</v>
      </c>
      <c r="V87">
        <v>0.35655121218466401</v>
      </c>
      <c r="W87">
        <v>0.359713939366751</v>
      </c>
      <c r="X87">
        <v>0.36101537595598898</v>
      </c>
      <c r="Y87">
        <v>0.363608175469672</v>
      </c>
      <c r="Z87">
        <v>0.36666407154874903</v>
      </c>
      <c r="AA87">
        <v>0.36996483172887801</v>
      </c>
      <c r="AB87">
        <v>0.37348319691024401</v>
      </c>
      <c r="AC87">
        <v>0.37785856975842103</v>
      </c>
      <c r="AD87">
        <v>0.38262431590757601</v>
      </c>
      <c r="AE87">
        <v>0.38778311452765202</v>
      </c>
      <c r="AF87">
        <v>0.393297989746211</v>
      </c>
      <c r="AG87">
        <v>0.39919192734317399</v>
      </c>
      <c r="AH87">
        <v>0.40542881469074399</v>
      </c>
    </row>
    <row r="88" spans="1:34" x14ac:dyDescent="0.35">
      <c r="A88" t="s">
        <v>310</v>
      </c>
      <c r="C88">
        <v>486.72399999999999</v>
      </c>
      <c r="D88">
        <v>448.41199999999998</v>
      </c>
      <c r="E88">
        <v>426.773126836698</v>
      </c>
      <c r="F88">
        <v>711.42992265994303</v>
      </c>
      <c r="G88">
        <v>634.43698703449002</v>
      </c>
      <c r="H88">
        <v>797.83191117260503</v>
      </c>
      <c r="I88">
        <v>1343.05060962116</v>
      </c>
      <c r="J88">
        <v>1234.8563785255201</v>
      </c>
      <c r="K88">
        <v>1161.61094599178</v>
      </c>
      <c r="L88">
        <v>1044.83909981176</v>
      </c>
      <c r="M88">
        <v>921.30324543717904</v>
      </c>
      <c r="N88">
        <v>890.13313475934103</v>
      </c>
      <c r="O88">
        <v>1283.10039177813</v>
      </c>
      <c r="P88">
        <v>1156.0314242030299</v>
      </c>
      <c r="Q88">
        <v>1055.8633162870999</v>
      </c>
      <c r="R88">
        <v>951.54707208587899</v>
      </c>
      <c r="S88">
        <v>846.87854287772905</v>
      </c>
      <c r="T88">
        <v>772.217224868843</v>
      </c>
      <c r="U88">
        <v>966.54733690458102</v>
      </c>
      <c r="V88">
        <v>861.69312222581198</v>
      </c>
      <c r="W88">
        <v>779.01057501347395</v>
      </c>
      <c r="X88">
        <v>908.16823296805501</v>
      </c>
      <c r="Y88">
        <v>826.33855478072803</v>
      </c>
      <c r="Z88">
        <v>756.84080783724801</v>
      </c>
      <c r="AA88">
        <v>647.64018098751103</v>
      </c>
      <c r="AB88">
        <v>612.867479437356</v>
      </c>
      <c r="AC88">
        <v>562.54534737783695</v>
      </c>
      <c r="AD88">
        <v>515.23366589019895</v>
      </c>
      <c r="AE88">
        <v>470.54210076092897</v>
      </c>
      <c r="AF88">
        <v>428.51945982881603</v>
      </c>
      <c r="AG88">
        <v>389.16242513651503</v>
      </c>
      <c r="AH88">
        <v>352.42611119548599</v>
      </c>
    </row>
    <row r="89" spans="1:34" x14ac:dyDescent="0.35">
      <c r="A89" t="s">
        <v>463</v>
      </c>
      <c r="C89">
        <v>2.0270000000000001</v>
      </c>
      <c r="D89">
        <v>1.9990000000000001</v>
      </c>
    </row>
    <row r="90" spans="1:34" x14ac:dyDescent="0.35">
      <c r="A90" t="s">
        <v>460</v>
      </c>
      <c r="C90">
        <v>1181.3409999999999</v>
      </c>
      <c r="D90">
        <v>1172.18</v>
      </c>
    </row>
    <row r="91" spans="1:34" x14ac:dyDescent="0.35">
      <c r="A91" t="s">
        <v>440</v>
      </c>
      <c r="C91">
        <v>1.5589999999999999</v>
      </c>
      <c r="D91">
        <v>1.5660000000000001</v>
      </c>
    </row>
    <row r="92" spans="1:34" x14ac:dyDescent="0.35">
      <c r="A92" t="s">
        <v>438</v>
      </c>
      <c r="C92">
        <v>325.08499999999998</v>
      </c>
      <c r="D92">
        <v>328.21600000000001</v>
      </c>
    </row>
    <row r="93" spans="1:34" x14ac:dyDescent="0.35">
      <c r="A93" t="s">
        <v>439</v>
      </c>
      <c r="C93">
        <v>628.69500000000005</v>
      </c>
      <c r="D93">
        <v>631.34100000000001</v>
      </c>
    </row>
    <row r="94" spans="1:34" x14ac:dyDescent="0.35">
      <c r="A94" t="s">
        <v>447</v>
      </c>
      <c r="C94">
        <v>0.46800000000000003</v>
      </c>
      <c r="D94">
        <v>0.433</v>
      </c>
    </row>
    <row r="95" spans="1:34" x14ac:dyDescent="0.35">
      <c r="A95" t="s">
        <v>445</v>
      </c>
      <c r="C95">
        <v>0</v>
      </c>
      <c r="D95">
        <v>0</v>
      </c>
    </row>
    <row r="96" spans="1:34" x14ac:dyDescent="0.35">
      <c r="A96" t="s">
        <v>446</v>
      </c>
      <c r="C96">
        <v>227.56100000000001</v>
      </c>
      <c r="D96">
        <v>212.624</v>
      </c>
    </row>
    <row r="97" spans="1:34" x14ac:dyDescent="0.35">
      <c r="A97" t="s">
        <v>461</v>
      </c>
      <c r="C97">
        <v>325.08499999999998</v>
      </c>
      <c r="D97">
        <v>328.21600000000001</v>
      </c>
    </row>
    <row r="98" spans="1:34" x14ac:dyDescent="0.35">
      <c r="A98" t="s">
        <v>462</v>
      </c>
      <c r="C98">
        <v>856.25599999999997</v>
      </c>
      <c r="D98">
        <v>843.96400000000006</v>
      </c>
    </row>
    <row r="99" spans="1:34" x14ac:dyDescent="0.35">
      <c r="A99" t="s">
        <v>216</v>
      </c>
      <c r="B99">
        <v>124.54300000000001</v>
      </c>
      <c r="C99">
        <v>121.535</v>
      </c>
      <c r="D99">
        <v>118.693</v>
      </c>
      <c r="E99">
        <v>115.96843558953501</v>
      </c>
      <c r="F99">
        <v>112.932642920703</v>
      </c>
      <c r="G99">
        <v>109.548267462936</v>
      </c>
      <c r="H99">
        <v>105.919801245587</v>
      </c>
      <c r="I99">
        <v>102.256679078996</v>
      </c>
      <c r="J99">
        <v>98.972504434191805</v>
      </c>
      <c r="K99">
        <v>95.836250702676693</v>
      </c>
      <c r="L99">
        <v>93.032750298058403</v>
      </c>
      <c r="M99">
        <v>90.412136731910607</v>
      </c>
      <c r="N99">
        <v>87.3037673285708</v>
      </c>
      <c r="O99">
        <v>84.639401199799806</v>
      </c>
      <c r="P99">
        <v>81.802353189628406</v>
      </c>
      <c r="Q99">
        <v>79.280688364964107</v>
      </c>
      <c r="R99">
        <v>76.938511427680695</v>
      </c>
      <c r="S99">
        <v>74.792277485872006</v>
      </c>
      <c r="T99">
        <v>72.925819276697496</v>
      </c>
      <c r="U99">
        <v>71.006550746468506</v>
      </c>
      <c r="V99">
        <v>69.269788354079694</v>
      </c>
      <c r="W99">
        <v>67.675786139160095</v>
      </c>
      <c r="X99">
        <v>65.929646682714505</v>
      </c>
      <c r="Y99">
        <v>64.307232175013695</v>
      </c>
      <c r="Z99">
        <v>62.792274961818002</v>
      </c>
      <c r="AA99">
        <v>61.422410372541201</v>
      </c>
      <c r="AB99">
        <v>60.118612750954597</v>
      </c>
      <c r="AC99">
        <v>58.893160523696999</v>
      </c>
      <c r="AD99">
        <v>57.739667461605301</v>
      </c>
      <c r="AE99">
        <v>56.653394116632199</v>
      </c>
      <c r="AF99">
        <v>55.628600467374298</v>
      </c>
      <c r="AG99">
        <v>54.661269245393299</v>
      </c>
      <c r="AH99">
        <v>53.746436022426302</v>
      </c>
    </row>
    <row r="100" spans="1:34" x14ac:dyDescent="0.35">
      <c r="A100" t="s">
        <v>215</v>
      </c>
      <c r="B100">
        <v>294.69900000000001</v>
      </c>
      <c r="C100">
        <v>291.32499999999999</v>
      </c>
      <c r="D100">
        <v>288.14</v>
      </c>
      <c r="E100">
        <v>285.06347510794802</v>
      </c>
      <c r="F100">
        <v>281.04068288872003</v>
      </c>
      <c r="G100">
        <v>275.71671572513202</v>
      </c>
      <c r="H100">
        <v>269.37293832045901</v>
      </c>
      <c r="I100">
        <v>262.53295786492703</v>
      </c>
      <c r="J100">
        <v>256.30468443933501</v>
      </c>
      <c r="K100">
        <v>250.11531393628101</v>
      </c>
      <c r="L100">
        <v>244.49487893962799</v>
      </c>
      <c r="M100">
        <v>239.08128925023101</v>
      </c>
      <c r="N100">
        <v>232.10607434073199</v>
      </c>
      <c r="O100">
        <v>224.74333254757801</v>
      </c>
      <c r="P100">
        <v>218.200404691036</v>
      </c>
      <c r="Q100">
        <v>212.34801270319301</v>
      </c>
      <c r="R100">
        <v>206.83865959975901</v>
      </c>
      <c r="S100">
        <v>201.725166683254</v>
      </c>
      <c r="T100">
        <v>197.25513230868799</v>
      </c>
      <c r="U100">
        <v>192.53410604214</v>
      </c>
      <c r="V100">
        <v>188.21287808173599</v>
      </c>
      <c r="W100">
        <v>184.19213319552699</v>
      </c>
      <c r="X100">
        <v>179.67162271165401</v>
      </c>
      <c r="Y100">
        <v>175.46735060326699</v>
      </c>
      <c r="Z100">
        <v>171.533499734907</v>
      </c>
      <c r="AA100">
        <v>167.97869857316499</v>
      </c>
      <c r="AB100">
        <v>164.58532242587</v>
      </c>
      <c r="AC100">
        <v>161.39185109326101</v>
      </c>
      <c r="AD100">
        <v>158.38204929912399</v>
      </c>
      <c r="AE100">
        <v>155.54097933221601</v>
      </c>
      <c r="AF100">
        <v>152.85712510570599</v>
      </c>
      <c r="AG100">
        <v>150.31744618791899</v>
      </c>
      <c r="AH100">
        <v>147.91214344634301</v>
      </c>
    </row>
    <row r="101" spans="1:34" x14ac:dyDescent="0.35">
      <c r="A101" t="s">
        <v>222</v>
      </c>
      <c r="B101">
        <v>0.49199999999999999</v>
      </c>
      <c r="C101">
        <v>0.83299999999999996</v>
      </c>
      <c r="D101">
        <v>1.171</v>
      </c>
      <c r="E101">
        <v>1.5093334262059099</v>
      </c>
      <c r="F101">
        <v>1.85882124796457</v>
      </c>
      <c r="G101">
        <v>2.20959877053106</v>
      </c>
      <c r="H101">
        <v>2.5435134587863799</v>
      </c>
      <c r="I101">
        <v>2.8528060717610702</v>
      </c>
      <c r="J101">
        <v>3.1465725231163302</v>
      </c>
      <c r="K101">
        <v>3.4223935834130002</v>
      </c>
      <c r="L101">
        <v>3.6826523175845698</v>
      </c>
      <c r="M101">
        <v>3.9273097691194598</v>
      </c>
      <c r="N101">
        <v>4.1716824162317998</v>
      </c>
      <c r="O101">
        <v>4.2578879563323104</v>
      </c>
      <c r="P101">
        <v>4.4940289308749897</v>
      </c>
      <c r="Q101">
        <v>4.7207411364093099</v>
      </c>
      <c r="R101">
        <v>4.9450604437705499</v>
      </c>
      <c r="S101">
        <v>5.1613251962907798</v>
      </c>
      <c r="T101">
        <v>5.3551281663147696</v>
      </c>
      <c r="U101">
        <v>5.5348440138417301</v>
      </c>
      <c r="V101">
        <v>5.70609678430103</v>
      </c>
      <c r="W101">
        <v>5.8694477884207403</v>
      </c>
      <c r="X101">
        <v>6.0485722219122202</v>
      </c>
      <c r="Y101">
        <v>6.2273030097939204</v>
      </c>
      <c r="Z101">
        <v>6.4041410690894498</v>
      </c>
      <c r="AA101">
        <v>6.5796360735026997</v>
      </c>
      <c r="AB101">
        <v>6.7527377357321097</v>
      </c>
      <c r="AC101">
        <v>6.9240498343536396</v>
      </c>
      <c r="AD101">
        <v>7.0933515437111199</v>
      </c>
      <c r="AE101">
        <v>7.25935142285996</v>
      </c>
      <c r="AF101">
        <v>7.42300947360979</v>
      </c>
      <c r="AG101">
        <v>7.5831228944640303</v>
      </c>
      <c r="AH101">
        <v>7.74068796476078</v>
      </c>
    </row>
    <row r="102" spans="1:34" x14ac:dyDescent="0.35">
      <c r="A102" t="s">
        <v>223</v>
      </c>
      <c r="B102">
        <v>6.4820000000000002</v>
      </c>
      <c r="C102">
        <v>7.3540000000000001</v>
      </c>
      <c r="D102">
        <v>8.2140000000000004</v>
      </c>
      <c r="E102">
        <v>9.0705022593474407</v>
      </c>
      <c r="F102">
        <v>9.9487294599879696</v>
      </c>
      <c r="G102">
        <v>10.861546361151399</v>
      </c>
      <c r="H102">
        <v>11.8223322166586</v>
      </c>
      <c r="I102">
        <v>12.8406913461752</v>
      </c>
      <c r="J102">
        <v>13.856931586684199</v>
      </c>
      <c r="K102">
        <v>14.961008499516099</v>
      </c>
      <c r="L102">
        <v>16.021236365888999</v>
      </c>
      <c r="M102">
        <v>17.066624136609502</v>
      </c>
      <c r="N102">
        <v>18.315420764611801</v>
      </c>
      <c r="O102">
        <v>19.490992196152099</v>
      </c>
      <c r="P102">
        <v>20.774374219588001</v>
      </c>
      <c r="Q102">
        <v>22.016164779128601</v>
      </c>
      <c r="R102">
        <v>23.234403275408201</v>
      </c>
      <c r="S102">
        <v>24.403676219187101</v>
      </c>
      <c r="T102">
        <v>25.4838250467878</v>
      </c>
      <c r="U102">
        <v>26.6203693950382</v>
      </c>
      <c r="V102">
        <v>27.706401605398501</v>
      </c>
      <c r="W102">
        <v>28.7730023257384</v>
      </c>
      <c r="X102">
        <v>29.960037853969901</v>
      </c>
      <c r="Y102">
        <v>31.104572349003899</v>
      </c>
      <c r="Z102">
        <v>32.217818710367297</v>
      </c>
      <c r="AA102">
        <v>33.250246403760599</v>
      </c>
      <c r="AB102">
        <v>34.289595269510102</v>
      </c>
      <c r="AC102">
        <v>35.2785900830009</v>
      </c>
      <c r="AD102">
        <v>36.217020995328902</v>
      </c>
      <c r="AE102">
        <v>37.104219983994497</v>
      </c>
      <c r="AF102">
        <v>37.9405171036233</v>
      </c>
      <c r="AG102">
        <v>38.726814440563302</v>
      </c>
      <c r="AH102">
        <v>39.4646369198786</v>
      </c>
    </row>
    <row r="103" spans="1:34" x14ac:dyDescent="0.35">
      <c r="A103" t="s">
        <v>224</v>
      </c>
      <c r="B103">
        <v>38.119999999999997</v>
      </c>
      <c r="C103">
        <v>39.155000000000001</v>
      </c>
      <c r="D103">
        <v>40.104999999999997</v>
      </c>
      <c r="E103">
        <v>40.930156636305902</v>
      </c>
      <c r="F103">
        <v>41.763545277319402</v>
      </c>
      <c r="G103">
        <v>42.561742363588898</v>
      </c>
      <c r="H103">
        <v>43.5497122855597</v>
      </c>
      <c r="I103">
        <v>45.100193606102799</v>
      </c>
      <c r="J103">
        <v>46.612625725134301</v>
      </c>
      <c r="K103">
        <v>48.129519421272697</v>
      </c>
      <c r="L103">
        <v>49.469949304648502</v>
      </c>
      <c r="M103">
        <v>50.673747405106901</v>
      </c>
      <c r="N103">
        <v>51.767837903275499</v>
      </c>
      <c r="O103">
        <v>53.1060439404839</v>
      </c>
      <c r="P103">
        <v>54.187575624925302</v>
      </c>
      <c r="Q103">
        <v>55.147087668626099</v>
      </c>
      <c r="R103">
        <v>56.042583472486903</v>
      </c>
      <c r="S103">
        <v>56.790679565979197</v>
      </c>
      <c r="T103">
        <v>57.440679211567797</v>
      </c>
      <c r="U103">
        <v>58.568903037792701</v>
      </c>
      <c r="V103">
        <v>59.338856194705201</v>
      </c>
      <c r="W103">
        <v>59.755429696325699</v>
      </c>
      <c r="X103">
        <v>60.667092399267801</v>
      </c>
      <c r="Y103">
        <v>61.319052987045801</v>
      </c>
      <c r="Z103">
        <v>61.733364963407702</v>
      </c>
      <c r="AA103">
        <v>61.887861475753297</v>
      </c>
      <c r="AB103">
        <v>61.842335228501199</v>
      </c>
      <c r="AC103">
        <v>61.722476942965898</v>
      </c>
      <c r="AD103">
        <v>61.540057174575203</v>
      </c>
      <c r="AE103">
        <v>61.307104085371002</v>
      </c>
      <c r="AF103">
        <v>61.033545347506703</v>
      </c>
      <c r="AG103">
        <v>60.727335401494599</v>
      </c>
      <c r="AH103">
        <v>60.3950051781353</v>
      </c>
    </row>
    <row r="104" spans="1:34" x14ac:dyDescent="0.35">
      <c r="A104" t="s">
        <v>225</v>
      </c>
      <c r="B104">
        <v>93.326999999999998</v>
      </c>
      <c r="C104">
        <v>93.266000000000005</v>
      </c>
      <c r="D104">
        <v>93.149000000000001</v>
      </c>
      <c r="E104">
        <v>92.966785627350006</v>
      </c>
      <c r="F104">
        <v>92.469751858431806</v>
      </c>
      <c r="G104">
        <v>91.221717685749894</v>
      </c>
      <c r="H104">
        <v>90.236706527293506</v>
      </c>
      <c r="I104">
        <v>89.857235606692697</v>
      </c>
      <c r="J104">
        <v>89.173772179020304</v>
      </c>
      <c r="K104">
        <v>88.115359616735901</v>
      </c>
      <c r="L104">
        <v>86.942837149879793</v>
      </c>
      <c r="M104">
        <v>85.644580839191605</v>
      </c>
      <c r="N104">
        <v>83.546464004338205</v>
      </c>
      <c r="O104">
        <v>82.777464873660307</v>
      </c>
      <c r="P104">
        <v>81.615479148176405</v>
      </c>
      <c r="Q104">
        <v>80.101265525361498</v>
      </c>
      <c r="R104">
        <v>77.532642466980604</v>
      </c>
      <c r="S104">
        <v>74.553660766019505</v>
      </c>
      <c r="T104">
        <v>71.9170254683617</v>
      </c>
      <c r="U104">
        <v>68.115404904262107</v>
      </c>
      <c r="V104">
        <v>64.807557216804099</v>
      </c>
      <c r="W104">
        <v>61.903838394223101</v>
      </c>
      <c r="X104">
        <v>57.628988319831102</v>
      </c>
      <c r="Y104">
        <v>53.763327971373101</v>
      </c>
      <c r="Z104">
        <v>50.254900305790798</v>
      </c>
      <c r="AA104">
        <v>47.304992150310198</v>
      </c>
      <c r="AB104">
        <v>44.567670452296298</v>
      </c>
      <c r="AC104">
        <v>42.027848893061901</v>
      </c>
      <c r="AD104">
        <v>39.671172927702898</v>
      </c>
      <c r="AE104">
        <v>37.484017618474198</v>
      </c>
      <c r="AF104">
        <v>35.453508543967097</v>
      </c>
      <c r="AG104">
        <v>33.567542978367698</v>
      </c>
      <c r="AH104">
        <v>31.814801893841299</v>
      </c>
    </row>
    <row r="105" spans="1:34" x14ac:dyDescent="0.35">
      <c r="A105" t="s">
        <v>5</v>
      </c>
      <c r="B105">
        <v>36.686999999999998</v>
      </c>
      <c r="C105">
        <v>35.454000000000001</v>
      </c>
      <c r="D105">
        <v>34.276000000000003</v>
      </c>
      <c r="E105">
        <v>33.198886707962799</v>
      </c>
      <c r="F105">
        <v>31.868282594296499</v>
      </c>
      <c r="G105">
        <v>30.641945390705398</v>
      </c>
      <c r="H105">
        <v>29.3187717599343</v>
      </c>
      <c r="I105">
        <v>27.664663371417301</v>
      </c>
      <c r="J105">
        <v>26.145653172829299</v>
      </c>
      <c r="K105">
        <v>24.615180456095999</v>
      </c>
      <c r="L105">
        <v>23.272828806715999</v>
      </c>
      <c r="M105">
        <v>22.059796033213701</v>
      </c>
      <c r="N105">
        <v>20.749780395102501</v>
      </c>
      <c r="O105">
        <v>19.4588191521133</v>
      </c>
      <c r="P105">
        <v>18.280399319631101</v>
      </c>
      <c r="Q105">
        <v>17.177458748989299</v>
      </c>
      <c r="R105">
        <v>16.1669980655541</v>
      </c>
      <c r="S105">
        <v>15.229333433240001</v>
      </c>
      <c r="T105">
        <v>14.418818611047501</v>
      </c>
      <c r="U105">
        <v>13.6033746287517</v>
      </c>
      <c r="V105">
        <v>12.866258524665</v>
      </c>
      <c r="W105">
        <v>12.1933511818784</v>
      </c>
      <c r="X105">
        <v>11.529686541692699</v>
      </c>
      <c r="Y105">
        <v>10.9212566985008</v>
      </c>
      <c r="Z105">
        <v>10.3611560893807</v>
      </c>
      <c r="AA105">
        <v>9.8475217741867098</v>
      </c>
      <c r="AB105">
        <v>9.3707948556848599</v>
      </c>
      <c r="AC105">
        <v>8.9285298371804291</v>
      </c>
      <c r="AD105">
        <v>8.5173316907444292</v>
      </c>
      <c r="AE105">
        <v>8.1342196479900508</v>
      </c>
      <c r="AF105">
        <v>7.7766312063657503</v>
      </c>
      <c r="AG105">
        <v>7.4422331203433298</v>
      </c>
      <c r="AH105">
        <v>7.1290173491495699</v>
      </c>
    </row>
    <row r="106" spans="1:34" x14ac:dyDescent="0.35">
      <c r="A106" t="s">
        <v>220</v>
      </c>
      <c r="B106">
        <v>10.699</v>
      </c>
      <c r="C106">
        <v>10.906000000000001</v>
      </c>
      <c r="D106">
        <v>11.113</v>
      </c>
      <c r="E106">
        <v>11.320902402413299</v>
      </c>
      <c r="F106">
        <v>11.528129856169601</v>
      </c>
      <c r="G106">
        <v>11.7218201527114</v>
      </c>
      <c r="H106">
        <v>11.8907660640718</v>
      </c>
      <c r="I106">
        <v>15.001499215977001</v>
      </c>
      <c r="J106">
        <v>17.805347134483998</v>
      </c>
      <c r="K106">
        <v>20.325011849565001</v>
      </c>
      <c r="L106">
        <v>22.563462934594501</v>
      </c>
      <c r="M106">
        <v>24.555028836814099</v>
      </c>
      <c r="N106">
        <v>26.366297994579799</v>
      </c>
      <c r="O106">
        <v>27.515123907339699</v>
      </c>
      <c r="P106">
        <v>28.5940584918254</v>
      </c>
      <c r="Q106">
        <v>29.392624884981501</v>
      </c>
      <c r="R106">
        <v>29.9628186758009</v>
      </c>
      <c r="S106">
        <v>30.3452208597766</v>
      </c>
      <c r="T106">
        <v>30.7093292753006</v>
      </c>
      <c r="U106">
        <v>30.783905307052599</v>
      </c>
      <c r="V106">
        <v>30.857212104743901</v>
      </c>
      <c r="W106">
        <v>30.909260754852099</v>
      </c>
      <c r="X106">
        <v>30.831385826273699</v>
      </c>
      <c r="Y106">
        <v>30.754594570356598</v>
      </c>
      <c r="Z106">
        <v>30.674203980463901</v>
      </c>
      <c r="AA106">
        <v>30.666997279686299</v>
      </c>
      <c r="AB106">
        <v>30.626221249096002</v>
      </c>
      <c r="AC106">
        <v>30.5851471468402</v>
      </c>
      <c r="AD106">
        <v>30.5458634365188</v>
      </c>
      <c r="AE106">
        <v>30.5107657950659</v>
      </c>
      <c r="AF106">
        <v>30.480938140921701</v>
      </c>
      <c r="AG106">
        <v>30.457560861594899</v>
      </c>
      <c r="AH106">
        <v>30.440768148093198</v>
      </c>
    </row>
    <row r="107" spans="1:34" x14ac:dyDescent="0.35">
      <c r="A107" t="s">
        <v>226</v>
      </c>
      <c r="B107">
        <v>93.686000000000007</v>
      </c>
      <c r="C107">
        <v>90.88</v>
      </c>
      <c r="D107">
        <v>88.156000000000006</v>
      </c>
      <c r="E107">
        <v>85.5423911548653</v>
      </c>
      <c r="F107">
        <v>82.790779050005696</v>
      </c>
      <c r="G107">
        <v>79.0362097214214</v>
      </c>
      <c r="H107">
        <v>74.368846271696995</v>
      </c>
      <c r="I107">
        <v>70.371707780413502</v>
      </c>
      <c r="J107">
        <v>66.663170293315503</v>
      </c>
      <c r="K107">
        <v>62.768349586034702</v>
      </c>
      <c r="L107">
        <v>59.077097224887602</v>
      </c>
      <c r="M107">
        <v>55.277143281590199</v>
      </c>
      <c r="N107">
        <v>50.264645348714403</v>
      </c>
      <c r="O107">
        <v>43.224766735224101</v>
      </c>
      <c r="P107">
        <v>37.1569517470584</v>
      </c>
      <c r="Q107">
        <v>32.115243373518297</v>
      </c>
      <c r="R107">
        <v>28.401471978178201</v>
      </c>
      <c r="S107">
        <v>25.5584814855758</v>
      </c>
      <c r="T107">
        <v>23.0996554837132</v>
      </c>
      <c r="U107">
        <v>20.923140583981802</v>
      </c>
      <c r="V107">
        <v>18.971950619292699</v>
      </c>
      <c r="W107">
        <v>17.2112515824676</v>
      </c>
      <c r="X107">
        <v>15.6136244090104</v>
      </c>
      <c r="Y107">
        <v>14.156747373601</v>
      </c>
      <c r="Z107">
        <v>12.822006264174099</v>
      </c>
      <c r="AA107">
        <v>11.593904224089799</v>
      </c>
      <c r="AB107">
        <v>10.4594575573862</v>
      </c>
      <c r="AC107">
        <v>9.4077227926864602</v>
      </c>
      <c r="AD107">
        <v>8.4294231280702796</v>
      </c>
      <c r="AE107">
        <v>7.51664849523398</v>
      </c>
      <c r="AF107">
        <v>6.6626143150696597</v>
      </c>
      <c r="AG107">
        <v>5.8614681691817498</v>
      </c>
      <c r="AH107">
        <v>5.1081316244998298</v>
      </c>
    </row>
    <row r="108" spans="1:34" x14ac:dyDescent="0.35">
      <c r="A108" t="s">
        <v>219</v>
      </c>
      <c r="B108">
        <v>40.667000000000002</v>
      </c>
      <c r="C108">
        <v>40.476999999999997</v>
      </c>
      <c r="D108">
        <v>40.323</v>
      </c>
      <c r="E108">
        <v>40.261403447148702</v>
      </c>
      <c r="F108">
        <v>40.235769971116198</v>
      </c>
      <c r="G108">
        <v>41.026601294129499</v>
      </c>
      <c r="H108">
        <v>41.860187106923597</v>
      </c>
      <c r="I108">
        <v>41.890137975579002</v>
      </c>
      <c r="J108">
        <v>41.833107122685099</v>
      </c>
      <c r="K108">
        <v>41.806768689489701</v>
      </c>
      <c r="L108">
        <v>41.749790721112298</v>
      </c>
      <c r="M108">
        <v>41.796565689391997</v>
      </c>
      <c r="N108">
        <v>42.474946770706502</v>
      </c>
      <c r="O108">
        <v>42.387738245480001</v>
      </c>
      <c r="P108">
        <v>42.466732931838102</v>
      </c>
      <c r="Q108">
        <v>42.395088394512598</v>
      </c>
      <c r="R108">
        <v>42.330828351371402</v>
      </c>
      <c r="S108">
        <v>42.251727345864197</v>
      </c>
      <c r="T108">
        <v>42.0879309473804</v>
      </c>
      <c r="U108">
        <v>41.793885515294797</v>
      </c>
      <c r="V108">
        <v>41.5081407974046</v>
      </c>
      <c r="W108">
        <v>41.233671582994802</v>
      </c>
      <c r="X108">
        <v>40.829784596721503</v>
      </c>
      <c r="Y108">
        <v>40.453700559315003</v>
      </c>
      <c r="Z108">
        <v>40.102413649380203</v>
      </c>
      <c r="AA108">
        <v>39.779819523911002</v>
      </c>
      <c r="AB108">
        <v>39.476891338101296</v>
      </c>
      <c r="AC108">
        <v>39.195748227454601</v>
      </c>
      <c r="AD108">
        <v>38.934844416454098</v>
      </c>
      <c r="AE108">
        <v>38.691623416134902</v>
      </c>
      <c r="AF108">
        <v>38.465888186850101</v>
      </c>
      <c r="AG108">
        <v>38.255259394266297</v>
      </c>
      <c r="AH108">
        <v>38.059680546134899</v>
      </c>
    </row>
    <row r="109" spans="1:34" x14ac:dyDescent="0.35">
      <c r="A109" t="s">
        <v>254</v>
      </c>
      <c r="C109">
        <v>0.40899999999999997</v>
      </c>
      <c r="D109">
        <v>0.36799999999999999</v>
      </c>
      <c r="E109">
        <v>0.27519747529247202</v>
      </c>
      <c r="F109">
        <v>0.238975076587159</v>
      </c>
      <c r="G109">
        <v>-0.59950309220214804</v>
      </c>
      <c r="H109">
        <v>-0.66093106435597004</v>
      </c>
      <c r="I109">
        <v>0.120126251006134</v>
      </c>
      <c r="J109">
        <v>0.19021184492893101</v>
      </c>
      <c r="K109">
        <v>0.139606731506177</v>
      </c>
      <c r="L109">
        <v>0.15389038138370301</v>
      </c>
      <c r="M109">
        <v>3.3363692855992597E-2</v>
      </c>
      <c r="N109">
        <v>-0.61811810696504199</v>
      </c>
      <c r="O109">
        <v>-1.7688494694127099E-2</v>
      </c>
      <c r="P109">
        <v>-4.1941002907648697E-2</v>
      </c>
      <c r="Q109">
        <v>9.7080251814922705E-2</v>
      </c>
      <c r="R109">
        <v>7.8512284674168598E-2</v>
      </c>
      <c r="S109">
        <v>8.18151704879852E-2</v>
      </c>
      <c r="T109">
        <v>0.15766245858615199</v>
      </c>
      <c r="U109">
        <v>0.277545506464207</v>
      </c>
      <c r="V109">
        <v>0.26072165783102003</v>
      </c>
      <c r="W109">
        <v>0.241051410909392</v>
      </c>
      <c r="X109">
        <v>0.36098488427890602</v>
      </c>
      <c r="Y109">
        <v>0.33292875854513598</v>
      </c>
      <c r="Z109">
        <v>0.30676125866857901</v>
      </c>
      <c r="AA109">
        <v>0.27797772640986501</v>
      </c>
      <c r="AB109">
        <v>0.25711583398982102</v>
      </c>
      <c r="AC109">
        <v>0.235380462350889</v>
      </c>
      <c r="AD109">
        <v>0.21524621008818201</v>
      </c>
      <c r="AE109">
        <v>0.19658201558018301</v>
      </c>
      <c r="AF109">
        <v>0.179308610965705</v>
      </c>
      <c r="AG109">
        <v>0.16334065803836401</v>
      </c>
      <c r="AH109">
        <v>0.14859073715788099</v>
      </c>
    </row>
    <row r="110" spans="1:34" x14ac:dyDescent="0.35">
      <c r="A110" t="s">
        <v>221</v>
      </c>
      <c r="B110">
        <v>294.69900000000001</v>
      </c>
      <c r="C110">
        <v>290.64100000000002</v>
      </c>
      <c r="D110">
        <v>286.77699999999999</v>
      </c>
      <c r="E110">
        <v>283.02186453016799</v>
      </c>
      <c r="F110">
        <v>278.32007686283401</v>
      </c>
      <c r="G110">
        <v>272.35850997930498</v>
      </c>
      <c r="H110">
        <v>265.413904349397</v>
      </c>
      <c r="I110">
        <v>258.01373495891801</v>
      </c>
      <c r="J110">
        <v>251.261791947125</v>
      </c>
      <c r="K110">
        <v>244.588633000133</v>
      </c>
      <c r="L110">
        <v>238.52067676232801</v>
      </c>
      <c r="M110">
        <v>232.69583303456599</v>
      </c>
      <c r="N110">
        <v>225.348238367172</v>
      </c>
      <c r="O110">
        <v>217.95011836569799</v>
      </c>
      <c r="P110">
        <v>211.07435445537999</v>
      </c>
      <c r="Q110">
        <v>204.90759388379001</v>
      </c>
      <c r="R110">
        <v>199.102341353013</v>
      </c>
      <c r="S110">
        <v>193.71337250976001</v>
      </c>
      <c r="T110">
        <v>188.98620114829299</v>
      </c>
      <c r="U110">
        <v>184.02807076954599</v>
      </c>
      <c r="V110">
        <v>179.487947420231</v>
      </c>
      <c r="W110">
        <v>175.26651420580501</v>
      </c>
      <c r="X110">
        <v>170.564829088561</v>
      </c>
      <c r="Y110">
        <v>166.18107101666999</v>
      </c>
      <c r="Z110">
        <v>162.070705138612</v>
      </c>
      <c r="AA110">
        <v>158.34106547382501</v>
      </c>
      <c r="AB110">
        <v>154.775785263866</v>
      </c>
      <c r="AC110">
        <v>151.41207421202699</v>
      </c>
      <c r="AD110">
        <v>148.23369866901999</v>
      </c>
      <c r="AE110">
        <v>145.22693909005801</v>
      </c>
      <c r="AF110">
        <v>142.37904904674701</v>
      </c>
      <c r="AG110">
        <v>139.67818194743501</v>
      </c>
      <c r="AH110">
        <v>137.11333264448399</v>
      </c>
    </row>
    <row r="111" spans="1:34" x14ac:dyDescent="0.35">
      <c r="A111" t="s">
        <v>227</v>
      </c>
      <c r="B111">
        <v>40.872999999999998</v>
      </c>
      <c r="C111">
        <v>40.146000000000001</v>
      </c>
      <c r="D111">
        <v>39.380000000000003</v>
      </c>
      <c r="E111">
        <v>38.5670594972026</v>
      </c>
      <c r="F111">
        <v>37.863952405267497</v>
      </c>
      <c r="G111">
        <v>37.333654803963398</v>
      </c>
      <c r="H111">
        <v>36.404848843878597</v>
      </c>
      <c r="I111">
        <v>32.859476253467697</v>
      </c>
      <c r="J111">
        <v>29.589245566013901</v>
      </c>
      <c r="K111">
        <v>26.560771690502801</v>
      </c>
      <c r="L111">
        <v>24.044324647897099</v>
      </c>
      <c r="M111">
        <v>21.967564207867799</v>
      </c>
      <c r="N111">
        <v>20.117609013911999</v>
      </c>
      <c r="O111">
        <v>18.4477268428607</v>
      </c>
      <c r="P111">
        <v>16.932519144907001</v>
      </c>
      <c r="Q111">
        <v>15.5333482685057</v>
      </c>
      <c r="R111">
        <v>14.238485526843499</v>
      </c>
      <c r="S111">
        <v>13.037808050311099</v>
      </c>
      <c r="T111">
        <v>11.927233253472901</v>
      </c>
      <c r="U111">
        <v>10.8977812965138</v>
      </c>
      <c r="V111">
        <v>9.9415683741090604</v>
      </c>
      <c r="W111">
        <v>9.0513571359278693</v>
      </c>
      <c r="X111">
        <v>8.2209468906996506</v>
      </c>
      <c r="Y111">
        <v>7.4450088666638301</v>
      </c>
      <c r="Z111">
        <v>6.7188203673742297</v>
      </c>
      <c r="AA111">
        <v>6.03826060643609</v>
      </c>
      <c r="AB111">
        <v>5.39970989275447</v>
      </c>
      <c r="AC111">
        <v>4.7999665217742002</v>
      </c>
      <c r="AD111">
        <v>4.2361801093443496</v>
      </c>
      <c r="AE111">
        <v>3.7057967087142201</v>
      </c>
      <c r="AF111">
        <v>3.2065140965236898</v>
      </c>
      <c r="AG111">
        <v>2.7362461044839201</v>
      </c>
      <c r="AH111">
        <v>2.2930924529275298</v>
      </c>
    </row>
    <row r="112" spans="1:34" x14ac:dyDescent="0.35">
      <c r="A112" t="s">
        <v>228</v>
      </c>
      <c r="B112">
        <v>21.718</v>
      </c>
      <c r="C112">
        <v>19.690999999999999</v>
      </c>
      <c r="D112">
        <v>17.965</v>
      </c>
      <c r="E112">
        <v>16.477246506671499</v>
      </c>
      <c r="F112">
        <v>14.3451035897436</v>
      </c>
      <c r="G112">
        <v>12.492246018725799</v>
      </c>
      <c r="H112">
        <v>10.4469787165858</v>
      </c>
      <c r="I112">
        <v>8.6508472003139207</v>
      </c>
      <c r="J112">
        <v>7.2623665660504697</v>
      </c>
      <c r="K112">
        <v>6.1579115388059797</v>
      </c>
      <c r="L112">
        <v>5.2567819288415896</v>
      </c>
      <c r="M112">
        <v>4.5243196107455796</v>
      </c>
      <c r="N112">
        <v>3.9224148896486</v>
      </c>
      <c r="O112">
        <v>3.4384500028647</v>
      </c>
      <c r="P112">
        <v>3.0394758755060698</v>
      </c>
      <c r="Q112">
        <v>2.71416195164351</v>
      </c>
      <c r="R112">
        <v>2.4440124360912101</v>
      </c>
      <c r="S112">
        <v>2.2195353998904599</v>
      </c>
      <c r="T112">
        <v>2.03158567846992</v>
      </c>
      <c r="U112">
        <v>1.87366281070965</v>
      </c>
      <c r="V112">
        <v>1.74044728712532</v>
      </c>
      <c r="W112">
        <v>1.6278062724234701</v>
      </c>
      <c r="X112">
        <v>1.5323606169632</v>
      </c>
      <c r="Y112">
        <v>1.45133804578613</v>
      </c>
      <c r="Z112">
        <v>1.3824480547032201</v>
      </c>
      <c r="AA112">
        <v>1.32379763931272</v>
      </c>
      <c r="AB112">
        <v>1.27381628969036</v>
      </c>
      <c r="AC112">
        <v>1.2311960254179399</v>
      </c>
      <c r="AD112">
        <v>1.1948434203913501</v>
      </c>
      <c r="AE112">
        <v>1.1638410175687799</v>
      </c>
      <c r="AF112">
        <v>1.1374162254064</v>
      </c>
      <c r="AG112">
        <v>1.1149161993636401</v>
      </c>
      <c r="AH112">
        <v>1.09578741229965</v>
      </c>
    </row>
    <row r="113" spans="1:34" x14ac:dyDescent="0.35">
      <c r="A113" t="s">
        <v>4</v>
      </c>
      <c r="B113">
        <v>3.98</v>
      </c>
      <c r="C113">
        <v>5.0220000000000002</v>
      </c>
      <c r="D113">
        <v>6.0469999999999997</v>
      </c>
      <c r="E113">
        <v>7.0625167391859103</v>
      </c>
      <c r="F113">
        <v>8.3674873768197493</v>
      </c>
      <c r="G113">
        <v>10.384655903423999</v>
      </c>
      <c r="H113">
        <v>12.5414153469893</v>
      </c>
      <c r="I113">
        <v>14.225474604161599</v>
      </c>
      <c r="J113">
        <v>15.687453949855801</v>
      </c>
      <c r="K113">
        <v>17.191588233393698</v>
      </c>
      <c r="L113">
        <v>18.476961914396199</v>
      </c>
      <c r="M113">
        <v>19.7367696561782</v>
      </c>
      <c r="N113">
        <v>21.725166375604001</v>
      </c>
      <c r="O113">
        <v>22.928919093366702</v>
      </c>
      <c r="P113">
        <v>24.186333612207001</v>
      </c>
      <c r="Q113">
        <v>25.217629645523299</v>
      </c>
      <c r="R113">
        <v>26.163830285817301</v>
      </c>
      <c r="S113">
        <v>27.0223939126241</v>
      </c>
      <c r="T113">
        <v>27.669112336332901</v>
      </c>
      <c r="U113">
        <v>28.190510886543102</v>
      </c>
      <c r="V113">
        <v>28.641882272739601</v>
      </c>
      <c r="W113">
        <v>29.0403204011164</v>
      </c>
      <c r="X113">
        <v>29.300098055028698</v>
      </c>
      <c r="Y113">
        <v>29.532443860814102</v>
      </c>
      <c r="Z113">
        <v>29.7412575599995</v>
      </c>
      <c r="AA113">
        <v>29.932297749724299</v>
      </c>
      <c r="AB113">
        <v>30.106096482416401</v>
      </c>
      <c r="AC113">
        <v>30.267218390274099</v>
      </c>
      <c r="AD113">
        <v>30.417512725709699</v>
      </c>
      <c r="AE113">
        <v>30.557403768144798</v>
      </c>
      <c r="AF113">
        <v>30.689256980484299</v>
      </c>
      <c r="AG113">
        <v>30.813026273923001</v>
      </c>
      <c r="AH113">
        <v>30.9306631969853</v>
      </c>
    </row>
    <row r="114" spans="1:34" x14ac:dyDescent="0.35">
      <c r="A114" t="s">
        <v>0</v>
      </c>
      <c r="B114">
        <v>10.699</v>
      </c>
      <c r="C114">
        <v>10.906000000000001</v>
      </c>
      <c r="D114">
        <v>11.113</v>
      </c>
      <c r="E114">
        <v>11.320902402413299</v>
      </c>
      <c r="F114">
        <v>11.528129856169601</v>
      </c>
      <c r="G114">
        <v>11.7218201527114</v>
      </c>
      <c r="H114">
        <v>11.8907660640718</v>
      </c>
      <c r="I114">
        <v>15.001499215977001</v>
      </c>
      <c r="J114">
        <v>17.805347134483998</v>
      </c>
      <c r="K114">
        <v>20.325011849565001</v>
      </c>
      <c r="L114">
        <v>22.563462934594501</v>
      </c>
      <c r="M114">
        <v>24.555028836814099</v>
      </c>
      <c r="N114">
        <v>26.366297994579799</v>
      </c>
      <c r="O114">
        <v>27.515123907339699</v>
      </c>
      <c r="P114">
        <v>28.5940584918254</v>
      </c>
      <c r="Q114">
        <v>29.392624884981501</v>
      </c>
      <c r="R114">
        <v>29.9628186758009</v>
      </c>
      <c r="S114">
        <v>30.3452208597766</v>
      </c>
      <c r="T114">
        <v>30.7093292753006</v>
      </c>
      <c r="U114">
        <v>30.783905307052599</v>
      </c>
      <c r="V114">
        <v>30.857212104743901</v>
      </c>
      <c r="W114">
        <v>30.909260754852099</v>
      </c>
      <c r="X114">
        <v>30.831385826273699</v>
      </c>
      <c r="Y114">
        <v>30.754594570356598</v>
      </c>
      <c r="Z114">
        <v>30.674203980463901</v>
      </c>
      <c r="AA114">
        <v>30.666997279686299</v>
      </c>
      <c r="AB114">
        <v>30.626221249096002</v>
      </c>
      <c r="AC114">
        <v>30.5851471468402</v>
      </c>
      <c r="AD114">
        <v>30.5458634365188</v>
      </c>
      <c r="AE114">
        <v>30.5107657950659</v>
      </c>
      <c r="AF114">
        <v>30.480938140921701</v>
      </c>
      <c r="AG114">
        <v>30.457560861594899</v>
      </c>
      <c r="AH114">
        <v>30.440768148093198</v>
      </c>
    </row>
    <row r="115" spans="1:34" x14ac:dyDescent="0.35">
      <c r="A115" t="s">
        <v>255</v>
      </c>
      <c r="C115">
        <v>2.7E-2</v>
      </c>
      <c r="D115">
        <v>2.5999999999999999E-2</v>
      </c>
      <c r="E115">
        <v>2.6012986273460801E-2</v>
      </c>
      <c r="F115">
        <v>2.5573642323179099E-2</v>
      </c>
      <c r="G115">
        <v>2.5140308100674202E-2</v>
      </c>
      <c r="H115">
        <v>3.4551082608478702E-2</v>
      </c>
      <c r="I115">
        <v>-2.9219016021471198</v>
      </c>
      <c r="J115">
        <v>-2.63717513701895</v>
      </c>
      <c r="K115">
        <v>-2.3740186303673001</v>
      </c>
      <c r="L115">
        <v>-2.1148898237695199</v>
      </c>
      <c r="M115">
        <v>-1.8891517936356701</v>
      </c>
      <c r="N115">
        <v>-1.72881096737039</v>
      </c>
      <c r="O115">
        <v>-1.2077645991225701</v>
      </c>
      <c r="P115">
        <v>-1.0196132373093101</v>
      </c>
      <c r="Q115">
        <v>-0.74686858693137004</v>
      </c>
      <c r="R115">
        <v>-0.52468917940693405</v>
      </c>
      <c r="S115">
        <v>-0.34497724576723898</v>
      </c>
      <c r="T115">
        <v>-0.335439470955957</v>
      </c>
      <c r="U115">
        <v>-5.3985939647937103E-2</v>
      </c>
      <c r="V115">
        <v>-6.09849973763942E-2</v>
      </c>
      <c r="W115">
        <v>-4.7753534738987399E-2</v>
      </c>
      <c r="X115">
        <v>7.4690138337000805E-2</v>
      </c>
      <c r="Y115">
        <v>7.2768074593483306E-2</v>
      </c>
      <c r="Z115">
        <v>7.5985015715211504E-2</v>
      </c>
      <c r="AA115">
        <v>2.1842228124206902E-3</v>
      </c>
      <c r="AB115">
        <v>3.5545825614491301E-2</v>
      </c>
      <c r="AC115">
        <v>3.5375306850561103E-2</v>
      </c>
      <c r="AD115">
        <v>3.31726515058186E-2</v>
      </c>
      <c r="AE115">
        <v>2.89404531578441E-2</v>
      </c>
      <c r="AF115">
        <v>2.3344342903406801E-2</v>
      </c>
      <c r="AG115">
        <v>1.69156523942177E-2</v>
      </c>
      <c r="AH115">
        <v>1.0070108620876501E-2</v>
      </c>
    </row>
    <row r="116" spans="1:34" x14ac:dyDescent="0.35">
      <c r="A116" t="s">
        <v>1</v>
      </c>
      <c r="B116">
        <v>129</v>
      </c>
      <c r="C116">
        <v>127.455</v>
      </c>
      <c r="D116">
        <v>125.952</v>
      </c>
      <c r="E116">
        <v>124.44918873985399</v>
      </c>
      <c r="F116">
        <v>123.333809212048</v>
      </c>
      <c r="G116">
        <v>122.970645158816</v>
      </c>
      <c r="H116">
        <v>121.52364417670699</v>
      </c>
      <c r="I116">
        <v>117.29028225104</v>
      </c>
      <c r="J116">
        <v>113.230362410775</v>
      </c>
      <c r="K116">
        <v>108.953962336667</v>
      </c>
      <c r="L116">
        <v>104.767094791175</v>
      </c>
      <c r="M116">
        <v>100.458655736201</v>
      </c>
      <c r="N116">
        <v>95.050242483109599</v>
      </c>
      <c r="O116">
        <v>90.339538613437995</v>
      </c>
      <c r="P116">
        <v>86.221630410156294</v>
      </c>
      <c r="Q116">
        <v>82.336260039358905</v>
      </c>
      <c r="R116">
        <v>78.729409787200893</v>
      </c>
      <c r="S116">
        <v>75.337904877089699</v>
      </c>
      <c r="T116">
        <v>72.344622481544604</v>
      </c>
      <c r="U116">
        <v>69.425548210989305</v>
      </c>
      <c r="V116">
        <v>66.782615688760501</v>
      </c>
      <c r="W116">
        <v>64.361829585115004</v>
      </c>
      <c r="X116">
        <v>61.831660749116097</v>
      </c>
      <c r="Y116">
        <v>59.511586434475902</v>
      </c>
      <c r="Z116">
        <v>57.374051048887097</v>
      </c>
      <c r="AA116">
        <v>55.442266476184997</v>
      </c>
      <c r="AB116">
        <v>53.636885730639897</v>
      </c>
      <c r="AC116">
        <v>51.961842926862403</v>
      </c>
      <c r="AD116">
        <v>50.404576529209997</v>
      </c>
      <c r="AE116">
        <v>48.954317108411999</v>
      </c>
      <c r="AF116">
        <v>47.601453202047601</v>
      </c>
      <c r="AG116">
        <v>46.337387174875602</v>
      </c>
      <c r="AH116">
        <v>45.154412510781199</v>
      </c>
    </row>
    <row r="117" spans="1:34" x14ac:dyDescent="0.35">
      <c r="A117" t="s">
        <v>256</v>
      </c>
      <c r="C117">
        <v>1.2929999999999999</v>
      </c>
      <c r="D117">
        <v>1.246</v>
      </c>
      <c r="E117">
        <v>1.24455663320993</v>
      </c>
      <c r="F117">
        <v>0.853873588760933</v>
      </c>
      <c r="G117">
        <v>9.4798407630506107E-2</v>
      </c>
      <c r="H117">
        <v>1.16771895676774</v>
      </c>
      <c r="I117">
        <v>3.9458113704792699</v>
      </c>
      <c r="J117">
        <v>3.7676483424771798</v>
      </c>
      <c r="K117">
        <v>3.9799581322960602</v>
      </c>
      <c r="L117">
        <v>3.8872181144050701</v>
      </c>
      <c r="M117">
        <v>4.00809987435286</v>
      </c>
      <c r="N117">
        <v>5.1107636738947804</v>
      </c>
      <c r="O117">
        <v>4.4189233781063697</v>
      </c>
      <c r="P117">
        <v>3.8254615007606501</v>
      </c>
      <c r="Q117">
        <v>3.5877433781874402</v>
      </c>
      <c r="R117">
        <v>3.30428324494624</v>
      </c>
      <c r="S117">
        <v>3.0861444740288499</v>
      </c>
      <c r="T117">
        <v>2.68749546042624</v>
      </c>
      <c r="U117">
        <v>2.6140475911912899</v>
      </c>
      <c r="V117">
        <v>2.33928900986009</v>
      </c>
      <c r="W117">
        <v>2.1188985764370001</v>
      </c>
      <c r="X117">
        <v>2.2303685652609202</v>
      </c>
      <c r="Y117">
        <v>2.0226660972161401</v>
      </c>
      <c r="Z117">
        <v>1.8427038044033299</v>
      </c>
      <c r="AA117">
        <v>1.6396945510210299</v>
      </c>
      <c r="AB117">
        <v>1.51617829720354</v>
      </c>
      <c r="AC117">
        <v>1.38885522774355</v>
      </c>
      <c r="AD117">
        <v>1.2742035328049499</v>
      </c>
      <c r="AE117">
        <v>1.1704145696301</v>
      </c>
      <c r="AF117">
        <v>1.0763149033736801</v>
      </c>
      <c r="AG117">
        <v>0.990876959074249</v>
      </c>
      <c r="AH117">
        <v>0.91319684760243502</v>
      </c>
    </row>
    <row r="118" spans="1:34" x14ac:dyDescent="0.35">
      <c r="A118" t="s">
        <v>245</v>
      </c>
      <c r="C118">
        <v>0.68400000000000005</v>
      </c>
      <c r="D118">
        <v>1.363</v>
      </c>
      <c r="E118">
        <v>2.0416105777806299</v>
      </c>
      <c r="F118">
        <v>2.7206060258865001</v>
      </c>
      <c r="G118">
        <v>3.3582057458261598</v>
      </c>
      <c r="H118">
        <v>3.9590339710626399</v>
      </c>
      <c r="I118">
        <v>4.5192229060083804</v>
      </c>
      <c r="J118">
        <v>5.0428924922094103</v>
      </c>
      <c r="K118">
        <v>5.5266809361476001</v>
      </c>
      <c r="L118">
        <v>5.9742021772995697</v>
      </c>
      <c r="M118">
        <v>6.3854562156653403</v>
      </c>
      <c r="N118">
        <v>6.7578359735599998</v>
      </c>
      <c r="O118">
        <v>6.7932141818796703</v>
      </c>
      <c r="P118">
        <v>7.1260502356562601</v>
      </c>
      <c r="Q118">
        <v>7.4404188194027103</v>
      </c>
      <c r="R118">
        <v>7.73631824674609</v>
      </c>
      <c r="S118">
        <v>8.0117941734932803</v>
      </c>
      <c r="T118">
        <v>8.2689311603950095</v>
      </c>
      <c r="U118">
        <v>8.5060352725938895</v>
      </c>
      <c r="V118">
        <v>8.7249306615049402</v>
      </c>
      <c r="W118">
        <v>8.9256189897215705</v>
      </c>
      <c r="X118">
        <v>9.1067936230928801</v>
      </c>
      <c r="Y118">
        <v>9.2862795865970398</v>
      </c>
      <c r="Z118">
        <v>9.4627945962940494</v>
      </c>
      <c r="AA118">
        <v>9.6376330993396095</v>
      </c>
      <c r="AB118">
        <v>9.8095371620046592</v>
      </c>
      <c r="AC118">
        <v>9.9797768812339704</v>
      </c>
      <c r="AD118">
        <v>10.1483506301033</v>
      </c>
      <c r="AE118">
        <v>10.314040242158701</v>
      </c>
      <c r="AF118">
        <v>10.478076058959701</v>
      </c>
      <c r="AG118">
        <v>10.639264240483501</v>
      </c>
      <c r="AH118">
        <v>10.7988108018583</v>
      </c>
    </row>
    <row r="119" spans="1:34" x14ac:dyDescent="0.35">
      <c r="A119" t="s">
        <v>2</v>
      </c>
      <c r="B119">
        <v>40</v>
      </c>
      <c r="C119">
        <v>38.454000000000001</v>
      </c>
      <c r="D119">
        <v>37.023000000000003</v>
      </c>
      <c r="E119">
        <v>35.742025607280297</v>
      </c>
      <c r="F119">
        <v>33.045513633221702</v>
      </c>
      <c r="G119">
        <v>27.0947535672098</v>
      </c>
      <c r="H119">
        <v>21.787049836949201</v>
      </c>
      <c r="I119">
        <v>17.634479146178201</v>
      </c>
      <c r="J119">
        <v>14.337384496787999</v>
      </c>
      <c r="K119">
        <v>11.6773601548262</v>
      </c>
      <c r="L119">
        <v>9.6824173445754695</v>
      </c>
      <c r="M119">
        <v>8.1138790629841093</v>
      </c>
      <c r="N119">
        <v>6.1213162078036403</v>
      </c>
      <c r="O119">
        <v>4.7747698370154099</v>
      </c>
      <c r="P119">
        <v>3.33396713038004</v>
      </c>
      <c r="Q119">
        <v>2.6403293062838702</v>
      </c>
      <c r="R119">
        <v>2.1846270618192398</v>
      </c>
      <c r="S119">
        <v>2.0533260014304502</v>
      </c>
      <c r="T119">
        <v>2.00258217027611</v>
      </c>
      <c r="U119">
        <v>2.00233604360997</v>
      </c>
      <c r="V119">
        <v>2.0021180559876801</v>
      </c>
      <c r="W119">
        <v>2.00192364559196</v>
      </c>
      <c r="X119">
        <v>2.0017402529916799</v>
      </c>
      <c r="Y119">
        <v>2.0015763963988902</v>
      </c>
      <c r="Z119">
        <v>2.0014296130469802</v>
      </c>
      <c r="AA119">
        <v>2.0012983956391301</v>
      </c>
      <c r="AB119">
        <v>2.0011802141686599</v>
      </c>
      <c r="AC119">
        <v>2.0010737726600998</v>
      </c>
      <c r="AD119">
        <v>2.0009777887809101</v>
      </c>
      <c r="AE119">
        <v>2.0008911281629498</v>
      </c>
      <c r="AF119">
        <v>2.0008127969479399</v>
      </c>
      <c r="AG119">
        <v>2.00074191275014</v>
      </c>
      <c r="AH119">
        <v>2.0006777040816002</v>
      </c>
    </row>
    <row r="120" spans="1:34" x14ac:dyDescent="0.35">
      <c r="A120" t="s">
        <v>257</v>
      </c>
      <c r="C120">
        <v>1.427</v>
      </c>
      <c r="D120">
        <v>1.3140000000000001</v>
      </c>
      <c r="E120">
        <v>1.16721621942</v>
      </c>
      <c r="F120">
        <v>2.5846764982831099</v>
      </c>
      <c r="G120">
        <v>5.8439660839015799</v>
      </c>
      <c r="H120">
        <v>5.2177012440877801</v>
      </c>
      <c r="I120">
        <v>4.0794387267546002</v>
      </c>
      <c r="J120">
        <v>3.2368145250698799</v>
      </c>
      <c r="K120">
        <v>2.6106998175115601</v>
      </c>
      <c r="L120">
        <v>1.95441818306864</v>
      </c>
      <c r="M120">
        <v>1.53485451620839</v>
      </c>
      <c r="N120">
        <v>1.9645768439890099</v>
      </c>
      <c r="O120">
        <v>1.3262556010064701</v>
      </c>
      <c r="P120">
        <v>1.42570835780365</v>
      </c>
      <c r="Q120">
        <v>0.68553335012749705</v>
      </c>
      <c r="R120">
        <v>0.45135625312967398</v>
      </c>
      <c r="S120">
        <v>0.129935066592031</v>
      </c>
      <c r="T120">
        <v>5.0324078561049902E-2</v>
      </c>
      <c r="U120">
        <v>2.2474872546185401E-4</v>
      </c>
      <c r="V120">
        <v>1.9773357309471601E-4</v>
      </c>
      <c r="W120">
        <v>1.7527211372136899E-4</v>
      </c>
      <c r="X120">
        <v>1.6535115689642001E-4</v>
      </c>
      <c r="Y120">
        <v>1.4688446937904899E-4</v>
      </c>
      <c r="Z120">
        <v>1.30844283286801E-4</v>
      </c>
      <c r="AA120">
        <v>1.1626855854407399E-4</v>
      </c>
      <c r="AB120">
        <v>1.04181262127855E-4</v>
      </c>
      <c r="AC120" s="22">
        <v>9.3342385133254798E-5</v>
      </c>
      <c r="AD120" s="22">
        <v>8.3743781387646198E-5</v>
      </c>
      <c r="AE120" s="22">
        <v>7.5232047016537894E-5</v>
      </c>
      <c r="AF120" s="22">
        <v>6.7670431583621794E-5</v>
      </c>
      <c r="AG120" s="22">
        <v>6.0944698359932598E-5</v>
      </c>
      <c r="AH120" s="22">
        <v>5.4948864494530598E-5</v>
      </c>
    </row>
    <row r="121" spans="1:34" x14ac:dyDescent="0.35">
      <c r="A121" t="s">
        <v>253</v>
      </c>
      <c r="C121">
        <v>3.3239999999999998</v>
      </c>
      <c r="D121">
        <v>3.1230000000000002</v>
      </c>
      <c r="E121">
        <v>3.0072863170045099</v>
      </c>
      <c r="F121">
        <v>3.9457562078431998</v>
      </c>
      <c r="G121">
        <v>5.1945558075543596</v>
      </c>
      <c r="H121">
        <v>6.1679890463830098</v>
      </c>
      <c r="I121">
        <v>6.6161945133281304</v>
      </c>
      <c r="J121">
        <v>5.9575107462633801</v>
      </c>
      <c r="K121">
        <v>5.8679411354865998</v>
      </c>
      <c r="L121">
        <v>5.2497809957198998</v>
      </c>
      <c r="M121">
        <v>4.9952368540218401</v>
      </c>
      <c r="N121">
        <v>6.5085484039618304</v>
      </c>
      <c r="O121">
        <v>6.5490799053997604</v>
      </c>
      <c r="P121">
        <v>6.0052436507960998</v>
      </c>
      <c r="Q121">
        <v>5.2652483665446201</v>
      </c>
      <c r="R121">
        <v>4.8684519962967503</v>
      </c>
      <c r="S121">
        <v>4.4230039343568102</v>
      </c>
      <c r="T121">
        <v>3.7392235806729799</v>
      </c>
      <c r="U121">
        <v>3.9505528414159099</v>
      </c>
      <c r="V121">
        <v>3.5144460338422601</v>
      </c>
      <c r="W121">
        <v>3.1790294901728302</v>
      </c>
      <c r="X121">
        <v>3.6438592854643401</v>
      </c>
      <c r="Y121">
        <v>3.3117674211195198</v>
      </c>
      <c r="Z121">
        <v>3.02506575511446</v>
      </c>
      <c r="AA121">
        <v>2.6318272875457098</v>
      </c>
      <c r="AB121">
        <v>2.45569528156522</v>
      </c>
      <c r="AC121">
        <v>2.2430345778535901</v>
      </c>
      <c r="AD121">
        <v>2.04723282657721</v>
      </c>
      <c r="AE121">
        <v>1.86572204432948</v>
      </c>
      <c r="AF121">
        <v>1.69747769550411</v>
      </c>
      <c r="AG121">
        <v>1.5415538794463199</v>
      </c>
      <c r="AH121">
        <v>1.3970655426776299</v>
      </c>
    </row>
    <row r="122" spans="1:34" x14ac:dyDescent="0.35">
      <c r="A122" t="s">
        <v>274</v>
      </c>
      <c r="C122">
        <v>1.3520000000000001</v>
      </c>
      <c r="D122">
        <v>1.3260000000000001</v>
      </c>
      <c r="E122" s="22">
        <v>1.36270728313607</v>
      </c>
      <c r="F122" s="22">
        <v>1.8716345995788799</v>
      </c>
      <c r="G122" s="22">
        <v>3.3408948719936999</v>
      </c>
      <c r="H122" s="22">
        <v>3.74477750662887</v>
      </c>
      <c r="I122">
        <v>2.6748288023128399</v>
      </c>
      <c r="J122">
        <v>2.29965234818247</v>
      </c>
      <c r="K122">
        <v>2.44126379078878</v>
      </c>
      <c r="L122">
        <v>2.0826338391758101</v>
      </c>
      <c r="M122">
        <v>2.1172020154387501</v>
      </c>
      <c r="N122">
        <v>3.8033546461936898</v>
      </c>
      <c r="O122">
        <v>2.4896291306359402</v>
      </c>
      <c r="P122">
        <v>2.3243477727346802</v>
      </c>
      <c r="Q122">
        <v>1.8694016201064401</v>
      </c>
      <c r="R122">
        <v>1.7385064577777201</v>
      </c>
      <c r="S122">
        <v>1.5946481349050901</v>
      </c>
      <c r="T122">
        <v>1.1439539658105</v>
      </c>
      <c r="U122">
        <v>0.91947755194896597</v>
      </c>
      <c r="V122">
        <v>0.79441024834226903</v>
      </c>
      <c r="W122">
        <v>0.70721715156496301</v>
      </c>
      <c r="X122">
        <v>0.64064505454707699</v>
      </c>
      <c r="Y122">
        <v>0.579941246002455</v>
      </c>
      <c r="Z122">
        <v>0.52953584807767895</v>
      </c>
      <c r="AA122">
        <v>0.48662792694153101</v>
      </c>
      <c r="AB122">
        <v>0.449631647704961</v>
      </c>
      <c r="AC122">
        <v>0.41711892620926</v>
      </c>
      <c r="AD122">
        <v>0.38829820251882602</v>
      </c>
      <c r="AE122">
        <v>0.36253654085253501</v>
      </c>
      <c r="AF122">
        <v>0.339351538336157</v>
      </c>
      <c r="AG122">
        <v>0.31836547856956299</v>
      </c>
      <c r="AH122">
        <v>0.29927657594948898</v>
      </c>
    </row>
    <row r="123" spans="1:34" x14ac:dyDescent="0.35">
      <c r="A123" t="s">
        <v>260</v>
      </c>
      <c r="C123">
        <v>1.972</v>
      </c>
      <c r="D123">
        <v>1.798</v>
      </c>
      <c r="E123">
        <v>1.6445790259638999</v>
      </c>
      <c r="F123">
        <v>2.0741515147011</v>
      </c>
      <c r="G123">
        <v>1.8537173354844301</v>
      </c>
      <c r="H123">
        <v>2.4232393417436402</v>
      </c>
      <c r="I123">
        <v>3.9414268852432</v>
      </c>
      <c r="J123">
        <v>3.6578947476831898</v>
      </c>
      <c r="K123">
        <v>3.4266988483954099</v>
      </c>
      <c r="L123">
        <v>3.1671599824807002</v>
      </c>
      <c r="M123">
        <v>2.8780424428703801</v>
      </c>
      <c r="N123">
        <v>2.7052023219350199</v>
      </c>
      <c r="O123">
        <v>4.0594881618994103</v>
      </c>
      <c r="P123">
        <v>3.6809220692986799</v>
      </c>
      <c r="Q123">
        <v>3.3958659038907002</v>
      </c>
      <c r="R123">
        <v>3.1299593904098302</v>
      </c>
      <c r="S123">
        <v>2.8283659118617899</v>
      </c>
      <c r="T123">
        <v>2.5952768473475798</v>
      </c>
      <c r="U123">
        <v>3.0310943415946401</v>
      </c>
      <c r="V123">
        <v>2.7200534917724499</v>
      </c>
      <c r="W123">
        <v>2.4718279064675199</v>
      </c>
      <c r="X123">
        <v>3.0032275975745701</v>
      </c>
      <c r="Y123">
        <v>2.7318374861513899</v>
      </c>
      <c r="Z123">
        <v>2.4955393721040502</v>
      </c>
      <c r="AA123">
        <v>2.1452072185814499</v>
      </c>
      <c r="AB123">
        <v>2.0060701035121999</v>
      </c>
      <c r="AC123">
        <v>1.8259209399129299</v>
      </c>
      <c r="AD123">
        <v>1.65893892726489</v>
      </c>
      <c r="AE123">
        <v>1.5031889814719299</v>
      </c>
      <c r="AF123">
        <v>1.35812895157428</v>
      </c>
      <c r="AG123">
        <v>1.2231906255323599</v>
      </c>
      <c r="AH123">
        <v>1.0977907307888699</v>
      </c>
    </row>
    <row r="124" spans="1:34" x14ac:dyDescent="0.35">
      <c r="A124" t="s">
        <v>275</v>
      </c>
      <c r="C124">
        <v>1.9059999999999999</v>
      </c>
      <c r="D124">
        <v>1.8480000000000001</v>
      </c>
      <c r="E124">
        <v>1.8264830607650999</v>
      </c>
      <c r="F124">
        <v>2.5323674999243702</v>
      </c>
      <c r="G124">
        <v>4.4778545491321999</v>
      </c>
      <c r="H124">
        <v>4.8151744467879798</v>
      </c>
      <c r="I124">
        <v>3.6564769618210602</v>
      </c>
      <c r="J124">
        <v>3.1171062760489501</v>
      </c>
      <c r="K124">
        <v>3.1923691499363702</v>
      </c>
      <c r="L124">
        <v>2.7062894609330401</v>
      </c>
      <c r="M124">
        <v>2.6824299705089398</v>
      </c>
      <c r="N124">
        <v>4.5481643479866998</v>
      </c>
      <c r="O124">
        <v>3.0104087100181598</v>
      </c>
      <c r="P124">
        <v>2.8122773919948698</v>
      </c>
      <c r="Q124">
        <v>2.2411128484788598</v>
      </c>
      <c r="R124">
        <v>2.0600869606791599</v>
      </c>
      <c r="S124">
        <v>1.86450346434952</v>
      </c>
      <c r="T124">
        <v>1.3594301325364699</v>
      </c>
      <c r="U124">
        <v>1.10284811199837</v>
      </c>
      <c r="V124">
        <v>0.95720588988586996</v>
      </c>
      <c r="W124">
        <v>0.85367550961652605</v>
      </c>
      <c r="X124">
        <v>0.77344060233734702</v>
      </c>
      <c r="Y124">
        <v>0.699945461173476</v>
      </c>
      <c r="Z124">
        <v>0.638468129236193</v>
      </c>
      <c r="AA124">
        <v>0.58584222174203404</v>
      </c>
      <c r="AB124">
        <v>0.54034294299244501</v>
      </c>
      <c r="AC124">
        <v>0.50019824545202196</v>
      </c>
      <c r="AD124">
        <v>0.46453751221322598</v>
      </c>
      <c r="AE124">
        <v>0.432616927848119</v>
      </c>
      <c r="AF124">
        <v>0.40386495066022698</v>
      </c>
      <c r="AG124">
        <v>0.37783003644962998</v>
      </c>
      <c r="AH124">
        <v>0.35414845706612802</v>
      </c>
    </row>
    <row r="125" spans="1:34" x14ac:dyDescent="0.35">
      <c r="A125" t="s">
        <v>261</v>
      </c>
      <c r="C125">
        <v>2.44</v>
      </c>
      <c r="D125">
        <v>2.2240000000000002</v>
      </c>
      <c r="E125">
        <v>2.03810234060207</v>
      </c>
      <c r="F125">
        <v>2.5185270461666298</v>
      </c>
      <c r="G125">
        <v>2.2549849637177601</v>
      </c>
      <c r="H125">
        <v>2.9459445663212098</v>
      </c>
      <c r="I125">
        <v>4.7370633299854603</v>
      </c>
      <c r="J125">
        <v>4.3999820675360697</v>
      </c>
      <c r="K125">
        <v>4.1231100909760903</v>
      </c>
      <c r="L125">
        <v>3.8105999344208001</v>
      </c>
      <c r="M125">
        <v>3.4624777558750601</v>
      </c>
      <c r="N125">
        <v>3.2519004646432101</v>
      </c>
      <c r="O125">
        <v>4.8242908299255198</v>
      </c>
      <c r="P125">
        <v>4.3718992262445102</v>
      </c>
      <c r="Q125">
        <v>4.0284241419122004</v>
      </c>
      <c r="R125">
        <v>3.7013468790903299</v>
      </c>
      <c r="S125">
        <v>3.3390767862153798</v>
      </c>
      <c r="T125">
        <v>3.05847792908459</v>
      </c>
      <c r="U125">
        <v>3.5652254198272502</v>
      </c>
      <c r="V125">
        <v>3.1976091189832099</v>
      </c>
      <c r="W125">
        <v>2.9060018437734798</v>
      </c>
      <c r="X125">
        <v>3.5294109219521399</v>
      </c>
      <c r="Y125">
        <v>3.2101256971778001</v>
      </c>
      <c r="Z125">
        <v>2.93255066103259</v>
      </c>
      <c r="AA125">
        <v>2.5249448926372899</v>
      </c>
      <c r="AB125">
        <v>2.36120309342183</v>
      </c>
      <c r="AC125">
        <v>2.14837103294564</v>
      </c>
      <c r="AD125">
        <v>1.95136408416858</v>
      </c>
      <c r="AE125">
        <v>1.76781975831543</v>
      </c>
      <c r="AF125">
        <v>1.5970529272557501</v>
      </c>
      <c r="AG125">
        <v>1.43835523902115</v>
      </c>
      <c r="AH125">
        <v>1.29100714835402</v>
      </c>
    </row>
    <row r="126" spans="1:34" x14ac:dyDescent="0.35">
      <c r="A126" t="s">
        <v>293</v>
      </c>
      <c r="C126">
        <v>3.3239999999999998</v>
      </c>
      <c r="D126">
        <v>3.1230000000000002</v>
      </c>
      <c r="E126">
        <v>3.0072863090999702</v>
      </c>
      <c r="F126">
        <v>3.9457861142799802</v>
      </c>
      <c r="G126">
        <v>5.19461220747813</v>
      </c>
      <c r="H126">
        <v>6.1680168483725097</v>
      </c>
      <c r="I126">
        <v>6.6162556875560501</v>
      </c>
      <c r="J126">
        <v>5.95754709586567</v>
      </c>
      <c r="K126">
        <v>5.8679626391842001</v>
      </c>
      <c r="L126">
        <v>5.2497938216565201</v>
      </c>
      <c r="M126">
        <v>4.9952444583091404</v>
      </c>
      <c r="N126">
        <v>6.5085569681287101</v>
      </c>
      <c r="O126">
        <v>6.5491172925353496</v>
      </c>
      <c r="P126">
        <v>6.0052698420333703</v>
      </c>
      <c r="Q126">
        <v>5.2652675239971503</v>
      </c>
      <c r="R126">
        <v>4.8684658481875598</v>
      </c>
      <c r="S126">
        <v>4.4230140467668901</v>
      </c>
      <c r="T126">
        <v>3.7392308131580898</v>
      </c>
      <c r="U126">
        <v>3.9505718935436001</v>
      </c>
      <c r="V126">
        <v>3.5144637401147198</v>
      </c>
      <c r="W126">
        <v>3.1790450580324801</v>
      </c>
      <c r="X126">
        <v>3.64387265212165</v>
      </c>
      <c r="Y126">
        <v>3.3117787321538499</v>
      </c>
      <c r="Z126">
        <v>3.0250752201817299</v>
      </c>
      <c r="AA126">
        <v>2.63183514552298</v>
      </c>
      <c r="AB126">
        <v>2.4557017512171599</v>
      </c>
      <c r="AC126">
        <v>2.24303986612219</v>
      </c>
      <c r="AD126">
        <v>2.0472371297837202</v>
      </c>
      <c r="AE126">
        <v>1.86572552232446</v>
      </c>
      <c r="AF126">
        <v>1.6974804899104301</v>
      </c>
      <c r="AG126">
        <v>1.5415561041019199</v>
      </c>
      <c r="AH126">
        <v>1.3970673067383601</v>
      </c>
    </row>
    <row r="127" spans="1:34" x14ac:dyDescent="0.35">
      <c r="A127" t="s">
        <v>294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 t="s">
        <v>214</v>
      </c>
      <c r="B128">
        <v>149.23099999999999</v>
      </c>
      <c r="C128">
        <v>144.80199999999999</v>
      </c>
      <c r="D128">
        <v>140.654</v>
      </c>
      <c r="E128">
        <v>136.678653054954</v>
      </c>
      <c r="F128">
        <v>132.18042766309799</v>
      </c>
      <c r="G128">
        <v>127.060797999607</v>
      </c>
      <c r="H128">
        <v>121.434008425706</v>
      </c>
      <c r="I128">
        <v>115.772010986608</v>
      </c>
      <c r="J128">
        <v>110.802697495918</v>
      </c>
      <c r="K128">
        <v>106.082255485744</v>
      </c>
      <c r="L128">
        <v>101.950577098398</v>
      </c>
      <c r="M128">
        <v>98.111809095870598</v>
      </c>
      <c r="N128">
        <v>93.491264864658206</v>
      </c>
      <c r="O128">
        <v>89.608942508514403</v>
      </c>
      <c r="P128">
        <v>85.658920521637398</v>
      </c>
      <c r="Q128">
        <v>82.199065836895798</v>
      </c>
      <c r="R128">
        <v>79.042048794693002</v>
      </c>
      <c r="S128">
        <v>76.190334396472196</v>
      </c>
      <c r="T128">
        <v>73.723867065328903</v>
      </c>
      <c r="U128">
        <v>71.240388739032397</v>
      </c>
      <c r="V128">
        <v>69.004804895155402</v>
      </c>
      <c r="W128">
        <v>66.964145324826205</v>
      </c>
      <c r="X128">
        <v>64.756842233756004</v>
      </c>
      <c r="Y128">
        <v>62.716451613348198</v>
      </c>
      <c r="Z128">
        <v>60.8205809773252</v>
      </c>
      <c r="AA128">
        <v>59.115318732391302</v>
      </c>
      <c r="AB128">
        <v>57.500306245660099</v>
      </c>
      <c r="AC128">
        <v>55.987836935363603</v>
      </c>
      <c r="AD128">
        <v>54.569112753336498</v>
      </c>
      <c r="AE128">
        <v>53.237312742739803</v>
      </c>
      <c r="AF128">
        <v>51.984895113617704</v>
      </c>
      <c r="AG128">
        <v>50.806197653982899</v>
      </c>
      <c r="AH128">
        <v>49.694843885310199</v>
      </c>
    </row>
    <row r="129" spans="1:34" x14ac:dyDescent="0.35">
      <c r="A129" t="s">
        <v>213</v>
      </c>
      <c r="B129">
        <v>353.11700000000002</v>
      </c>
      <c r="C129">
        <v>347.09899999999999</v>
      </c>
      <c r="D129">
        <v>341.45400000000001</v>
      </c>
      <c r="E129">
        <v>335.971522034006</v>
      </c>
      <c r="F129">
        <v>328.94012478787198</v>
      </c>
      <c r="G129">
        <v>319.79315358610103</v>
      </c>
      <c r="H129">
        <v>308.82833310666399</v>
      </c>
      <c r="I129">
        <v>297.232109980855</v>
      </c>
      <c r="J129">
        <v>286.94080824843098</v>
      </c>
      <c r="K129">
        <v>276.85553680727202</v>
      </c>
      <c r="L129">
        <v>267.93138895323301</v>
      </c>
      <c r="M129">
        <v>259.44191407473198</v>
      </c>
      <c r="N129">
        <v>248.55617502984899</v>
      </c>
      <c r="O129">
        <v>237.93897499212801</v>
      </c>
      <c r="P129">
        <v>228.487450475793</v>
      </c>
      <c r="Q129">
        <v>220.16469125711299</v>
      </c>
      <c r="R129">
        <v>212.49373195997501</v>
      </c>
      <c r="S129">
        <v>205.495920466982</v>
      </c>
      <c r="T129">
        <v>199.413750802062</v>
      </c>
      <c r="U129">
        <v>193.16815724422901</v>
      </c>
      <c r="V129">
        <v>187.49289176976299</v>
      </c>
      <c r="W129">
        <v>182.25527147379299</v>
      </c>
      <c r="X129">
        <v>176.47549336665799</v>
      </c>
      <c r="Y129">
        <v>171.12678048221201</v>
      </c>
      <c r="Z129">
        <v>166.14730263069299</v>
      </c>
      <c r="AA129">
        <v>161.66923841276301</v>
      </c>
      <c r="AB129">
        <v>157.417245840856</v>
      </c>
      <c r="AC129">
        <v>153.43005132268499</v>
      </c>
      <c r="AD129">
        <v>149.68510014463601</v>
      </c>
      <c r="AE129">
        <v>146.16218304545001</v>
      </c>
      <c r="AF129">
        <v>142.84489541759501</v>
      </c>
      <c r="AG129">
        <v>139.71607295798299</v>
      </c>
      <c r="AH129">
        <v>136.76201477323099</v>
      </c>
    </row>
    <row r="130" spans="1:34" x14ac:dyDescent="0.35">
      <c r="A130" t="s">
        <v>248</v>
      </c>
      <c r="C130">
        <v>1.869</v>
      </c>
      <c r="D130">
        <v>1.744</v>
      </c>
      <c r="E130">
        <v>1.53611203853002</v>
      </c>
      <c r="F130">
        <v>1.9653626015726999</v>
      </c>
      <c r="G130">
        <v>0.96935902745327895</v>
      </c>
      <c r="H130">
        <v>0.95230626667523599</v>
      </c>
      <c r="I130">
        <v>2.3021875527578999</v>
      </c>
      <c r="J130">
        <v>2.1679574553287799</v>
      </c>
      <c r="K130">
        <v>2.11187562033632</v>
      </c>
      <c r="L130">
        <v>1.8129090936096299</v>
      </c>
      <c r="M130">
        <v>1.4556477357420099</v>
      </c>
      <c r="N130">
        <v>0.81681991377526897</v>
      </c>
      <c r="O130">
        <v>1.4128346072267199</v>
      </c>
      <c r="P130">
        <v>1.2665392845907499</v>
      </c>
      <c r="Q130">
        <v>1.28701799819421</v>
      </c>
      <c r="R130">
        <v>1.1256209731279501</v>
      </c>
      <c r="S130">
        <v>1.01227983371424</v>
      </c>
      <c r="T130">
        <v>0.93419265130425799</v>
      </c>
      <c r="U130">
        <v>1.04101912967857</v>
      </c>
      <c r="V130">
        <v>0.92965627698634901</v>
      </c>
      <c r="W130">
        <v>0.83242733618692399</v>
      </c>
      <c r="X130">
        <v>0.96299176740062997</v>
      </c>
      <c r="Y130">
        <v>0.86911840460196199</v>
      </c>
      <c r="Z130">
        <v>0.78578258602346496</v>
      </c>
      <c r="AA130">
        <v>0.70216049167949901</v>
      </c>
      <c r="AB130">
        <v>0.63852192611936598</v>
      </c>
      <c r="AC130">
        <v>0.57740066565080606</v>
      </c>
      <c r="AD130">
        <v>0.52202965114196997</v>
      </c>
      <c r="AE130">
        <v>0.47172433302375</v>
      </c>
      <c r="AF130">
        <v>0.425971027636244</v>
      </c>
      <c r="AG130">
        <v>0.38431565806597201</v>
      </c>
      <c r="AH130">
        <v>0.34635412503531798</v>
      </c>
    </row>
    <row r="131" spans="1:34" x14ac:dyDescent="0.35">
      <c r="A131" t="s">
        <v>249</v>
      </c>
      <c r="C131">
        <v>3.1E-2</v>
      </c>
      <c r="D131">
        <v>0.03</v>
      </c>
      <c r="E131">
        <v>2.9749385188461298E-2</v>
      </c>
      <c r="F131">
        <v>2.92294061971674E-2</v>
      </c>
      <c r="G131">
        <v>2.8716573630479299E-2</v>
      </c>
      <c r="H131">
        <v>3.8960792297879999E-2</v>
      </c>
      <c r="I131">
        <v>-2.8447935956250201</v>
      </c>
      <c r="J131">
        <v>-2.5430561977290198</v>
      </c>
      <c r="K131">
        <v>-2.26353838410337</v>
      </c>
      <c r="L131">
        <v>-1.9827551904738501</v>
      </c>
      <c r="M131">
        <v>-1.74237042173228</v>
      </c>
      <c r="N131">
        <v>-1.5528018583133201</v>
      </c>
      <c r="O131">
        <v>-0.95232562282728095</v>
      </c>
      <c r="P131">
        <v>-0.741521130199988</v>
      </c>
      <c r="Q131">
        <v>-0.46635472346357398</v>
      </c>
      <c r="R131">
        <v>-0.25104626493686699</v>
      </c>
      <c r="S131">
        <v>-8.3760278364927304E-2</v>
      </c>
      <c r="T131">
        <v>-9.2139865007098296E-2</v>
      </c>
      <c r="U131">
        <v>0.19268156701599801</v>
      </c>
      <c r="V131">
        <v>0.16173186325501701</v>
      </c>
      <c r="W131">
        <v>0.15575514477935501</v>
      </c>
      <c r="X131">
        <v>0.26611608574259499</v>
      </c>
      <c r="Y131">
        <v>0.247656955994145</v>
      </c>
      <c r="Z131">
        <v>0.2366896236297</v>
      </c>
      <c r="AA131">
        <v>0.13402209225390299</v>
      </c>
      <c r="AB131">
        <v>0.16114385306689899</v>
      </c>
      <c r="AC131">
        <v>0.152338395396206</v>
      </c>
      <c r="AD131">
        <v>0.14206668376609599</v>
      </c>
      <c r="AE131">
        <v>0.130254673680887</v>
      </c>
      <c r="AF131">
        <v>0.117558598771953</v>
      </c>
      <c r="AG131">
        <v>0.104494405082622</v>
      </c>
      <c r="AH131">
        <v>9.1458290461126496E-2</v>
      </c>
    </row>
    <row r="132" spans="1:34" x14ac:dyDescent="0.35">
      <c r="A132" t="s">
        <v>250</v>
      </c>
      <c r="C132">
        <v>1.931</v>
      </c>
      <c r="D132">
        <v>1.851</v>
      </c>
      <c r="E132">
        <v>1.8635865497797299</v>
      </c>
      <c r="F132">
        <v>1.3191574097169201</v>
      </c>
      <c r="G132">
        <v>0.26586034827479899</v>
      </c>
      <c r="H132">
        <v>2.1049745985040702</v>
      </c>
      <c r="I132">
        <v>5.3834300187189399</v>
      </c>
      <c r="J132">
        <v>5.02123619060594</v>
      </c>
      <c r="K132">
        <v>5.3830763740441503</v>
      </c>
      <c r="L132">
        <v>5.2335706407890603</v>
      </c>
      <c r="M132">
        <v>5.4704021858201903</v>
      </c>
      <c r="N132">
        <v>7.2899717265128103</v>
      </c>
      <c r="O132">
        <v>5.9940870990259398</v>
      </c>
      <c r="P132">
        <v>5.0824517233201902</v>
      </c>
      <c r="Q132">
        <v>4.7105852383348799</v>
      </c>
      <c r="R132">
        <v>4.2715605260669403</v>
      </c>
      <c r="S132">
        <v>3.9354559213337899</v>
      </c>
      <c r="T132">
        <v>3.3953869191969202</v>
      </c>
      <c r="U132">
        <v>3.2805180209751699</v>
      </c>
      <c r="V132">
        <v>2.90582206509962</v>
      </c>
      <c r="W132">
        <v>2.6066221998444798</v>
      </c>
      <c r="X132">
        <v>2.7558103809112202</v>
      </c>
      <c r="Y132">
        <v>2.4780520560008901</v>
      </c>
      <c r="Z132">
        <v>2.2388102101615801</v>
      </c>
      <c r="AA132">
        <v>1.96511159778668</v>
      </c>
      <c r="AB132">
        <v>1.80431611793782</v>
      </c>
      <c r="AC132">
        <v>1.6393902610631901</v>
      </c>
      <c r="AD132">
        <v>1.49152957218519</v>
      </c>
      <c r="AE132">
        <v>1.35823470322267</v>
      </c>
      <c r="AF132">
        <v>1.23786393537623</v>
      </c>
      <c r="AG132">
        <v>1.12899179721925</v>
      </c>
      <c r="AH132">
        <v>1.03037423986945</v>
      </c>
    </row>
    <row r="133" spans="1:34" x14ac:dyDescent="0.35">
      <c r="A133" t="s">
        <v>251</v>
      </c>
      <c r="C133">
        <v>3.1419999999999999</v>
      </c>
      <c r="D133">
        <v>2.86</v>
      </c>
      <c r="E133">
        <v>2.6016408183276098</v>
      </c>
      <c r="F133">
        <v>5.1946212978931703</v>
      </c>
      <c r="G133">
        <v>11.218925338015699</v>
      </c>
      <c r="H133">
        <v>10.319184624143301</v>
      </c>
      <c r="I133">
        <v>7.8520266133809802</v>
      </c>
      <c r="J133">
        <v>6.1547660099383696</v>
      </c>
      <c r="K133">
        <v>4.9190363483511002</v>
      </c>
      <c r="L133">
        <v>3.5813633054988498</v>
      </c>
      <c r="M133">
        <v>2.7684381935962201</v>
      </c>
      <c r="N133">
        <v>3.4440549493621102</v>
      </c>
      <c r="O133">
        <v>2.3004215670269099</v>
      </c>
      <c r="P133">
        <v>2.41179378292449</v>
      </c>
      <c r="Q133">
        <v>1.14566374216585</v>
      </c>
      <c r="R133">
        <v>0.74048811680221505</v>
      </c>
      <c r="S133">
        <v>0.21051749320070201</v>
      </c>
      <c r="T133">
        <v>8.0302846530411601E-2</v>
      </c>
      <c r="U133">
        <v>3.8440904144198997E-4</v>
      </c>
      <c r="V133">
        <v>3.3325727014332698E-4</v>
      </c>
      <c r="W133">
        <v>2.91179186773682E-4</v>
      </c>
      <c r="X133">
        <v>2.7264495568735098E-4</v>
      </c>
      <c r="Y133">
        <v>2.3890056224562501E-4</v>
      </c>
      <c r="Z133">
        <v>2.0993384824397E-4</v>
      </c>
      <c r="AA133">
        <v>1.8386912528178801E-4</v>
      </c>
      <c r="AB133">
        <v>1.6258272526670201E-4</v>
      </c>
      <c r="AC133">
        <v>1.43731745919417E-4</v>
      </c>
      <c r="AD133">
        <v>1.2723637548717101E-4</v>
      </c>
      <c r="AE133">
        <v>1.12786130992859E-4</v>
      </c>
      <c r="AF133">
        <v>1.00105546229301E-4</v>
      </c>
      <c r="AG133" s="22">
        <v>8.8965273360663803E-5</v>
      </c>
      <c r="AH133" s="22">
        <v>7.9155085239257503E-5</v>
      </c>
    </row>
    <row r="134" spans="1:34" x14ac:dyDescent="0.35">
      <c r="A134" t="s">
        <v>247</v>
      </c>
      <c r="C134">
        <v>5.5439999999999996</v>
      </c>
      <c r="D134">
        <v>5.16</v>
      </c>
      <c r="E134">
        <v>4.9880021326218804</v>
      </c>
      <c r="F134">
        <v>6.5293135879342596</v>
      </c>
      <c r="G134">
        <v>8.6028170168056004</v>
      </c>
      <c r="H134">
        <v>10.387537424525799</v>
      </c>
      <c r="I134">
        <v>10.989428461787799</v>
      </c>
      <c r="J134">
        <v>9.6531552868901205</v>
      </c>
      <c r="K134">
        <v>9.4108336269340995</v>
      </c>
      <c r="L134">
        <v>8.2142080948731202</v>
      </c>
      <c r="M134">
        <v>7.7443594725084699</v>
      </c>
      <c r="N134">
        <v>10.105895670439301</v>
      </c>
      <c r="O134">
        <v>9.5878368544262802</v>
      </c>
      <c r="P134">
        <v>8.6182699630314197</v>
      </c>
      <c r="Q134">
        <v>7.4405925019119898</v>
      </c>
      <c r="R134">
        <v>6.7333019860545198</v>
      </c>
      <c r="S134">
        <v>6.0097414729732401</v>
      </c>
      <c r="T134">
        <v>5.0534795180069496</v>
      </c>
      <c r="U134">
        <v>5.1775056475725796</v>
      </c>
      <c r="V134">
        <v>4.5712735792578698</v>
      </c>
      <c r="W134">
        <v>4.0994719468226597</v>
      </c>
      <c r="X134">
        <v>4.6079581421853604</v>
      </c>
      <c r="Y134">
        <v>4.1581290896894201</v>
      </c>
      <c r="Z134">
        <v>3.7700780244082299</v>
      </c>
      <c r="AA134">
        <v>3.2520457380980101</v>
      </c>
      <c r="AB134">
        <v>3.0091741763058901</v>
      </c>
      <c r="AC134">
        <v>2.7295994851056</v>
      </c>
      <c r="AD134">
        <v>2.4733823618205601</v>
      </c>
      <c r="AE134">
        <v>2.2370080406400001</v>
      </c>
      <c r="AF134">
        <v>2.0188152305826099</v>
      </c>
      <c r="AG134">
        <v>1.81731441002369</v>
      </c>
      <c r="AH134">
        <v>1.6311518483774099</v>
      </c>
    </row>
    <row r="135" spans="1:34" x14ac:dyDescent="0.35">
      <c r="A135" t="s">
        <v>273</v>
      </c>
      <c r="C135">
        <v>2.222</v>
      </c>
      <c r="D135">
        <v>2.15</v>
      </c>
      <c r="E135">
        <v>2.15303094641125</v>
      </c>
      <c r="F135">
        <v>3.02598570203206</v>
      </c>
      <c r="G135">
        <v>5.5022773068033297</v>
      </c>
      <c r="H135">
        <v>6.4952948917072399</v>
      </c>
      <c r="I135">
        <v>4.6998144813135498</v>
      </c>
      <c r="J135">
        <v>3.8870837331235202</v>
      </c>
      <c r="K135">
        <v>4.0713129907905197</v>
      </c>
      <c r="L135">
        <v>3.3441465199048399</v>
      </c>
      <c r="M135">
        <v>3.3718117618096599</v>
      </c>
      <c r="N135">
        <v>6.0493174652881097</v>
      </c>
      <c r="O135">
        <v>3.7544510438808301</v>
      </c>
      <c r="P135">
        <v>3.36324537334455</v>
      </c>
      <c r="Q135">
        <v>2.6296312990300499</v>
      </c>
      <c r="R135">
        <v>2.3767094300162501</v>
      </c>
      <c r="S135">
        <v>2.1355997185659801</v>
      </c>
      <c r="T135">
        <v>1.5243544746284901</v>
      </c>
      <c r="U135">
        <v>1.2188446759207101</v>
      </c>
      <c r="V135">
        <v>1.0455796867073199</v>
      </c>
      <c r="W135">
        <v>0.92286596688385203</v>
      </c>
      <c r="X135">
        <v>0.82811949925413497</v>
      </c>
      <c r="Y135">
        <v>0.74147747349715498</v>
      </c>
      <c r="Z135">
        <v>0.66944613837391098</v>
      </c>
      <c r="AA135">
        <v>0.60816594169079097</v>
      </c>
      <c r="AB135">
        <v>0.55553440809644705</v>
      </c>
      <c r="AC135">
        <v>0.509380703410936</v>
      </c>
      <c r="AD135">
        <v>0.46862673128332599</v>
      </c>
      <c r="AE135">
        <v>0.43236090367169799</v>
      </c>
      <c r="AF135">
        <v>0.39988285553469299</v>
      </c>
      <c r="AG135">
        <v>0.37063999901244499</v>
      </c>
      <c r="AH135">
        <v>0.34418808233068299</v>
      </c>
    </row>
    <row r="136" spans="1:34" x14ac:dyDescent="0.35">
      <c r="A136" t="s">
        <v>266</v>
      </c>
      <c r="C136">
        <v>0.30299999999999999</v>
      </c>
      <c r="D136">
        <v>0.29799999999999999</v>
      </c>
      <c r="E136">
        <v>0.30207622287323899</v>
      </c>
      <c r="F136">
        <v>0.38923409713408302</v>
      </c>
      <c r="G136">
        <v>0.36411707660076897</v>
      </c>
      <c r="H136">
        <v>0.34015231483943498</v>
      </c>
      <c r="I136">
        <v>0.41247179613115698</v>
      </c>
      <c r="J136">
        <v>0.38626578468696299</v>
      </c>
      <c r="K136">
        <v>0.36968891237871798</v>
      </c>
      <c r="L136">
        <v>0.35245230282550899</v>
      </c>
      <c r="M136">
        <v>0.33747089012492698</v>
      </c>
      <c r="N136">
        <v>0.32886573040289002</v>
      </c>
      <c r="O136">
        <v>0.37286127356124099</v>
      </c>
      <c r="P136">
        <v>0.36813275256892902</v>
      </c>
      <c r="Q136">
        <v>0.36359442360178201</v>
      </c>
      <c r="R136">
        <v>0.36034534852101502</v>
      </c>
      <c r="S136">
        <v>0.356823956549012</v>
      </c>
      <c r="T136">
        <v>0.36105639369870302</v>
      </c>
      <c r="U136">
        <v>0.34038916362430599</v>
      </c>
      <c r="V136">
        <v>0.33927570920306199</v>
      </c>
      <c r="W136">
        <v>0.33553385723732099</v>
      </c>
      <c r="X136">
        <v>0.36189412633739798</v>
      </c>
      <c r="Y136">
        <v>0.36128232362046703</v>
      </c>
      <c r="Z136">
        <v>0.36007633118899901</v>
      </c>
      <c r="AA136">
        <v>0.35137444533772699</v>
      </c>
      <c r="AB136">
        <v>0.35080924023401799</v>
      </c>
      <c r="AC136">
        <v>0.35299430614899702</v>
      </c>
      <c r="AD136">
        <v>0.35456773799121299</v>
      </c>
      <c r="AE136">
        <v>0.35560013406740798</v>
      </c>
      <c r="AF136">
        <v>0.35607597254066697</v>
      </c>
      <c r="AG136">
        <v>0.35597794668517901</v>
      </c>
      <c r="AH136">
        <v>0.35528702161125603</v>
      </c>
    </row>
    <row r="137" spans="1:34" x14ac:dyDescent="0.35">
      <c r="A137" t="s">
        <v>259</v>
      </c>
      <c r="C137">
        <v>3.3220000000000001</v>
      </c>
      <c r="D137">
        <v>3.01</v>
      </c>
      <c r="E137">
        <v>2.83497117966796</v>
      </c>
      <c r="F137">
        <v>3.5033278799034702</v>
      </c>
      <c r="G137">
        <v>3.1005397055027299</v>
      </c>
      <c r="H137">
        <v>3.8922425294638798</v>
      </c>
      <c r="I137">
        <v>6.2896139780584903</v>
      </c>
      <c r="J137">
        <v>5.76607155017766</v>
      </c>
      <c r="K137">
        <v>5.3395206325952804</v>
      </c>
      <c r="L137">
        <v>4.8700615708509396</v>
      </c>
      <c r="M137">
        <v>4.37254770641841</v>
      </c>
      <c r="N137">
        <v>4.0565781999701001</v>
      </c>
      <c r="O137">
        <v>5.8333858052967296</v>
      </c>
      <c r="P137">
        <v>5.2550245812304404</v>
      </c>
      <c r="Q137">
        <v>4.81096118974797</v>
      </c>
      <c r="R137">
        <v>4.3565925327130302</v>
      </c>
      <c r="S137">
        <v>3.8741417205250301</v>
      </c>
      <c r="T137">
        <v>3.52912495662222</v>
      </c>
      <c r="U137">
        <v>3.9586609292395498</v>
      </c>
      <c r="V137">
        <v>3.5256938533272599</v>
      </c>
      <c r="W137">
        <v>3.1766059460137401</v>
      </c>
      <c r="X137">
        <v>3.7798386075347001</v>
      </c>
      <c r="Y137">
        <v>3.4166515819822498</v>
      </c>
      <c r="Z137">
        <v>3.1006318479293</v>
      </c>
      <c r="AA137">
        <v>2.6438797650847801</v>
      </c>
      <c r="AB137">
        <v>2.4536397343915399</v>
      </c>
      <c r="AC137">
        <v>2.2202187432423601</v>
      </c>
      <c r="AD137">
        <v>2.0047556000619502</v>
      </c>
      <c r="AE137">
        <v>1.8046471081164399</v>
      </c>
      <c r="AF137">
        <v>1.6189323468027601</v>
      </c>
      <c r="AG137">
        <v>1.4466743744734401</v>
      </c>
      <c r="AH137">
        <v>1.2869637295911001</v>
      </c>
    </row>
    <row r="138" spans="1:34" x14ac:dyDescent="0.35">
      <c r="A138" t="s">
        <v>267</v>
      </c>
      <c r="C138">
        <v>0.36199999999999999</v>
      </c>
      <c r="D138">
        <v>0.36</v>
      </c>
      <c r="E138">
        <v>0.358359243718822</v>
      </c>
      <c r="F138">
        <v>0.35577804205431801</v>
      </c>
      <c r="G138">
        <v>0.35282793919886801</v>
      </c>
      <c r="H138">
        <v>0.39725809928209699</v>
      </c>
      <c r="I138">
        <v>0.43369321802008298</v>
      </c>
      <c r="J138">
        <v>0.42891474675469399</v>
      </c>
      <c r="K138">
        <v>0.42558133733910603</v>
      </c>
      <c r="L138">
        <v>0.42333087011515602</v>
      </c>
      <c r="M138">
        <v>0.41940849880047598</v>
      </c>
      <c r="N138">
        <v>0.41321586867168297</v>
      </c>
      <c r="O138">
        <v>0.46955218650737901</v>
      </c>
      <c r="P138">
        <v>0.46282900026182999</v>
      </c>
      <c r="Q138">
        <v>0.45704223995716198</v>
      </c>
      <c r="R138">
        <v>0.45142040811657203</v>
      </c>
      <c r="S138">
        <v>0.445856714532189</v>
      </c>
      <c r="T138">
        <v>0.44006876130837003</v>
      </c>
      <c r="U138">
        <v>0.43365790291099099</v>
      </c>
      <c r="V138">
        <v>0.42701363621683502</v>
      </c>
      <c r="W138">
        <v>0.42027048762941499</v>
      </c>
      <c r="X138">
        <v>0.46753602349635798</v>
      </c>
      <c r="Y138">
        <v>0.46512534385402998</v>
      </c>
      <c r="Z138">
        <v>0.46258879005368198</v>
      </c>
      <c r="AA138">
        <v>0.45991975607855201</v>
      </c>
      <c r="AB138">
        <v>0.45711019702629102</v>
      </c>
      <c r="AC138">
        <v>0.45415130175624102</v>
      </c>
      <c r="AD138">
        <v>0.45103377776866199</v>
      </c>
      <c r="AE138">
        <v>0.44774798011241002</v>
      </c>
      <c r="AF138">
        <v>0.44428396914700702</v>
      </c>
      <c r="AG138">
        <v>0.44063153978219599</v>
      </c>
      <c r="AH138">
        <v>0.43678022745378398</v>
      </c>
    </row>
    <row r="139" spans="1:34" x14ac:dyDescent="0.35">
      <c r="A139" t="s">
        <v>268</v>
      </c>
      <c r="C139">
        <v>0.34799999999999998</v>
      </c>
      <c r="D139">
        <v>0.34699999999999998</v>
      </c>
      <c r="E139">
        <v>0.347249067349438</v>
      </c>
      <c r="F139">
        <v>0.61888807844272498</v>
      </c>
      <c r="G139">
        <v>0.59726978248171803</v>
      </c>
      <c r="H139">
        <v>0.57540293399634601</v>
      </c>
      <c r="I139">
        <v>0.65102685924991199</v>
      </c>
      <c r="J139">
        <v>0.63713424872746305</v>
      </c>
      <c r="K139">
        <v>0.62154770137179505</v>
      </c>
      <c r="L139">
        <v>0.60423974895643795</v>
      </c>
      <c r="M139">
        <v>0.58541221204924399</v>
      </c>
      <c r="N139">
        <v>0.56483422551153795</v>
      </c>
      <c r="O139">
        <v>0.463232438702118</v>
      </c>
      <c r="P139">
        <v>0.45971188256501799</v>
      </c>
      <c r="Q139">
        <v>0.45543862076080899</v>
      </c>
      <c r="R139">
        <v>0.45024013490189402</v>
      </c>
      <c r="S139">
        <v>0.44402209946910998</v>
      </c>
      <c r="T139">
        <v>0.43670073991353098</v>
      </c>
      <c r="U139">
        <v>0.361816830979521</v>
      </c>
      <c r="V139">
        <v>0.36949915660420601</v>
      </c>
      <c r="W139">
        <v>0.37692560267312902</v>
      </c>
      <c r="X139">
        <v>0.38411046560852202</v>
      </c>
      <c r="Y139">
        <v>0.39105102403240299</v>
      </c>
      <c r="Z139">
        <v>0.397733677572702</v>
      </c>
      <c r="AA139">
        <v>0.40413671120066302</v>
      </c>
      <c r="AB139">
        <v>0.41023127125756997</v>
      </c>
      <c r="AC139">
        <v>0.41598160719528299</v>
      </c>
      <c r="AD139">
        <v>0.42134502313183197</v>
      </c>
      <c r="AE139">
        <v>0.42627178793745202</v>
      </c>
      <c r="AF139">
        <v>0.43070518420758402</v>
      </c>
      <c r="AG139">
        <v>0.43458185866917998</v>
      </c>
      <c r="AH139">
        <v>0.43783264014347401</v>
      </c>
    </row>
    <row r="140" spans="1:34" x14ac:dyDescent="0.35">
      <c r="A140" t="s">
        <v>269</v>
      </c>
      <c r="H140">
        <v>0.43129075225444002</v>
      </c>
      <c r="I140">
        <v>0.36452753307716201</v>
      </c>
      <c r="J140">
        <v>0.33732922882002397</v>
      </c>
      <c r="K140">
        <v>0.34072208990659802</v>
      </c>
      <c r="L140">
        <v>0.31973525101782402</v>
      </c>
      <c r="M140">
        <v>0.30234789734978801</v>
      </c>
      <c r="N140">
        <v>0.31248306838593098</v>
      </c>
      <c r="O140">
        <v>0.32055645222435403</v>
      </c>
      <c r="P140">
        <v>0.33691989684853701</v>
      </c>
      <c r="Q140">
        <v>0.34710438801867599</v>
      </c>
      <c r="R140">
        <v>0.360901648573835</v>
      </c>
      <c r="S140">
        <v>0.37249958047356801</v>
      </c>
      <c r="T140">
        <v>0.39264284458482901</v>
      </c>
      <c r="U140">
        <v>0.40318889845713901</v>
      </c>
      <c r="V140">
        <v>0.38846610677050097</v>
      </c>
      <c r="W140">
        <v>0.36562022181034998</v>
      </c>
      <c r="X140">
        <v>0.35443587421255301</v>
      </c>
      <c r="Y140">
        <v>0.34731076080103301</v>
      </c>
      <c r="Z140">
        <v>0.34148871935136799</v>
      </c>
      <c r="AA140">
        <v>0.31017137723106403</v>
      </c>
      <c r="AB140">
        <v>0.316559010598984</v>
      </c>
      <c r="AC140">
        <v>0.32353467727445101</v>
      </c>
      <c r="AD140">
        <v>0.32992894530119499</v>
      </c>
      <c r="AE140">
        <v>0.33586566799401801</v>
      </c>
      <c r="AF140">
        <v>0.34141556351811603</v>
      </c>
      <c r="AG140">
        <v>0.34663497978020302</v>
      </c>
      <c r="AH140">
        <v>0.35156931488625598</v>
      </c>
    </row>
    <row r="141" spans="1:34" x14ac:dyDescent="0.35">
      <c r="A141" t="s">
        <v>270</v>
      </c>
      <c r="C141">
        <v>0.28199999999999997</v>
      </c>
      <c r="D141">
        <v>0.27400000000000002</v>
      </c>
      <c r="E141">
        <v>0.28021812914484301</v>
      </c>
      <c r="F141">
        <v>0.26914367119359001</v>
      </c>
      <c r="G141">
        <v>0.25665395036490601</v>
      </c>
      <c r="H141">
        <v>0.248095101602445</v>
      </c>
      <c r="I141">
        <v>0.31299005040827599</v>
      </c>
      <c r="J141">
        <v>0.30621318629632399</v>
      </c>
      <c r="K141">
        <v>0.29960127186892199</v>
      </c>
      <c r="L141">
        <v>0.293062845398324</v>
      </c>
      <c r="M141">
        <v>0.28664222060267402</v>
      </c>
      <c r="N141">
        <v>0.27687276053948101</v>
      </c>
      <c r="O141">
        <v>0.336770623803123</v>
      </c>
      <c r="P141">
        <v>0.32955540401585498</v>
      </c>
      <c r="Q141">
        <v>0.32355539231310798</v>
      </c>
      <c r="R141">
        <v>0.31640930808289602</v>
      </c>
      <c r="S141">
        <v>0.31008935811566102</v>
      </c>
      <c r="T141">
        <v>0.304639878001563</v>
      </c>
      <c r="U141">
        <v>0.29847030676174102</v>
      </c>
      <c r="V141">
        <v>0.29175860678384102</v>
      </c>
      <c r="W141">
        <v>0.28470246390613901</v>
      </c>
      <c r="X141">
        <v>0.37412381165748798</v>
      </c>
      <c r="Y141">
        <v>0.37095074022050301</v>
      </c>
      <c r="Z141">
        <v>0.36753752259327399</v>
      </c>
      <c r="AA141">
        <v>0.363874252447414</v>
      </c>
      <c r="AB141">
        <v>0.35994709487033899</v>
      </c>
      <c r="AC141">
        <v>0.3557391319905</v>
      </c>
      <c r="AD141">
        <v>0.35123065616874199</v>
      </c>
      <c r="AE141">
        <v>0.346399192180042</v>
      </c>
      <c r="AF141">
        <v>0.34121936041923001</v>
      </c>
      <c r="AG141">
        <v>0.33566263116300799</v>
      </c>
      <c r="AH141">
        <v>0.32969696679839899</v>
      </c>
    </row>
    <row r="142" spans="1:34" x14ac:dyDescent="0.35">
      <c r="A142" t="s">
        <v>271</v>
      </c>
      <c r="C142">
        <v>0.28599999999999998</v>
      </c>
      <c r="D142">
        <v>0.28199999999999997</v>
      </c>
      <c r="E142">
        <v>0.275810328872379</v>
      </c>
      <c r="F142">
        <v>0.57081332326652701</v>
      </c>
      <c r="G142">
        <v>0.53649945230476603</v>
      </c>
      <c r="H142">
        <v>0.47003831211221198</v>
      </c>
      <c r="I142">
        <v>0.54749864765592604</v>
      </c>
      <c r="J142">
        <v>0.52879696342464799</v>
      </c>
      <c r="K142">
        <v>0.50704630027282904</v>
      </c>
      <c r="L142">
        <v>0.48635950202177702</v>
      </c>
      <c r="M142">
        <v>0.46495211554907201</v>
      </c>
      <c r="N142">
        <v>0.44135377264507702</v>
      </c>
      <c r="O142">
        <v>0.46709553973827</v>
      </c>
      <c r="P142">
        <v>0.45535311811302098</v>
      </c>
      <c r="Q142">
        <v>0.44309618735301498</v>
      </c>
      <c r="R142">
        <v>0.42993874696246498</v>
      </c>
      <c r="S142">
        <v>0.415647451506512</v>
      </c>
      <c r="T142">
        <v>0.39916747895318999</v>
      </c>
      <c r="U142">
        <v>0.23014483261809901</v>
      </c>
      <c r="V142">
        <v>0.238796508611365</v>
      </c>
      <c r="W142">
        <v>0.247906324921742</v>
      </c>
      <c r="X142">
        <v>0.25709670996542699</v>
      </c>
      <c r="Y142">
        <v>0.26612662659140701</v>
      </c>
      <c r="Z142">
        <v>0.27484321866197198</v>
      </c>
      <c r="AA142">
        <v>0.28314986661079899</v>
      </c>
      <c r="AB142">
        <v>0.290984732881507</v>
      </c>
      <c r="AC142">
        <v>0.29830659642111101</v>
      </c>
      <c r="AD142">
        <v>0.30508555485036098</v>
      </c>
      <c r="AE142">
        <v>0.31129696357644299</v>
      </c>
      <c r="AF142">
        <v>0.31691755656745801</v>
      </c>
      <c r="AG142">
        <v>0.32192307868752101</v>
      </c>
      <c r="AH142">
        <v>0.32628700735564198</v>
      </c>
    </row>
    <row r="143" spans="1:34" x14ac:dyDescent="0.35">
      <c r="A143" t="s">
        <v>272</v>
      </c>
      <c r="H143">
        <v>0.26350304797822899</v>
      </c>
      <c r="I143">
        <v>0.220943156110328</v>
      </c>
      <c r="J143">
        <v>0.20575590052589099</v>
      </c>
      <c r="K143">
        <v>0.20340066679766</v>
      </c>
      <c r="L143">
        <v>0.208794363075401</v>
      </c>
      <c r="M143">
        <v>0.20668307485506801</v>
      </c>
      <c r="N143">
        <v>0.21977197002388901</v>
      </c>
      <c r="O143">
        <v>0.23367806349790099</v>
      </c>
      <c r="P143">
        <v>0.25638265505399399</v>
      </c>
      <c r="Q143">
        <v>0.27821620113651802</v>
      </c>
      <c r="R143">
        <v>0.27108976465173301</v>
      </c>
      <c r="S143">
        <v>0.23814516208387901</v>
      </c>
      <c r="T143">
        <v>0.25954043219467199</v>
      </c>
      <c r="U143">
        <v>0.27854738875777202</v>
      </c>
      <c r="V143">
        <v>0.28349514118788599</v>
      </c>
      <c r="W143">
        <v>0.27830351359682798</v>
      </c>
      <c r="X143">
        <v>0.275544705626319</v>
      </c>
      <c r="Y143">
        <v>0.272270096108509</v>
      </c>
      <c r="Z143">
        <v>0.26680474270319698</v>
      </c>
      <c r="AA143">
        <v>0.20897569439802299</v>
      </c>
      <c r="AB143">
        <v>0.215201922498924</v>
      </c>
      <c r="AC143">
        <v>0.22226878311938</v>
      </c>
      <c r="AD143">
        <v>0.22899117007046299</v>
      </c>
      <c r="AE143">
        <v>0.23535330169298599</v>
      </c>
      <c r="AF143">
        <v>0.241337645207338</v>
      </c>
      <c r="AG143">
        <v>0.24694478819267501</v>
      </c>
      <c r="AH143">
        <v>0.252186185535828</v>
      </c>
    </row>
    <row r="144" spans="1:34" x14ac:dyDescent="0.35">
      <c r="A144" t="s">
        <v>252</v>
      </c>
      <c r="C144">
        <v>-1.429</v>
      </c>
      <c r="D144">
        <v>-1.3260000000000001</v>
      </c>
      <c r="E144">
        <v>-1.0430866592039001</v>
      </c>
      <c r="F144">
        <v>-1.9790571274456299</v>
      </c>
      <c r="G144">
        <v>-3.8800442705686402</v>
      </c>
      <c r="H144">
        <v>-3.0278888570947098</v>
      </c>
      <c r="I144">
        <v>-1.7034221274449199</v>
      </c>
      <c r="J144">
        <v>-1.1477481712539499</v>
      </c>
      <c r="K144">
        <v>-0.73961633169406504</v>
      </c>
      <c r="L144">
        <v>-0.43087975455058802</v>
      </c>
      <c r="M144">
        <v>-0.20775822091761101</v>
      </c>
      <c r="N144">
        <v>0.107850939102377</v>
      </c>
      <c r="O144">
        <v>0.832819203973997</v>
      </c>
      <c r="P144">
        <v>0.59900630239596298</v>
      </c>
      <c r="Q144">
        <v>0.76368024668062795</v>
      </c>
      <c r="R144">
        <v>0.846678634994255</v>
      </c>
      <c r="S144">
        <v>0.93524850308938301</v>
      </c>
      <c r="T144">
        <v>0.73573696598246097</v>
      </c>
      <c r="U144">
        <v>0.66290252086135104</v>
      </c>
      <c r="V144">
        <v>0.57373011664670703</v>
      </c>
      <c r="W144">
        <v>0.50437608682511803</v>
      </c>
      <c r="X144">
        <v>0.62276726317523401</v>
      </c>
      <c r="Y144">
        <v>0.56306277253018699</v>
      </c>
      <c r="Z144">
        <v>0.50858567074522998</v>
      </c>
      <c r="AA144">
        <v>0.45056768725264701</v>
      </c>
      <c r="AB144">
        <v>0.40502969645651898</v>
      </c>
      <c r="AC144">
        <v>0.360326431249475</v>
      </c>
      <c r="AD144">
        <v>0.31762921835183899</v>
      </c>
      <c r="AE144">
        <v>0.27668154458168398</v>
      </c>
      <c r="AF144">
        <v>0.23732156325192799</v>
      </c>
      <c r="AG144">
        <v>0.19942358438249</v>
      </c>
      <c r="AH144">
        <v>0.16288603792626599</v>
      </c>
    </row>
    <row r="145" spans="1:34" x14ac:dyDescent="0.35">
      <c r="A145" t="s">
        <v>3</v>
      </c>
      <c r="B145">
        <v>74.332999999999998</v>
      </c>
      <c r="C145">
        <v>74.034000000000006</v>
      </c>
      <c r="D145">
        <v>73.727999999999994</v>
      </c>
      <c r="E145">
        <v>73.289954911252295</v>
      </c>
      <c r="F145">
        <v>72.897460216164703</v>
      </c>
      <c r="G145">
        <v>72.902895552264795</v>
      </c>
      <c r="H145">
        <v>72.311291135807295</v>
      </c>
      <c r="I145">
        <v>70.716559276152694</v>
      </c>
      <c r="J145">
        <v>69.098483274602302</v>
      </c>
      <c r="K145">
        <v>67.352210905733102</v>
      </c>
      <c r="L145">
        <v>65.732113148170299</v>
      </c>
      <c r="M145">
        <v>64.157159924840002</v>
      </c>
      <c r="N145">
        <v>62.093270884532899</v>
      </c>
      <c r="O145">
        <v>59.726161944305197</v>
      </c>
      <c r="P145">
        <v>57.584015726836597</v>
      </c>
      <c r="Q145">
        <v>55.5837100780561</v>
      </c>
      <c r="R145">
        <v>53.630975723566699</v>
      </c>
      <c r="S145">
        <v>51.736987599093297</v>
      </c>
      <c r="T145">
        <v>50.110667434186396</v>
      </c>
      <c r="U145">
        <v>48.528430965193301</v>
      </c>
      <c r="V145">
        <v>47.062791434839298</v>
      </c>
      <c r="W145">
        <v>45.685447626973001</v>
      </c>
      <c r="X145">
        <v>44.177051286551198</v>
      </c>
      <c r="Y145">
        <v>42.745892642721302</v>
      </c>
      <c r="Z145">
        <v>41.381401443128603</v>
      </c>
      <c r="AA145">
        <v>40.088316897744001</v>
      </c>
      <c r="AB145">
        <v>38.844143893864903</v>
      </c>
      <c r="AC145">
        <v>37.648039019443601</v>
      </c>
      <c r="AD145">
        <v>36.495787128160302</v>
      </c>
      <c r="AE145">
        <v>35.383381884441</v>
      </c>
      <c r="AF145">
        <v>34.3080327789393</v>
      </c>
      <c r="AG145">
        <v>33.266496844431998</v>
      </c>
      <c r="AH145">
        <v>32.256604537252102</v>
      </c>
    </row>
    <row r="146" spans="1:34" x14ac:dyDescent="0.35">
      <c r="A146" t="s">
        <v>258</v>
      </c>
      <c r="C146">
        <v>0.16800000000000001</v>
      </c>
      <c r="D146">
        <v>0.16800000000000001</v>
      </c>
      <c r="E146">
        <v>0.29430300280863197</v>
      </c>
      <c r="F146">
        <v>0.242657401888806</v>
      </c>
      <c r="G146">
        <v>-0.16984589987627799</v>
      </c>
      <c r="H146">
        <v>0.40894882727493997</v>
      </c>
      <c r="I146">
        <v>1.3927197672352301</v>
      </c>
      <c r="J146">
        <v>1.4000111708063501</v>
      </c>
      <c r="K146">
        <v>1.5116950845400701</v>
      </c>
      <c r="L146">
        <v>1.369144140632</v>
      </c>
      <c r="M146">
        <v>1.3080705642402499</v>
      </c>
      <c r="N146">
        <v>1.78013696041346</v>
      </c>
      <c r="O146">
        <v>2.02935402010363</v>
      </c>
      <c r="P146">
        <v>1.8156280324487399</v>
      </c>
      <c r="Q146">
        <v>1.6417599733461099</v>
      </c>
      <c r="R146">
        <v>1.5589893929536101</v>
      </c>
      <c r="S146">
        <v>1.47008646901522</v>
      </c>
      <c r="T146">
        <v>1.1791810540554899</v>
      </c>
      <c r="U146">
        <v>1.1127209346828799</v>
      </c>
      <c r="V146">
        <v>0.97522262995444398</v>
      </c>
      <c r="W146">
        <v>0.86665776545171203</v>
      </c>
      <c r="X146">
        <v>0.97765034643062099</v>
      </c>
      <c r="Y146">
        <v>0.88325760629536598</v>
      </c>
      <c r="Z146">
        <v>0.79948483204406495</v>
      </c>
      <c r="AA146">
        <v>0.71185451874383399</v>
      </c>
      <c r="AB146">
        <v>0.64675114349527896</v>
      </c>
      <c r="AC146">
        <v>0.58333023852346599</v>
      </c>
      <c r="AD146">
        <v>0.524526688396868</v>
      </c>
      <c r="AE146">
        <v>0.46970977391434499</v>
      </c>
      <c r="AF146">
        <v>0.41844216782975902</v>
      </c>
      <c r="AG146">
        <v>0.37035966524111003</v>
      </c>
      <c r="AH146">
        <v>0.32515290043194101</v>
      </c>
    </row>
    <row r="147" spans="1:34" x14ac:dyDescent="0.35">
      <c r="A147" t="s">
        <v>368</v>
      </c>
      <c r="C147">
        <v>2.1120000000000001</v>
      </c>
      <c r="D147">
        <v>2.097</v>
      </c>
      <c r="E147">
        <v>2.3260827014819001</v>
      </c>
      <c r="F147">
        <v>2.2649505694747898</v>
      </c>
      <c r="G147">
        <v>2.8279955607610501</v>
      </c>
      <c r="H147">
        <v>2.6104500781767102</v>
      </c>
      <c r="I147">
        <v>2.0516023106196002</v>
      </c>
      <c r="J147">
        <v>1.94781750073422</v>
      </c>
      <c r="K147">
        <v>1.85365733610323</v>
      </c>
      <c r="L147">
        <v>1.7701908434624201</v>
      </c>
      <c r="M147">
        <v>1.7145117872286</v>
      </c>
      <c r="N147">
        <v>1.76978635386506</v>
      </c>
      <c r="O147">
        <v>1.6273121841278999</v>
      </c>
      <c r="P147">
        <v>1.6151639354216301</v>
      </c>
      <c r="Q147">
        <v>1.4975562769577799</v>
      </c>
      <c r="R147">
        <v>1.4401652203273301</v>
      </c>
      <c r="S147">
        <v>1.3709197762279199</v>
      </c>
      <c r="T147">
        <v>1.3389605715338899</v>
      </c>
      <c r="U147">
        <v>1.3176041948297701</v>
      </c>
      <c r="V147">
        <v>1.3053908860662</v>
      </c>
      <c r="W147">
        <v>1.29493476275292</v>
      </c>
      <c r="X147">
        <v>1.28556926710479</v>
      </c>
      <c r="Y147">
        <v>1.27672861432424</v>
      </c>
      <c r="Z147">
        <v>1.2685298760370101</v>
      </c>
      <c r="AA147">
        <v>1.2608197649544699</v>
      </c>
      <c r="AB147">
        <v>1.2535151623065499</v>
      </c>
      <c r="AC147">
        <v>1.24651304067223</v>
      </c>
      <c r="AD147">
        <v>1.23976547149554</v>
      </c>
      <c r="AE147">
        <v>1.2332297071321101</v>
      </c>
      <c r="AF147">
        <v>1.22687223657245</v>
      </c>
      <c r="AG147">
        <v>1.22066614194331</v>
      </c>
      <c r="AH147">
        <v>1.2145894215909301</v>
      </c>
    </row>
    <row r="148" spans="1:34" x14ac:dyDescent="0.35">
      <c r="A148" t="s">
        <v>365</v>
      </c>
      <c r="C148">
        <v>1.1100000000000001</v>
      </c>
      <c r="D148">
        <v>1.0289999999999999</v>
      </c>
      <c r="E148">
        <v>0.977958274168792</v>
      </c>
      <c r="F148">
        <v>1.2295885611584201</v>
      </c>
      <c r="G148">
        <v>1.11656513860687</v>
      </c>
      <c r="H148">
        <v>1.2255593439138499</v>
      </c>
      <c r="I148">
        <v>2.3236839673029301</v>
      </c>
      <c r="J148">
        <v>2.15910198957009</v>
      </c>
      <c r="K148">
        <v>2.0318377574865001</v>
      </c>
      <c r="L148">
        <v>1.86147569649462</v>
      </c>
      <c r="M148">
        <v>1.6857508285102101</v>
      </c>
      <c r="N148">
        <v>1.6251931424961901</v>
      </c>
      <c r="O148">
        <v>2.49237720273684</v>
      </c>
      <c r="P148">
        <v>2.33863476995902</v>
      </c>
      <c r="Q148">
        <v>2.2557767425247901</v>
      </c>
      <c r="R148">
        <v>2.17126470392384</v>
      </c>
      <c r="S148">
        <v>2.0117254145278198</v>
      </c>
      <c r="T148">
        <v>1.89125222118784</v>
      </c>
      <c r="U148">
        <v>2.0455475655283202</v>
      </c>
      <c r="V148">
        <v>1.8966495152513001</v>
      </c>
      <c r="W148">
        <v>1.80010905882025</v>
      </c>
      <c r="X148">
        <v>2.5201866224475999</v>
      </c>
      <c r="Y148">
        <v>2.3425534823967999</v>
      </c>
      <c r="Z148">
        <v>2.1915183530037599</v>
      </c>
      <c r="AA148">
        <v>1.9258695332612801</v>
      </c>
      <c r="AB148">
        <v>1.86016396521941</v>
      </c>
      <c r="AC148">
        <v>1.7193693165402399</v>
      </c>
      <c r="AD148">
        <v>1.58632115021433</v>
      </c>
      <c r="AE148">
        <v>1.4593216074056099</v>
      </c>
      <c r="AF148">
        <v>1.33870074926589</v>
      </c>
      <c r="AG148">
        <v>1.22464619118496</v>
      </c>
      <c r="AH148">
        <v>1.1172224530341599</v>
      </c>
    </row>
    <row r="149" spans="1:34" x14ac:dyDescent="0.35">
      <c r="A149" t="s">
        <v>376</v>
      </c>
      <c r="C149">
        <v>2.3610000000000002</v>
      </c>
      <c r="D149">
        <v>2.3039999999999998</v>
      </c>
      <c r="E149">
        <v>2.34967446343023</v>
      </c>
      <c r="F149">
        <v>2.53778253018237</v>
      </c>
      <c r="G149">
        <v>2.4215352619231698</v>
      </c>
      <c r="H149">
        <v>1.92840861761102</v>
      </c>
      <c r="I149">
        <v>2.6181762992973301</v>
      </c>
      <c r="J149">
        <v>2.4072732179286098</v>
      </c>
      <c r="K149">
        <v>2.2624026350569499</v>
      </c>
      <c r="L149">
        <v>2.1220362780602802</v>
      </c>
      <c r="M149">
        <v>2.0239136900519901</v>
      </c>
      <c r="N149">
        <v>1.97300356948819</v>
      </c>
      <c r="O149">
        <v>2.30927631739962</v>
      </c>
      <c r="P149">
        <v>2.3407800846053499</v>
      </c>
      <c r="Q149">
        <v>2.37199946254615</v>
      </c>
      <c r="R149">
        <v>2.3744481899977101</v>
      </c>
      <c r="S149">
        <v>2.34546253785093</v>
      </c>
      <c r="T149">
        <v>2.4146481411030098</v>
      </c>
      <c r="U149">
        <v>1.8280245817109999</v>
      </c>
      <c r="V149">
        <v>1.85326070993422</v>
      </c>
      <c r="W149">
        <v>1.8649873180946099</v>
      </c>
      <c r="X149">
        <v>2.42895115363797</v>
      </c>
      <c r="Y149">
        <v>2.4494140001689799</v>
      </c>
      <c r="Z149">
        <v>2.4633348928575298</v>
      </c>
      <c r="AA149">
        <v>2.4202043312192001</v>
      </c>
      <c r="AB149">
        <v>2.4346661024400098</v>
      </c>
      <c r="AC149">
        <v>2.4725493481273202</v>
      </c>
      <c r="AD149">
        <v>2.5040077773134599</v>
      </c>
      <c r="AE149">
        <v>2.5293022551518698</v>
      </c>
      <c r="AF149">
        <v>2.5479712539172801</v>
      </c>
      <c r="AG149">
        <v>2.55956959945203</v>
      </c>
      <c r="AH149">
        <v>2.5636642474178202</v>
      </c>
    </row>
    <row r="150" spans="1:34" x14ac:dyDescent="0.35">
      <c r="A150" t="s">
        <v>382</v>
      </c>
      <c r="C150">
        <v>1593.2260000000001</v>
      </c>
      <c r="D150">
        <v>1590.4849999999999</v>
      </c>
      <c r="E150">
        <v>1621.0250053336099</v>
      </c>
      <c r="F150">
        <v>1585.6388175295599</v>
      </c>
      <c r="G150">
        <v>1550.29340620791</v>
      </c>
      <c r="H150">
        <v>842.14158025694803</v>
      </c>
      <c r="I150">
        <v>1630.2152459466299</v>
      </c>
      <c r="J150">
        <v>1513.7173223459799</v>
      </c>
      <c r="K150">
        <v>1341.8648212089399</v>
      </c>
      <c r="L150">
        <v>1243.10530955275</v>
      </c>
      <c r="M150">
        <v>1170.45415842543</v>
      </c>
      <c r="N150">
        <v>1045.5326976076501</v>
      </c>
      <c r="O150">
        <v>1155.7902217718699</v>
      </c>
      <c r="P150">
        <v>1160.13135101952</v>
      </c>
      <c r="Q150">
        <v>1144.4862743497199</v>
      </c>
      <c r="R150">
        <v>1124.3885975251501</v>
      </c>
      <c r="S150">
        <v>1119.95004394378</v>
      </c>
      <c r="T150">
        <v>1124.99990877048</v>
      </c>
      <c r="U150">
        <v>1107.6548529132599</v>
      </c>
      <c r="V150">
        <v>1082.1823790281501</v>
      </c>
      <c r="W150">
        <v>1053.6614710369599</v>
      </c>
      <c r="X150">
        <v>1316.27458091276</v>
      </c>
      <c r="Y150">
        <v>1299.2838264217</v>
      </c>
      <c r="Z150">
        <v>1281.4979438312901</v>
      </c>
      <c r="AA150">
        <v>1263.1162803549701</v>
      </c>
      <c r="AB150">
        <v>1244.23826591228</v>
      </c>
      <c r="AC150">
        <v>1224.9165589458401</v>
      </c>
      <c r="AD150">
        <v>1205.17734394426</v>
      </c>
      <c r="AE150">
        <v>1185.0301428282301</v>
      </c>
      <c r="AF150">
        <v>1164.4732507785</v>
      </c>
      <c r="AG150">
        <v>1143.49708560865</v>
      </c>
      <c r="AH150">
        <v>1122.0863069575701</v>
      </c>
    </row>
    <row r="151" spans="1:34" x14ac:dyDescent="0.35">
      <c r="A151" t="s">
        <v>383</v>
      </c>
      <c r="C151">
        <v>1872.893</v>
      </c>
      <c r="D151">
        <v>1869.1</v>
      </c>
      <c r="E151">
        <v>1929.84214347118</v>
      </c>
      <c r="F151">
        <v>1885.8990878197301</v>
      </c>
      <c r="G151">
        <v>1845.2630652145201</v>
      </c>
      <c r="H151">
        <v>1297.3871219027501</v>
      </c>
      <c r="I151">
        <v>2830.5638298871199</v>
      </c>
      <c r="J151">
        <v>2666.5577888805001</v>
      </c>
      <c r="K151">
        <v>2500.4217430254998</v>
      </c>
      <c r="L151">
        <v>2337.0175114333201</v>
      </c>
      <c r="M151">
        <v>2194.98098514088</v>
      </c>
      <c r="N151">
        <v>2052.0031485013901</v>
      </c>
      <c r="O151">
        <v>2684.9654081234598</v>
      </c>
      <c r="P151">
        <v>2495.5515052293199</v>
      </c>
      <c r="Q151">
        <v>2300.26707066583</v>
      </c>
      <c r="R151">
        <v>2142.6210883302601</v>
      </c>
      <c r="S151">
        <v>2043.1837726973799</v>
      </c>
      <c r="T151">
        <v>2005.04141840639</v>
      </c>
      <c r="U151">
        <v>1961.68001013975</v>
      </c>
      <c r="V151">
        <v>1912.9007609300299</v>
      </c>
      <c r="W151">
        <v>1859.7859796227301</v>
      </c>
      <c r="X151">
        <v>2468.3268309324199</v>
      </c>
      <c r="Y151">
        <v>2411.7841519590002</v>
      </c>
      <c r="Z151">
        <v>2358.50557606047</v>
      </c>
      <c r="AA151">
        <v>2307.1785394236299</v>
      </c>
      <c r="AB151">
        <v>2256.7760307474</v>
      </c>
      <c r="AC151">
        <v>2206.4783087187602</v>
      </c>
      <c r="AD151">
        <v>2155.6118306441499</v>
      </c>
      <c r="AE151">
        <v>2103.6024682777902</v>
      </c>
      <c r="AF151">
        <v>2049.9397240135299</v>
      </c>
      <c r="AG151">
        <v>1994.1490551950101</v>
      </c>
      <c r="AH151">
        <v>1935.76968647231</v>
      </c>
    </row>
    <row r="152" spans="1:34" x14ac:dyDescent="0.35">
      <c r="A152" t="s">
        <v>384</v>
      </c>
      <c r="C152">
        <v>2446.7530000000002</v>
      </c>
      <c r="D152">
        <v>2424.9720000000002</v>
      </c>
      <c r="E152">
        <v>2867.5039425558102</v>
      </c>
      <c r="F152">
        <v>2762.37932820069</v>
      </c>
      <c r="G152">
        <v>2663.7710691705902</v>
      </c>
      <c r="H152">
        <v>1791.85896765844</v>
      </c>
      <c r="I152">
        <v>3315.6978708520701</v>
      </c>
      <c r="J152">
        <v>3145.9582236394499</v>
      </c>
      <c r="K152">
        <v>2973.4514164902798</v>
      </c>
      <c r="L152">
        <v>2806.5942406254599</v>
      </c>
      <c r="M152">
        <v>2678.46403932352</v>
      </c>
      <c r="N152">
        <v>2572.6881183544001</v>
      </c>
      <c r="O152">
        <v>3811.3250939964801</v>
      </c>
      <c r="P152">
        <v>3698.3539116936699</v>
      </c>
      <c r="Q152">
        <v>3620.1035724486401</v>
      </c>
      <c r="R152">
        <v>3520.9447210255498</v>
      </c>
      <c r="S152">
        <v>3424.8773728176202</v>
      </c>
      <c r="T152">
        <v>3316.7559383607299</v>
      </c>
      <c r="U152">
        <v>3204.7429354772698</v>
      </c>
      <c r="V152">
        <v>3087.4032604028598</v>
      </c>
      <c r="W152">
        <v>2966.49008119072</v>
      </c>
      <c r="X152">
        <v>4088.1581682383999</v>
      </c>
      <c r="Y152">
        <v>4013.5382247908501</v>
      </c>
      <c r="Z152">
        <v>3936.16312315301</v>
      </c>
      <c r="AA152">
        <v>3855.8205812772999</v>
      </c>
      <c r="AB152">
        <v>3772.2697364626001</v>
      </c>
      <c r="AC152">
        <v>3685.2374370243101</v>
      </c>
      <c r="AD152">
        <v>3594.4138898300298</v>
      </c>
      <c r="AE152">
        <v>3499.4473726541501</v>
      </c>
      <c r="AF152">
        <v>3399.9378873301498</v>
      </c>
      <c r="AG152">
        <v>3295.4296776751298</v>
      </c>
      <c r="AH152">
        <v>3185.4020424281998</v>
      </c>
    </row>
    <row r="153" spans="1:34" x14ac:dyDescent="0.35">
      <c r="A153" t="s">
        <v>385</v>
      </c>
      <c r="C153">
        <v>3152.4569999999999</v>
      </c>
      <c r="D153">
        <v>3055.36</v>
      </c>
      <c r="E153">
        <v>3225.3216055780999</v>
      </c>
      <c r="F153">
        <v>3080.81890895895</v>
      </c>
      <c r="G153">
        <v>2943.2709202205101</v>
      </c>
      <c r="H153">
        <v>2399.1085984524002</v>
      </c>
      <c r="I153">
        <v>3485.8696424908599</v>
      </c>
      <c r="J153">
        <v>3295.8072727358799</v>
      </c>
      <c r="K153">
        <v>3106.8922616731202</v>
      </c>
      <c r="L153">
        <v>2943.2208199281699</v>
      </c>
      <c r="M153">
        <v>2836.4518899886398</v>
      </c>
      <c r="N153">
        <v>2725.51301798948</v>
      </c>
      <c r="O153">
        <v>3960.6316789637399</v>
      </c>
      <c r="P153">
        <v>3841.8908042284702</v>
      </c>
      <c r="Q153">
        <v>3751.5865091934002</v>
      </c>
      <c r="R153">
        <v>3645.6117228028002</v>
      </c>
      <c r="S153">
        <v>3542.5435005119002</v>
      </c>
      <c r="T153">
        <v>3430.2167590501799</v>
      </c>
      <c r="U153">
        <v>3314.84171092522</v>
      </c>
      <c r="V153">
        <v>3195.33006545537</v>
      </c>
      <c r="W153">
        <v>3073.1768218778402</v>
      </c>
      <c r="X153">
        <v>4229.1799670737601</v>
      </c>
      <c r="Y153">
        <v>4154.2906962208999</v>
      </c>
      <c r="Z153">
        <v>4076.7933374426002</v>
      </c>
      <c r="AA153">
        <v>3996.6084550488499</v>
      </c>
      <c r="AB153">
        <v>3913.6484326506502</v>
      </c>
      <c r="AC153">
        <v>3827.81570984161</v>
      </c>
      <c r="AD153">
        <v>3739.0011470395898</v>
      </c>
      <c r="AE153">
        <v>3647.0823287132098</v>
      </c>
      <c r="AF153">
        <v>3551.9218144143802</v>
      </c>
      <c r="AG153">
        <v>3453.3654259493601</v>
      </c>
      <c r="AH153">
        <v>3351.24027918193</v>
      </c>
    </row>
    <row r="154" spans="1:34" x14ac:dyDescent="0.35">
      <c r="A154" t="s">
        <v>386</v>
      </c>
      <c r="C154">
        <v>2829.07</v>
      </c>
      <c r="D154">
        <v>2748.8139999999999</v>
      </c>
      <c r="E154">
        <v>2589.8783623198401</v>
      </c>
      <c r="F154">
        <v>2511.8907738316102</v>
      </c>
      <c r="G154">
        <v>2446.18248872924</v>
      </c>
      <c r="H154">
        <v>2568.0331231528999</v>
      </c>
      <c r="I154">
        <v>3626.3565439747799</v>
      </c>
      <c r="J154">
        <v>3491.2537523178598</v>
      </c>
      <c r="K154">
        <v>3365.5037616111899</v>
      </c>
      <c r="L154">
        <v>3247.9660414616601</v>
      </c>
      <c r="M154">
        <v>3145.5922762977402</v>
      </c>
      <c r="N154">
        <v>3044.4277363398301</v>
      </c>
      <c r="O154">
        <v>4398.2841317882603</v>
      </c>
      <c r="P154">
        <v>4282.0356996519904</v>
      </c>
      <c r="Q154">
        <v>4190.2225609773404</v>
      </c>
      <c r="R154">
        <v>4084.2024538320302</v>
      </c>
      <c r="S154">
        <v>3980.07702818895</v>
      </c>
      <c r="T154">
        <v>3866.7011502078399</v>
      </c>
      <c r="U154">
        <v>3749.33473701407</v>
      </c>
      <c r="V154">
        <v>3626.7547562065402</v>
      </c>
      <c r="W154">
        <v>3500.2262643151598</v>
      </c>
      <c r="X154">
        <v>4768.8185000904596</v>
      </c>
      <c r="Y154">
        <v>4703.2086168148599</v>
      </c>
      <c r="Z154">
        <v>4634.4798706412803</v>
      </c>
      <c r="AA154">
        <v>4562.5110834762099</v>
      </c>
      <c r="AB154">
        <v>4487.1729734024402</v>
      </c>
      <c r="AC154">
        <v>4408.3262226331599</v>
      </c>
      <c r="AD154">
        <v>4325.8196508115097</v>
      </c>
      <c r="AE154">
        <v>4239.4883062389799</v>
      </c>
      <c r="AF154">
        <v>4149.1514930370104</v>
      </c>
      <c r="AG154">
        <v>4054.6108172867998</v>
      </c>
      <c r="AH154">
        <v>3955.6479697126101</v>
      </c>
    </row>
    <row r="155" spans="1:34" x14ac:dyDescent="0.35">
      <c r="A155" t="s">
        <v>387</v>
      </c>
      <c r="C155">
        <v>900.42399999999998</v>
      </c>
      <c r="D155">
        <v>899.61800000000005</v>
      </c>
      <c r="E155">
        <v>912.50445108836504</v>
      </c>
      <c r="F155">
        <v>1889.4208678693401</v>
      </c>
      <c r="G155">
        <v>1800.1352222743899</v>
      </c>
      <c r="H155">
        <v>1257.94368560618</v>
      </c>
      <c r="I155">
        <v>1281.0754430504301</v>
      </c>
      <c r="J155">
        <v>1171.3340289866701</v>
      </c>
      <c r="K155">
        <v>1038.9244156899899</v>
      </c>
      <c r="L155">
        <v>931.07612208243404</v>
      </c>
      <c r="M155">
        <v>869.75321081512595</v>
      </c>
      <c r="N155">
        <v>805.650974458684</v>
      </c>
      <c r="O155">
        <v>637.47791882223203</v>
      </c>
      <c r="P155">
        <v>658.63984257978598</v>
      </c>
      <c r="Q155">
        <v>672.16355381643496</v>
      </c>
      <c r="R155">
        <v>678.75170241904095</v>
      </c>
      <c r="S155">
        <v>672.213012314107</v>
      </c>
      <c r="T155">
        <v>655.27972468945097</v>
      </c>
      <c r="U155">
        <v>555.61617146854803</v>
      </c>
      <c r="V155">
        <v>568.89287832933496</v>
      </c>
      <c r="W155">
        <v>576.85623418610601</v>
      </c>
      <c r="X155">
        <v>581.16032629665301</v>
      </c>
      <c r="Y155">
        <v>582.78615681236204</v>
      </c>
      <c r="Z155">
        <v>582.28635397500295</v>
      </c>
      <c r="AA155">
        <v>579.98395375924599</v>
      </c>
      <c r="AB155">
        <v>576.09406509442704</v>
      </c>
      <c r="AC155">
        <v>570.79039649142806</v>
      </c>
      <c r="AD155">
        <v>564.238990178206</v>
      </c>
      <c r="AE155">
        <v>556.61340676550003</v>
      </c>
      <c r="AF155">
        <v>548.09938469395104</v>
      </c>
      <c r="AG155">
        <v>538.89341424813801</v>
      </c>
      <c r="AH155">
        <v>529.19786538671701</v>
      </c>
    </row>
    <row r="156" spans="1:34" x14ac:dyDescent="0.35">
      <c r="A156" t="s">
        <v>388</v>
      </c>
      <c r="C156">
        <v>1030.329</v>
      </c>
      <c r="D156">
        <v>1029.0360000000001</v>
      </c>
      <c r="E156">
        <v>1056.4433156595201</v>
      </c>
      <c r="F156">
        <v>2592.07167970096</v>
      </c>
      <c r="G156">
        <v>2461.59937441477</v>
      </c>
      <c r="H156">
        <v>1891.92451734786</v>
      </c>
      <c r="I156">
        <v>1955.5098447079599</v>
      </c>
      <c r="J156">
        <v>1825.97402245432</v>
      </c>
      <c r="K156">
        <v>1679.23332565243</v>
      </c>
      <c r="L156">
        <v>1534.2426789808501</v>
      </c>
      <c r="M156">
        <v>1423.4642419562399</v>
      </c>
      <c r="N156">
        <v>1325.85120904216</v>
      </c>
      <c r="O156">
        <v>994.25388823837898</v>
      </c>
      <c r="P156">
        <v>948.59565576371597</v>
      </c>
      <c r="Q156">
        <v>906.07745580737799</v>
      </c>
      <c r="R156">
        <v>875.68614578219899</v>
      </c>
      <c r="S156">
        <v>849.886358502843</v>
      </c>
      <c r="T156">
        <v>828.18881919363503</v>
      </c>
      <c r="U156">
        <v>682.21077967676104</v>
      </c>
      <c r="V156">
        <v>719.51490456722695</v>
      </c>
      <c r="W156">
        <v>755.84770821296604</v>
      </c>
      <c r="X156">
        <v>790.74462811173203</v>
      </c>
      <c r="Y156">
        <v>823.91980158737397</v>
      </c>
      <c r="Z156">
        <v>855.19905086092194</v>
      </c>
      <c r="AA156">
        <v>884.47627666645997</v>
      </c>
      <c r="AB156">
        <v>911.68423721464501</v>
      </c>
      <c r="AC156">
        <v>936.77493548588996</v>
      </c>
      <c r="AD156">
        <v>959.70649045965195</v>
      </c>
      <c r="AE156">
        <v>980.434498629171</v>
      </c>
      <c r="AF156">
        <v>998.90668100630398</v>
      </c>
      <c r="AG156">
        <v>1015.0600786482</v>
      </c>
      <c r="AH156">
        <v>1028.82043977279</v>
      </c>
    </row>
    <row r="157" spans="1:34" x14ac:dyDescent="0.35">
      <c r="A157" t="s">
        <v>389</v>
      </c>
      <c r="C157">
        <v>1205.818</v>
      </c>
      <c r="D157">
        <v>1201.2550000000001</v>
      </c>
      <c r="E157">
        <v>1287.5952343159399</v>
      </c>
      <c r="F157">
        <v>3105.3122864718398</v>
      </c>
      <c r="G157">
        <v>2933.0656911466899</v>
      </c>
      <c r="H157">
        <v>2066.90414772028</v>
      </c>
      <c r="I157">
        <v>2291.55127519402</v>
      </c>
      <c r="J157">
        <v>2153.3747682591702</v>
      </c>
      <c r="K157">
        <v>1994.0171188526101</v>
      </c>
      <c r="L157">
        <v>1834.97465216914</v>
      </c>
      <c r="M157">
        <v>1708.62332435956</v>
      </c>
      <c r="N157">
        <v>1595.3225334888</v>
      </c>
      <c r="O157">
        <v>1273.00647845869</v>
      </c>
      <c r="P157">
        <v>1253.7996809015899</v>
      </c>
      <c r="Q157">
        <v>1234.01664890856</v>
      </c>
      <c r="R157">
        <v>1211.2354499283199</v>
      </c>
      <c r="S157">
        <v>1185.7742836586799</v>
      </c>
      <c r="T157">
        <v>1156.4490461045</v>
      </c>
      <c r="U157">
        <v>820.80467135874699</v>
      </c>
      <c r="V157">
        <v>867.630476844388</v>
      </c>
      <c r="W157">
        <v>915.24120552226498</v>
      </c>
      <c r="X157">
        <v>962.69640717709399</v>
      </c>
      <c r="Y157">
        <v>1009.30314090409</v>
      </c>
      <c r="Z157">
        <v>1054.54533688724</v>
      </c>
      <c r="AA157">
        <v>1098.0316197786999</v>
      </c>
      <c r="AB157">
        <v>1139.4555614165599</v>
      </c>
      <c r="AC157">
        <v>1178.5658287399899</v>
      </c>
      <c r="AD157">
        <v>1215.1438544482</v>
      </c>
      <c r="AE157">
        <v>1248.9872495444699</v>
      </c>
      <c r="AF157">
        <v>1279.89784016206</v>
      </c>
      <c r="AG157">
        <v>1307.67358132767</v>
      </c>
      <c r="AH157">
        <v>1332.1039580415099</v>
      </c>
    </row>
    <row r="158" spans="1:34" x14ac:dyDescent="0.35">
      <c r="A158" t="s">
        <v>390</v>
      </c>
      <c r="C158">
        <v>1409.47</v>
      </c>
      <c r="D158">
        <v>1395.49</v>
      </c>
      <c r="E158">
        <v>1383.3748380582999</v>
      </c>
      <c r="F158">
        <v>2991.7375993426899</v>
      </c>
      <c r="G158">
        <v>2810.16573583933</v>
      </c>
      <c r="H158">
        <v>1942.9748534006101</v>
      </c>
      <c r="I158">
        <v>2205.7094312184399</v>
      </c>
      <c r="J158">
        <v>2076.0241759636101</v>
      </c>
      <c r="K158">
        <v>1923.9280800706599</v>
      </c>
      <c r="L158">
        <v>1780.97754668635</v>
      </c>
      <c r="M158">
        <v>1678.74428863718</v>
      </c>
      <c r="N158">
        <v>1576.24815669133</v>
      </c>
      <c r="O158">
        <v>1322.2518404023999</v>
      </c>
      <c r="P158">
        <v>1301.6312149734699</v>
      </c>
      <c r="Q158">
        <v>1280.6918754077799</v>
      </c>
      <c r="R158">
        <v>1257.0719804143901</v>
      </c>
      <c r="S158">
        <v>1231.0518273330099</v>
      </c>
      <c r="T158">
        <v>1201.4804221919501</v>
      </c>
      <c r="U158">
        <v>890.20685192696305</v>
      </c>
      <c r="V158">
        <v>942.19636924225904</v>
      </c>
      <c r="W158">
        <v>994.44896461401402</v>
      </c>
      <c r="X158">
        <v>1046.12368287956</v>
      </c>
      <c r="Y158">
        <v>1096.5935404725799</v>
      </c>
      <c r="Z158">
        <v>1145.383180219</v>
      </c>
      <c r="AA158">
        <v>1192.12256082772</v>
      </c>
      <c r="AB158">
        <v>1236.5114626593199</v>
      </c>
      <c r="AC158">
        <v>1278.2926431680501</v>
      </c>
      <c r="AD158">
        <v>1317.23168352178</v>
      </c>
      <c r="AE158">
        <v>1353.10209607246</v>
      </c>
      <c r="AF158">
        <v>1385.67484433402</v>
      </c>
      <c r="AG158">
        <v>1414.7117832808899</v>
      </c>
      <c r="AH158">
        <v>1439.9628904701599</v>
      </c>
    </row>
    <row r="159" spans="1:34" x14ac:dyDescent="0.35">
      <c r="A159" t="s">
        <v>391</v>
      </c>
      <c r="C159">
        <v>1249.2809999999999</v>
      </c>
      <c r="D159">
        <v>1238.4290000000001</v>
      </c>
      <c r="E159">
        <v>1151.64602789949</v>
      </c>
      <c r="F159">
        <v>2625.3084333566799</v>
      </c>
      <c r="G159">
        <v>2466.6671143356398</v>
      </c>
      <c r="H159">
        <v>1790.5055676438701</v>
      </c>
      <c r="I159">
        <v>2214.0216492726199</v>
      </c>
      <c r="J159">
        <v>2125.2757742583399</v>
      </c>
      <c r="K159">
        <v>2032.50256344489</v>
      </c>
      <c r="L159">
        <v>1936.21551893326</v>
      </c>
      <c r="M159">
        <v>1842.50671418405</v>
      </c>
      <c r="N159">
        <v>1750.0912741013301</v>
      </c>
      <c r="O159">
        <v>1459.01444317288</v>
      </c>
      <c r="P159">
        <v>1438.23747510722</v>
      </c>
      <c r="Q159">
        <v>1416.9602735640001</v>
      </c>
      <c r="R159">
        <v>1392.65126352729</v>
      </c>
      <c r="S159">
        <v>1365.51522287118</v>
      </c>
      <c r="T159">
        <v>1334.21972452154</v>
      </c>
      <c r="U159">
        <v>992.92238456473001</v>
      </c>
      <c r="V159">
        <v>1058.9055553072101</v>
      </c>
      <c r="W159">
        <v>1125.3492590543799</v>
      </c>
      <c r="X159">
        <v>1191.2445042495899</v>
      </c>
      <c r="Y159">
        <v>1255.8374728748499</v>
      </c>
      <c r="Z159">
        <v>1318.55536948693</v>
      </c>
      <c r="AA159">
        <v>1378.95148892935</v>
      </c>
      <c r="AB159">
        <v>1436.6631676715001</v>
      </c>
      <c r="AC159">
        <v>1491.3797793347701</v>
      </c>
      <c r="AD159">
        <v>1542.81830357021</v>
      </c>
      <c r="AE159">
        <v>1590.7047675538099</v>
      </c>
      <c r="AF159">
        <v>1634.7604518583801</v>
      </c>
      <c r="AG159">
        <v>1674.6922806314201</v>
      </c>
      <c r="AH159">
        <v>1710.1871699502699</v>
      </c>
    </row>
    <row r="160" spans="1:34" x14ac:dyDescent="0.35">
      <c r="A160" t="s">
        <v>392</v>
      </c>
      <c r="H160">
        <v>2192.9828345486999</v>
      </c>
      <c r="I160">
        <v>1755.9430648155701</v>
      </c>
      <c r="J160">
        <v>1599.85588466486</v>
      </c>
      <c r="K160">
        <v>1627.6429136182701</v>
      </c>
      <c r="L160">
        <v>1532.10886912056</v>
      </c>
      <c r="M160">
        <v>1458.16278356362</v>
      </c>
      <c r="N160">
        <v>1563.2649872970301</v>
      </c>
      <c r="O160">
        <v>1670.7324862619</v>
      </c>
      <c r="P160">
        <v>1838.3143367140699</v>
      </c>
      <c r="Q160">
        <v>2004.7921245202599</v>
      </c>
      <c r="R160">
        <v>2082.6713120740701</v>
      </c>
      <c r="S160">
        <v>2062.48271154554</v>
      </c>
      <c r="T160">
        <v>2228.3769869530902</v>
      </c>
      <c r="U160">
        <v>2356.0226979174299</v>
      </c>
      <c r="V160">
        <v>2333.7243535426901</v>
      </c>
      <c r="W160">
        <v>2241.9884901412202</v>
      </c>
      <c r="X160">
        <v>2207.2383509978299</v>
      </c>
      <c r="Y160">
        <v>2189.9159850071001</v>
      </c>
      <c r="Z160">
        <v>2174.4957911190299</v>
      </c>
      <c r="AA160">
        <v>1946.11570122173</v>
      </c>
      <c r="AB160">
        <v>2015.03191345097</v>
      </c>
      <c r="AC160">
        <v>2092.9235688885501</v>
      </c>
      <c r="AD160">
        <v>2166.8432943136299</v>
      </c>
      <c r="AE160">
        <v>2237.3881535328201</v>
      </c>
      <c r="AF160">
        <v>2304.7710074583301</v>
      </c>
      <c r="AG160">
        <v>2369.1857816543302</v>
      </c>
      <c r="AH160">
        <v>2430.8095335010198</v>
      </c>
    </row>
    <row r="161" spans="1:34" x14ac:dyDescent="0.35">
      <c r="A161" t="s">
        <v>62</v>
      </c>
      <c r="C161">
        <v>3.222</v>
      </c>
      <c r="D161">
        <v>3.1259999999999999</v>
      </c>
      <c r="E161">
        <v>3.3040409756506901</v>
      </c>
      <c r="F161">
        <v>3.4945391306332101</v>
      </c>
      <c r="G161">
        <v>3.9445606993679201</v>
      </c>
      <c r="H161">
        <v>3.8360094220905601</v>
      </c>
      <c r="I161">
        <v>4.3752862779225303</v>
      </c>
      <c r="J161">
        <v>4.1069194903043096</v>
      </c>
      <c r="K161">
        <v>3.8854950935897401</v>
      </c>
      <c r="L161">
        <v>3.63166653995704</v>
      </c>
      <c r="M161">
        <v>3.4002626157388098</v>
      </c>
      <c r="N161">
        <v>3.3949794963612598</v>
      </c>
      <c r="O161">
        <v>4.1196893868647502</v>
      </c>
      <c r="P161">
        <v>3.9537987053806498</v>
      </c>
      <c r="Q161">
        <v>3.7533330194825698</v>
      </c>
      <c r="R161">
        <v>3.61142992425117</v>
      </c>
      <c r="S161">
        <v>3.3826451907557402</v>
      </c>
      <c r="T161">
        <v>3.2302127927217299</v>
      </c>
      <c r="U161">
        <v>3.36315176035809</v>
      </c>
      <c r="V161">
        <v>3.2020404013175101</v>
      </c>
      <c r="W161">
        <v>3.0950438215731699</v>
      </c>
      <c r="X161">
        <v>3.8057558895524002</v>
      </c>
      <c r="Y161">
        <v>3.6192820967210402</v>
      </c>
      <c r="Z161">
        <v>3.4600482290407801</v>
      </c>
      <c r="AA161">
        <v>3.1866892982157502</v>
      </c>
      <c r="AB161">
        <v>3.1136791275259701</v>
      </c>
      <c r="AC161">
        <v>2.9658823572124802</v>
      </c>
      <c r="AD161">
        <v>2.8260866217098699</v>
      </c>
      <c r="AE161">
        <v>2.69255131453773</v>
      </c>
      <c r="AF161">
        <v>2.56557298583835</v>
      </c>
      <c r="AG161">
        <v>2.44531233312828</v>
      </c>
      <c r="AH161">
        <v>2.3318118746251</v>
      </c>
    </row>
    <row r="162" spans="1:34" x14ac:dyDescent="0.35">
      <c r="A162" t="s">
        <v>360</v>
      </c>
      <c r="C162">
        <v>0.38800000000000001</v>
      </c>
      <c r="D162">
        <v>0.4</v>
      </c>
      <c r="E162">
        <v>0.396012794468525</v>
      </c>
      <c r="F162">
        <v>0.29100176504720898</v>
      </c>
      <c r="G162">
        <v>0.207000485777251</v>
      </c>
      <c r="H162">
        <v>0.17763429408349701</v>
      </c>
      <c r="I162">
        <v>0.19972929780861701</v>
      </c>
      <c r="J162">
        <v>0.22983121717312499</v>
      </c>
      <c r="K162">
        <v>0.224521206410732</v>
      </c>
      <c r="L162">
        <v>0.25936320781330602</v>
      </c>
      <c r="M162">
        <v>0.25535377425760297</v>
      </c>
      <c r="N162">
        <v>0.173924902686734</v>
      </c>
      <c r="O162">
        <v>0.243939820777099</v>
      </c>
      <c r="P162">
        <v>0.27142037610437197</v>
      </c>
      <c r="Q162">
        <v>0.32908683730474703</v>
      </c>
      <c r="R162">
        <v>0.35895962853637697</v>
      </c>
      <c r="S162">
        <v>0.39180258387181499</v>
      </c>
      <c r="T162">
        <v>0.51091459696454999</v>
      </c>
      <c r="U162">
        <v>0.61615545644196501</v>
      </c>
      <c r="V162">
        <v>0.70419334958412605</v>
      </c>
      <c r="W162">
        <v>0.78727201702132399</v>
      </c>
      <c r="X162">
        <v>0.86870869170060605</v>
      </c>
      <c r="Y162">
        <v>0.96201821093321505</v>
      </c>
      <c r="Z162">
        <v>1.0581044828200401</v>
      </c>
      <c r="AA162">
        <v>1.1577847966324599</v>
      </c>
      <c r="AB162">
        <v>1.26087084045024</v>
      </c>
      <c r="AC162">
        <v>1.3686777783372901</v>
      </c>
      <c r="AD162">
        <v>1.48134287187709</v>
      </c>
      <c r="AE162">
        <v>1.5992314761347399</v>
      </c>
      <c r="AF162">
        <v>1.7226871159147099</v>
      </c>
      <c r="AG162">
        <v>1.8520481285343</v>
      </c>
      <c r="AH162">
        <v>1.98765389814227</v>
      </c>
    </row>
    <row r="163" spans="1:34" x14ac:dyDescent="0.35">
      <c r="A163" t="s">
        <v>361</v>
      </c>
      <c r="C163">
        <v>0.63700000000000001</v>
      </c>
      <c r="D163">
        <v>0.64900000000000002</v>
      </c>
      <c r="E163">
        <v>0.62568668430635899</v>
      </c>
      <c r="F163">
        <v>0.47048028525283597</v>
      </c>
      <c r="G163">
        <v>0.34091886127196402</v>
      </c>
      <c r="H163">
        <v>0.30810565405025298</v>
      </c>
      <c r="I163">
        <v>0.35093485062366297</v>
      </c>
      <c r="J163">
        <v>0.388481844372568</v>
      </c>
      <c r="K163">
        <v>0.374435613151262</v>
      </c>
      <c r="L163">
        <v>0.41646714486473102</v>
      </c>
      <c r="M163">
        <v>0.40667109382372602</v>
      </c>
      <c r="N163">
        <v>0.27663130297994698</v>
      </c>
      <c r="O163">
        <v>0.367870099000143</v>
      </c>
      <c r="P163">
        <v>0.39273525884229599</v>
      </c>
      <c r="Q163">
        <v>0.46291660292136699</v>
      </c>
      <c r="R163">
        <v>0.49073314069139701</v>
      </c>
      <c r="S163">
        <v>0.52471355249781904</v>
      </c>
      <c r="T163">
        <v>0.68080969629238997</v>
      </c>
      <c r="U163">
        <v>0.81676577751348201</v>
      </c>
      <c r="V163">
        <v>0.92683882587869804</v>
      </c>
      <c r="W163">
        <v>1.0273316329804001</v>
      </c>
      <c r="X163">
        <v>1.12292228225724</v>
      </c>
      <c r="Y163">
        <v>1.2299777562259999</v>
      </c>
      <c r="Z163">
        <v>1.33766951301113</v>
      </c>
      <c r="AA163">
        <v>1.4469479496269499</v>
      </c>
      <c r="AB163">
        <v>1.5578466053511</v>
      </c>
      <c r="AC163">
        <v>1.67141312864477</v>
      </c>
      <c r="AD163">
        <v>1.78779315344361</v>
      </c>
      <c r="AE163">
        <v>1.90724268669814</v>
      </c>
      <c r="AF163">
        <v>2.0299688237228901</v>
      </c>
      <c r="AG163">
        <v>2.1561480836904399</v>
      </c>
      <c r="AH163">
        <v>2.28593494618891</v>
      </c>
    </row>
    <row r="164" spans="1:34" x14ac:dyDescent="0.35">
      <c r="A164" t="s">
        <v>356</v>
      </c>
      <c r="C164">
        <v>6.4000000000000001E-2</v>
      </c>
      <c r="D164">
        <v>6.6000000000000003E-2</v>
      </c>
      <c r="E164">
        <v>6.6417571123403393E-2</v>
      </c>
      <c r="F164">
        <v>6.6287652053887397E-2</v>
      </c>
      <c r="G164">
        <v>6.9519651237282598E-2</v>
      </c>
      <c r="H164">
        <v>7.61906562390747E-2</v>
      </c>
      <c r="I164">
        <v>7.4721302353900301E-2</v>
      </c>
      <c r="J164">
        <v>7.7011905454226204E-2</v>
      </c>
      <c r="K164">
        <v>7.9731578695807104E-2</v>
      </c>
      <c r="L164">
        <v>8.2160850576572603E-2</v>
      </c>
      <c r="M164">
        <v>8.4873662670699498E-2</v>
      </c>
      <c r="N164">
        <v>8.8787937956008603E-2</v>
      </c>
      <c r="O164">
        <v>8.5667654435223894E-2</v>
      </c>
      <c r="P164">
        <v>8.7281064334868805E-2</v>
      </c>
      <c r="Q164">
        <v>8.9635683112548298E-2</v>
      </c>
      <c r="R164">
        <v>9.3959055531020005E-2</v>
      </c>
      <c r="S164">
        <v>9.7866202746385494E-2</v>
      </c>
      <c r="T164">
        <v>9.9675422615103801E-2</v>
      </c>
      <c r="U164">
        <v>0.111169862402341</v>
      </c>
      <c r="V164">
        <v>0.11590824253142699</v>
      </c>
      <c r="W164">
        <v>0.12158322406502001</v>
      </c>
      <c r="X164">
        <v>0.134040019722695</v>
      </c>
      <c r="Y164">
        <v>0.13791946491235299</v>
      </c>
      <c r="Z164">
        <v>0.142016396920945</v>
      </c>
      <c r="AA164">
        <v>0.14962729534892999</v>
      </c>
      <c r="AB164">
        <v>0.15397829198436799</v>
      </c>
      <c r="AC164">
        <v>0.15716906841310599</v>
      </c>
      <c r="AD164">
        <v>0.16058605697806899</v>
      </c>
      <c r="AE164">
        <v>0.164280573032628</v>
      </c>
      <c r="AF164">
        <v>0.16835604357344</v>
      </c>
      <c r="AG164">
        <v>0.172937790485753</v>
      </c>
      <c r="AH164">
        <v>0.17818212812226</v>
      </c>
    </row>
    <row r="165" spans="1:34" x14ac:dyDescent="0.35">
      <c r="A165" t="s">
        <v>357</v>
      </c>
      <c r="C165">
        <v>0.107</v>
      </c>
      <c r="D165">
        <v>0.11</v>
      </c>
      <c r="E165">
        <v>0.114492460979815</v>
      </c>
      <c r="F165">
        <v>0.11196259187805201</v>
      </c>
      <c r="G165">
        <v>0.116279022075157</v>
      </c>
      <c r="H165">
        <v>0.122378548190829</v>
      </c>
      <c r="I165">
        <v>0.11923807327326</v>
      </c>
      <c r="J165">
        <v>0.121396646895277</v>
      </c>
      <c r="K165">
        <v>0.124238641430369</v>
      </c>
      <c r="L165">
        <v>0.12633665594245999</v>
      </c>
      <c r="M165">
        <v>0.128946722090717</v>
      </c>
      <c r="N165">
        <v>0.13314169169979501</v>
      </c>
      <c r="O165">
        <v>0.123102336901921</v>
      </c>
      <c r="P165">
        <v>0.124605772662576</v>
      </c>
      <c r="Q165">
        <v>0.12698787433771899</v>
      </c>
      <c r="R165">
        <v>0.13078167114928901</v>
      </c>
      <c r="S165">
        <v>0.13405179913215501</v>
      </c>
      <c r="T165">
        <v>0.13554123209334701</v>
      </c>
      <c r="U165">
        <v>0.14518973717247</v>
      </c>
      <c r="V165">
        <v>0.15023858151286901</v>
      </c>
      <c r="W165">
        <v>0.15624954774963001</v>
      </c>
      <c r="X165">
        <v>0.168701713420498</v>
      </c>
      <c r="Y165">
        <v>0.17249296869514599</v>
      </c>
      <c r="Z165">
        <v>0.17645105829365901</v>
      </c>
      <c r="AA165">
        <v>0.18440949436064</v>
      </c>
      <c r="AB165">
        <v>0.18833203026411099</v>
      </c>
      <c r="AC165">
        <v>0.191108883150964</v>
      </c>
      <c r="AD165">
        <v>0.19406127117013899</v>
      </c>
      <c r="AE165">
        <v>0.19722633993281399</v>
      </c>
      <c r="AF165">
        <v>0.200685689238008</v>
      </c>
      <c r="AG165">
        <v>0.20453448927055801</v>
      </c>
      <c r="AH165">
        <v>0.20888674837864299</v>
      </c>
    </row>
    <row r="166" spans="1:34" x14ac:dyDescent="0.35">
      <c r="A166" t="s">
        <v>358</v>
      </c>
      <c r="C166">
        <v>284.88400000000001</v>
      </c>
      <c r="D166">
        <v>300.08300000000003</v>
      </c>
      <c r="E166">
        <v>305.42677895992199</v>
      </c>
      <c r="F166">
        <v>363.37955535781401</v>
      </c>
      <c r="G166">
        <v>382.508128988664</v>
      </c>
      <c r="H166">
        <v>437.51689911512</v>
      </c>
      <c r="I166">
        <v>490.81779379829499</v>
      </c>
      <c r="J166">
        <v>527.72182252667506</v>
      </c>
      <c r="K166">
        <v>572.97358854490699</v>
      </c>
      <c r="L166">
        <v>615.78793844762004</v>
      </c>
      <c r="M166">
        <v>665.40539190338495</v>
      </c>
      <c r="N166">
        <v>736.41370404034296</v>
      </c>
      <c r="O166">
        <v>762.63687946442894</v>
      </c>
      <c r="P166">
        <v>816.00836914906495</v>
      </c>
      <c r="Q166">
        <v>876.60369862692698</v>
      </c>
      <c r="R166">
        <v>975.588616193858</v>
      </c>
      <c r="S166">
        <v>1085.4955279785299</v>
      </c>
      <c r="T166">
        <v>1186.0902123818901</v>
      </c>
      <c r="U166">
        <v>1425.8221015822301</v>
      </c>
      <c r="V166">
        <v>1584.6948220781601</v>
      </c>
      <c r="W166">
        <v>1774.0022777663701</v>
      </c>
      <c r="X166">
        <v>1978.5584187995801</v>
      </c>
      <c r="Y166">
        <v>2172.7265798692601</v>
      </c>
      <c r="Z166">
        <v>2394.1636203624698</v>
      </c>
      <c r="AA166">
        <v>2691.89703029269</v>
      </c>
      <c r="AB166">
        <v>2995.3486072481701</v>
      </c>
      <c r="AC166">
        <v>3301.1140220690399</v>
      </c>
      <c r="AD166">
        <v>3951.1738341999999</v>
      </c>
      <c r="AE166">
        <v>4854.3670494919697</v>
      </c>
      <c r="AF166">
        <v>6194.8501287323998</v>
      </c>
      <c r="AG166">
        <v>8389.3659925243992</v>
      </c>
      <c r="AH166">
        <v>12622.765723917801</v>
      </c>
    </row>
    <row r="167" spans="1:34" x14ac:dyDescent="0.35">
      <c r="A167" t="s">
        <v>427</v>
      </c>
      <c r="C167">
        <v>61.502000000000002</v>
      </c>
      <c r="D167">
        <v>60.704999999999998</v>
      </c>
      <c r="E167">
        <v>60.200121472845801</v>
      </c>
      <c r="F167">
        <v>61.924025469511903</v>
      </c>
      <c r="G167">
        <v>58.147130021663898</v>
      </c>
      <c r="H167">
        <v>58.224675036117503</v>
      </c>
      <c r="I167">
        <v>60.659067452671898</v>
      </c>
      <c r="J167">
        <v>57.221083467575802</v>
      </c>
      <c r="K167">
        <v>53.677704930668497</v>
      </c>
      <c r="L167">
        <v>50.067618608246597</v>
      </c>
      <c r="M167">
        <v>46.235867634139403</v>
      </c>
      <c r="N167">
        <v>42.869707179719001</v>
      </c>
      <c r="O167">
        <v>21.301173571343899</v>
      </c>
      <c r="P167">
        <v>43.004045193373003</v>
      </c>
      <c r="Q167">
        <v>40.533226085505099</v>
      </c>
      <c r="R167">
        <v>38.315603565202998</v>
      </c>
      <c r="S167">
        <v>35.715322640722199</v>
      </c>
      <c r="T167">
        <v>33.133600443120997</v>
      </c>
      <c r="U167">
        <v>35.475967335558003</v>
      </c>
      <c r="V167">
        <v>32.684077862419201</v>
      </c>
      <c r="W167">
        <v>30.347866717022299</v>
      </c>
      <c r="X167">
        <v>31.559475559224101</v>
      </c>
      <c r="Y167">
        <v>30.1230279061263</v>
      </c>
      <c r="Z167">
        <v>28.7992585974368</v>
      </c>
      <c r="AA167">
        <v>27.1003390785229</v>
      </c>
      <c r="AB167">
        <v>26.292735104452799</v>
      </c>
      <c r="AC167">
        <v>25.102536004406101</v>
      </c>
      <c r="AD167">
        <v>23.999247280881999</v>
      </c>
      <c r="AE167">
        <v>22.884828321884399</v>
      </c>
      <c r="AF167">
        <v>21.920172546916401</v>
      </c>
      <c r="AG167">
        <v>20.9398574547753</v>
      </c>
      <c r="AH167">
        <v>20.100793661095398</v>
      </c>
    </row>
    <row r="168" spans="1:34" x14ac:dyDescent="0.35">
      <c r="A168" t="s">
        <v>426</v>
      </c>
      <c r="C168">
        <v>53.058</v>
      </c>
      <c r="D168">
        <v>52.749000000000002</v>
      </c>
      <c r="E168">
        <v>52.748936322012597</v>
      </c>
      <c r="F168">
        <v>52.748936322012597</v>
      </c>
      <c r="G168">
        <v>49.580225294853101</v>
      </c>
      <c r="H168">
        <v>46.720846699164703</v>
      </c>
      <c r="I168">
        <v>43.602736656826501</v>
      </c>
      <c r="J168">
        <v>40.760225056078603</v>
      </c>
      <c r="K168">
        <v>37.692849239689899</v>
      </c>
      <c r="L168">
        <v>34.867204633882402</v>
      </c>
      <c r="M168">
        <v>32.041560028074898</v>
      </c>
      <c r="N168">
        <v>29.041518154969499</v>
      </c>
      <c r="O168">
        <v>2.7591104441733001</v>
      </c>
      <c r="P168">
        <v>25.983581574207101</v>
      </c>
      <c r="Q168">
        <v>24.541877742688602</v>
      </c>
      <c r="R168">
        <v>23.100042260742601</v>
      </c>
      <c r="S168">
        <v>21.527492161216699</v>
      </c>
      <c r="T168">
        <v>20.094367356339099</v>
      </c>
      <c r="U168">
        <v>18.5479476973175</v>
      </c>
      <c r="V168">
        <v>17.123533569508101</v>
      </c>
      <c r="W168">
        <v>15.6992495014255</v>
      </c>
      <c r="X168">
        <v>14.1875409002496</v>
      </c>
      <c r="Y168">
        <v>14.055303443154299</v>
      </c>
      <c r="Z168">
        <v>13.837270330489099</v>
      </c>
      <c r="AA168">
        <v>13.705846516805099</v>
      </c>
      <c r="AB168">
        <v>13.4902559250745</v>
      </c>
      <c r="AC168">
        <v>13.3596457548018</v>
      </c>
      <c r="AD168">
        <v>13.228907910853399</v>
      </c>
      <c r="AE168">
        <v>13.016701157144601</v>
      </c>
      <c r="AF168">
        <v>12.886777751957901</v>
      </c>
      <c r="AG168">
        <v>12.6770127238334</v>
      </c>
      <c r="AH168">
        <v>12.547903757408401</v>
      </c>
    </row>
    <row r="169" spans="1:34" x14ac:dyDescent="0.35">
      <c r="A169" t="s">
        <v>340</v>
      </c>
      <c r="C169">
        <v>0.97</v>
      </c>
      <c r="D169">
        <v>0.92400000000000004</v>
      </c>
      <c r="E169">
        <v>0.81884036106083402</v>
      </c>
      <c r="F169">
        <v>1.1824241953350201</v>
      </c>
      <c r="G169">
        <v>1.080605571664</v>
      </c>
      <c r="H169">
        <v>1.7054734451531799</v>
      </c>
      <c r="I169">
        <v>2.6619644342236302</v>
      </c>
      <c r="J169">
        <v>2.5735156562238699</v>
      </c>
      <c r="K169">
        <v>2.5393895487631899</v>
      </c>
      <c r="L169">
        <v>2.4394039496124198</v>
      </c>
      <c r="M169">
        <v>2.3024028250199802</v>
      </c>
      <c r="N169">
        <v>2.2906242982186198</v>
      </c>
      <c r="O169">
        <v>3.2608785696629901</v>
      </c>
      <c r="P169">
        <v>3.0166351843119399</v>
      </c>
      <c r="Q169">
        <v>2.87871228214853</v>
      </c>
      <c r="R169">
        <v>2.7973244755980602</v>
      </c>
      <c r="S169">
        <v>2.6309041680198599</v>
      </c>
      <c r="T169">
        <v>2.4397475838711502</v>
      </c>
      <c r="U169">
        <v>3.31038736826947</v>
      </c>
      <c r="V169">
        <v>3.0981483456741898</v>
      </c>
      <c r="W169">
        <v>2.9667173150319202</v>
      </c>
      <c r="X169">
        <v>3.42849813104942</v>
      </c>
      <c r="Y169">
        <v>3.19484674330866</v>
      </c>
      <c r="Z169">
        <v>2.9969001801592201</v>
      </c>
      <c r="AA169">
        <v>2.7133590277530302</v>
      </c>
      <c r="AB169">
        <v>2.6136977476099701</v>
      </c>
      <c r="AC169">
        <v>2.39871856817593</v>
      </c>
      <c r="AD169">
        <v>2.19928706582906</v>
      </c>
      <c r="AE169">
        <v>2.0128266945378899</v>
      </c>
      <c r="AF169">
        <v>1.83963265933455</v>
      </c>
      <c r="AG169">
        <v>1.6796171812179901</v>
      </c>
      <c r="AH169">
        <v>1.53241905283268</v>
      </c>
    </row>
    <row r="170" spans="1:34" x14ac:dyDescent="0.35">
      <c r="A170" t="s">
        <v>425</v>
      </c>
      <c r="C170">
        <v>8.4440000000000008</v>
      </c>
      <c r="D170">
        <v>7.9560000000000004</v>
      </c>
      <c r="E170">
        <v>7.4511851508331501</v>
      </c>
      <c r="F170">
        <v>9.1750891474992802</v>
      </c>
      <c r="G170">
        <v>8.5669047268107903</v>
      </c>
      <c r="H170">
        <v>11.5038283369528</v>
      </c>
      <c r="I170">
        <v>17.056330795845302</v>
      </c>
      <c r="J170">
        <v>16.460858411497199</v>
      </c>
      <c r="K170">
        <v>15.984855690978501</v>
      </c>
      <c r="L170">
        <v>15.200413974364199</v>
      </c>
      <c r="M170">
        <v>14.1943076060645</v>
      </c>
      <c r="N170">
        <v>13.8281890247495</v>
      </c>
      <c r="O170">
        <v>18.5420631271706</v>
      </c>
      <c r="P170">
        <v>17.020463619165799</v>
      </c>
      <c r="Q170">
        <v>15.9913483428164</v>
      </c>
      <c r="R170">
        <v>15.2155613044603</v>
      </c>
      <c r="S170">
        <v>14.187830479505401</v>
      </c>
      <c r="T170">
        <v>13.0392330867819</v>
      </c>
      <c r="U170">
        <v>16.928019638240499</v>
      </c>
      <c r="V170">
        <v>15.5605442929111</v>
      </c>
      <c r="W170">
        <v>14.648617215596801</v>
      </c>
      <c r="X170">
        <v>17.371934658974499</v>
      </c>
      <c r="Y170">
        <v>16.067724462971899</v>
      </c>
      <c r="Z170">
        <v>14.9619882669476</v>
      </c>
      <c r="AA170">
        <v>13.394492561717801</v>
      </c>
      <c r="AB170">
        <v>12.802479179378199</v>
      </c>
      <c r="AC170">
        <v>11.7428902496042</v>
      </c>
      <c r="AD170">
        <v>10.7703393700285</v>
      </c>
      <c r="AE170">
        <v>9.8681271647397804</v>
      </c>
      <c r="AF170">
        <v>9.0333947949585198</v>
      </c>
      <c r="AG170">
        <v>8.2628447309418505</v>
      </c>
      <c r="AH170">
        <v>7.5528899036870198</v>
      </c>
    </row>
    <row r="171" spans="1:34" x14ac:dyDescent="0.35">
      <c r="A171" t="s">
        <v>339</v>
      </c>
      <c r="C171">
        <v>5.4939999999999998</v>
      </c>
      <c r="D171">
        <v>5.1790000000000003</v>
      </c>
      <c r="E171">
        <v>4.7975013797874499</v>
      </c>
      <c r="F171">
        <v>5.2157633223403499</v>
      </c>
      <c r="G171">
        <v>5.02555001820512</v>
      </c>
      <c r="H171">
        <v>6.5204496123841498</v>
      </c>
      <c r="I171">
        <v>8.2030609161370798</v>
      </c>
      <c r="J171">
        <v>8.1628394173024699</v>
      </c>
      <c r="K171">
        <v>8.0446610203906896</v>
      </c>
      <c r="L171">
        <v>7.8055115613519597</v>
      </c>
      <c r="M171">
        <v>7.4167518880517997</v>
      </c>
      <c r="N171">
        <v>7.2474680928066899</v>
      </c>
      <c r="O171">
        <v>8.8070827940643301</v>
      </c>
      <c r="P171">
        <v>8.0657301724102002</v>
      </c>
      <c r="Q171">
        <v>7.50693259484905</v>
      </c>
      <c r="R171">
        <v>7.0246796665401199</v>
      </c>
      <c r="S171">
        <v>6.52005984971826</v>
      </c>
      <c r="T171">
        <v>5.8876986449102899</v>
      </c>
      <c r="U171">
        <v>7.8644886196420298</v>
      </c>
      <c r="V171">
        <v>7.1321538987751802</v>
      </c>
      <c r="W171">
        <v>6.6563851808727401</v>
      </c>
      <c r="X171">
        <v>6.9887195046727397</v>
      </c>
      <c r="Y171">
        <v>6.4031274606311399</v>
      </c>
      <c r="Z171">
        <v>5.9153835836211801</v>
      </c>
      <c r="AA171">
        <v>5.3218060316442397</v>
      </c>
      <c r="AB171">
        <v>5.0400388680521004</v>
      </c>
      <c r="AC171">
        <v>4.5746852203700001</v>
      </c>
      <c r="AD171">
        <v>4.1624833986365903</v>
      </c>
      <c r="AE171">
        <v>3.7922088909143401</v>
      </c>
      <c r="AF171">
        <v>3.45932171134841</v>
      </c>
      <c r="AG171">
        <v>3.1597851511947499</v>
      </c>
      <c r="AH171">
        <v>2.8900054162509501</v>
      </c>
    </row>
    <row r="172" spans="1:34" x14ac:dyDescent="0.35">
      <c r="A172" t="s">
        <v>338</v>
      </c>
      <c r="C172">
        <v>1.752</v>
      </c>
      <c r="D172">
        <v>1.633</v>
      </c>
      <c r="E172">
        <v>1.63683001955949</v>
      </c>
      <c r="F172">
        <v>2.5257854416224301</v>
      </c>
      <c r="G172">
        <v>2.2216742418285902</v>
      </c>
      <c r="H172">
        <v>2.85648843294633</v>
      </c>
      <c r="I172">
        <v>5.58223441205085</v>
      </c>
      <c r="J172">
        <v>5.1174058514847296</v>
      </c>
      <c r="K172">
        <v>4.7855504781500802</v>
      </c>
      <c r="L172">
        <v>4.3517755021941902</v>
      </c>
      <c r="M172">
        <v>3.89561414875946</v>
      </c>
      <c r="N172">
        <v>3.7030894649836998</v>
      </c>
      <c r="O172">
        <v>5.6635560513444103</v>
      </c>
      <c r="P172">
        <v>5.1789263735521196</v>
      </c>
      <c r="Q172">
        <v>4.8719352671040896</v>
      </c>
      <c r="R172">
        <v>4.6752373549837296</v>
      </c>
      <c r="S172">
        <v>4.3593563468169396</v>
      </c>
      <c r="T172">
        <v>4.0824525063203403</v>
      </c>
      <c r="U172">
        <v>4.8815004167784997</v>
      </c>
      <c r="V172">
        <v>4.5103615459495003</v>
      </c>
      <c r="W172">
        <v>4.2354900269341904</v>
      </c>
      <c r="X172">
        <v>6.0546099166562097</v>
      </c>
      <c r="Y172">
        <v>5.6287734138240397</v>
      </c>
      <c r="Z172">
        <v>5.2585177472449196</v>
      </c>
      <c r="AA172">
        <v>4.6363094953657003</v>
      </c>
      <c r="AB172">
        <v>4.4506810029310504</v>
      </c>
      <c r="AC172">
        <v>4.1288425512837703</v>
      </c>
      <c r="AD172">
        <v>3.8210647595716098</v>
      </c>
      <c r="AE172">
        <v>3.5251539031761498</v>
      </c>
      <c r="AF172">
        <v>3.2424102400845101</v>
      </c>
      <c r="AG172">
        <v>2.9736896698246902</v>
      </c>
      <c r="AH172">
        <v>2.7194692452243499</v>
      </c>
    </row>
    <row r="173" spans="1:34" x14ac:dyDescent="0.35">
      <c r="A173" t="s">
        <v>337</v>
      </c>
      <c r="C173">
        <v>0.22900000000000001</v>
      </c>
      <c r="D173">
        <v>0.221</v>
      </c>
      <c r="E173">
        <v>0.198013390425365</v>
      </c>
      <c r="F173">
        <v>0.25111618820146803</v>
      </c>
      <c r="G173">
        <v>0.23907489511306801</v>
      </c>
      <c r="H173">
        <v>0.421416846469165</v>
      </c>
      <c r="I173">
        <v>0.60907103343375302</v>
      </c>
      <c r="J173">
        <v>0.60709748648614803</v>
      </c>
      <c r="K173">
        <v>0.61525464367453797</v>
      </c>
      <c r="L173">
        <v>0.60372296120562596</v>
      </c>
      <c r="M173">
        <v>0.579538744233277</v>
      </c>
      <c r="N173">
        <v>0.58700716874050596</v>
      </c>
      <c r="O173">
        <v>0.81054571209886195</v>
      </c>
      <c r="P173">
        <v>0.75917188889158105</v>
      </c>
      <c r="Q173">
        <v>0.73376819871477605</v>
      </c>
      <c r="R173">
        <v>0.71831980733845202</v>
      </c>
      <c r="S173">
        <v>0.67751011495034097</v>
      </c>
      <c r="T173">
        <v>0.62933435168017204</v>
      </c>
      <c r="U173">
        <v>0.87164323355055295</v>
      </c>
      <c r="V173">
        <v>0.81988050251223099</v>
      </c>
      <c r="W173">
        <v>0.79002469275793896</v>
      </c>
      <c r="X173">
        <v>0.90010710659611803</v>
      </c>
      <c r="Y173">
        <v>0.840976845208108</v>
      </c>
      <c r="Z173">
        <v>0.79118675592235299</v>
      </c>
      <c r="AA173">
        <v>0.72301800695489005</v>
      </c>
      <c r="AB173">
        <v>0.69806156078513004</v>
      </c>
      <c r="AC173">
        <v>0.64064390977451502</v>
      </c>
      <c r="AD173">
        <v>0.58750414599128598</v>
      </c>
      <c r="AE173">
        <v>0.53793767611139498</v>
      </c>
      <c r="AF173">
        <v>0.49203018419104499</v>
      </c>
      <c r="AG173">
        <v>0.44975272870441202</v>
      </c>
      <c r="AH173">
        <v>0.41099618937903198</v>
      </c>
    </row>
    <row r="174" spans="1:34" x14ac:dyDescent="0.35">
      <c r="A174" t="s">
        <v>229</v>
      </c>
      <c r="B174">
        <v>45.456000000000003</v>
      </c>
      <c r="C174">
        <v>44.588999999999999</v>
      </c>
      <c r="D174">
        <v>43.771999999999998</v>
      </c>
      <c r="E174">
        <v>42.637685446810799</v>
      </c>
      <c r="F174">
        <v>41.265477889956699</v>
      </c>
      <c r="G174">
        <v>39.073343592951801</v>
      </c>
      <c r="H174">
        <v>36.736589714964097</v>
      </c>
      <c r="I174">
        <v>34.240302827406097</v>
      </c>
      <c r="J174">
        <v>31.8417345083251</v>
      </c>
      <c r="K174">
        <v>29.5307156579868</v>
      </c>
      <c r="L174">
        <v>27.598289834427799</v>
      </c>
      <c r="M174">
        <v>25.7211806859004</v>
      </c>
      <c r="N174">
        <v>23.588473802971201</v>
      </c>
      <c r="O174">
        <v>22.060169085139101</v>
      </c>
      <c r="P174">
        <v>20.6447437689677</v>
      </c>
      <c r="Q174">
        <v>19.519223045723201</v>
      </c>
      <c r="R174">
        <v>18.4594365988455</v>
      </c>
      <c r="S174">
        <v>17.639324867539901</v>
      </c>
      <c r="T174">
        <v>16.417058234838098</v>
      </c>
      <c r="U174">
        <v>15.2668381922291</v>
      </c>
      <c r="V174">
        <v>14.212352189203999</v>
      </c>
      <c r="W174">
        <v>13.238548606069999</v>
      </c>
      <c r="X174">
        <v>12.283222686990101</v>
      </c>
      <c r="Y174">
        <v>11.4023245737975</v>
      </c>
      <c r="Z174">
        <v>10.5866918966969</v>
      </c>
      <c r="AA174">
        <v>9.7787912020040295</v>
      </c>
      <c r="AB174">
        <v>9.0771084924340002</v>
      </c>
      <c r="AC174">
        <v>8.4213778757284103</v>
      </c>
      <c r="AD174">
        <v>7.3532990225680104</v>
      </c>
      <c r="AE174">
        <v>6.3484600992536997</v>
      </c>
      <c r="AF174">
        <v>5.4007208282460102</v>
      </c>
      <c r="AG174">
        <v>4.5044788410258496</v>
      </c>
      <c r="AH174">
        <v>3.6549343392671001</v>
      </c>
    </row>
    <row r="175" spans="1:34" x14ac:dyDescent="0.35">
      <c r="A175" t="s">
        <v>6</v>
      </c>
      <c r="B175">
        <v>3.2130000000000001</v>
      </c>
      <c r="C175">
        <v>3.198</v>
      </c>
      <c r="D175">
        <v>3.1850000000000001</v>
      </c>
      <c r="E175">
        <v>3.1806508723247502</v>
      </c>
      <c r="F175">
        <v>3.17862582771818</v>
      </c>
      <c r="G175">
        <v>3.2411015022362299</v>
      </c>
      <c r="H175">
        <v>3.30695478144697</v>
      </c>
      <c r="I175">
        <v>3.3093209000707402</v>
      </c>
      <c r="J175">
        <v>3.3048154626921198</v>
      </c>
      <c r="K175">
        <v>3.3027347264696898</v>
      </c>
      <c r="L175">
        <v>3.2982334669678699</v>
      </c>
      <c r="M175">
        <v>3.3019286894619699</v>
      </c>
      <c r="N175">
        <v>3.3555207948858099</v>
      </c>
      <c r="O175">
        <v>3.34863132139292</v>
      </c>
      <c r="P175">
        <v>3.3548719016152102</v>
      </c>
      <c r="Q175">
        <v>3.3492119831665002</v>
      </c>
      <c r="R175">
        <v>3.34413543975834</v>
      </c>
      <c r="S175">
        <v>3.3378864603232699</v>
      </c>
      <c r="T175">
        <v>3.32494654484305</v>
      </c>
      <c r="U175">
        <v>3.3017169557082902</v>
      </c>
      <c r="V175">
        <v>3.2791431229949599</v>
      </c>
      <c r="W175">
        <v>3.25746005505659</v>
      </c>
      <c r="X175">
        <v>3.2255529831410001</v>
      </c>
      <c r="Y175">
        <v>3.1958423441858801</v>
      </c>
      <c r="Z175">
        <v>3.1680906783010299</v>
      </c>
      <c r="AA175">
        <v>3.1426057423889699</v>
      </c>
      <c r="AB175">
        <v>3.1186744157100001</v>
      </c>
      <c r="AC175">
        <v>3.0964641099689101</v>
      </c>
      <c r="AD175">
        <v>3.0758527088998702</v>
      </c>
      <c r="AE175">
        <v>3.0566382498746498</v>
      </c>
      <c r="AF175">
        <v>3.03880516676116</v>
      </c>
      <c r="AG175">
        <v>3.0221654921470398</v>
      </c>
      <c r="AH175">
        <v>3.00671476314466</v>
      </c>
    </row>
    <row r="176" spans="1:34" x14ac:dyDescent="0.35">
      <c r="A176" t="s">
        <v>232</v>
      </c>
      <c r="B176">
        <v>45.456000000000003</v>
      </c>
      <c r="C176">
        <v>44.561999999999998</v>
      </c>
      <c r="D176">
        <v>43.718000000000004</v>
      </c>
      <c r="E176">
        <v>42.557060725660897</v>
      </c>
      <c r="F176">
        <v>41.158091850492603</v>
      </c>
      <c r="G176">
        <v>38.9409776369993</v>
      </c>
      <c r="H176">
        <v>36.580684478141599</v>
      </c>
      <c r="I176">
        <v>34.062583968578402</v>
      </c>
      <c r="J176">
        <v>31.643624082123601</v>
      </c>
      <c r="K176">
        <v>29.313883514135401</v>
      </c>
      <c r="L176">
        <v>27.364139446570899</v>
      </c>
      <c r="M176">
        <v>25.4711155276824</v>
      </c>
      <c r="N176">
        <v>23.3240894672237</v>
      </c>
      <c r="O176">
        <v>21.794424345570398</v>
      </c>
      <c r="P176">
        <v>20.366283124191</v>
      </c>
      <c r="Q176">
        <v>19.228752040091901</v>
      </c>
      <c r="R176">
        <v>18.157660841140299</v>
      </c>
      <c r="S176">
        <v>17.327094044732199</v>
      </c>
      <c r="T176">
        <v>16.095068359869</v>
      </c>
      <c r="U176">
        <v>14.9359101663036</v>
      </c>
      <c r="V176">
        <v>13.8731724294237</v>
      </c>
      <c r="W176">
        <v>12.891803466861401</v>
      </c>
      <c r="X176">
        <v>11.929694750627201</v>
      </c>
      <c r="Y176">
        <v>11.0420770605279</v>
      </c>
      <c r="Z176">
        <v>10.219882460214601</v>
      </c>
      <c r="AA176">
        <v>9.4054821662323498</v>
      </c>
      <c r="AB176">
        <v>8.69745482034166</v>
      </c>
      <c r="AC176">
        <v>8.0354409949143299</v>
      </c>
      <c r="AD176">
        <v>6.9611404206776299</v>
      </c>
      <c r="AE176">
        <v>5.95023109215966</v>
      </c>
      <c r="AF176">
        <v>4.9964820063932596</v>
      </c>
      <c r="AG176">
        <v>4.0943788304379201</v>
      </c>
      <c r="AH176">
        <v>3.2390328331884599</v>
      </c>
    </row>
    <row r="177" spans="1:34" x14ac:dyDescent="0.35">
      <c r="A177" t="s">
        <v>230</v>
      </c>
    </row>
    <row r="178" spans="1:34" x14ac:dyDescent="0.35">
      <c r="A178" t="s">
        <v>7</v>
      </c>
      <c r="B178">
        <v>29.283000000000001</v>
      </c>
      <c r="C178">
        <v>28.931999999999999</v>
      </c>
      <c r="D178">
        <v>28.591000000000001</v>
      </c>
      <c r="E178">
        <v>27.876618277727299</v>
      </c>
      <c r="F178">
        <v>27.3801056450747</v>
      </c>
      <c r="G178">
        <v>27.053541934939599</v>
      </c>
      <c r="H178">
        <v>26.370630786345501</v>
      </c>
      <c r="I178">
        <v>25.217410683973601</v>
      </c>
      <c r="J178">
        <v>23.891606468673601</v>
      </c>
      <c r="K178">
        <v>22.444516241353401</v>
      </c>
      <c r="L178">
        <v>21.162953147817401</v>
      </c>
      <c r="M178">
        <v>19.7903551800316</v>
      </c>
      <c r="N178">
        <v>18.249646556757</v>
      </c>
      <c r="O178">
        <v>17.164512336553202</v>
      </c>
      <c r="P178">
        <v>16.209666517109302</v>
      </c>
      <c r="Q178">
        <v>15.3145443673207</v>
      </c>
      <c r="R178">
        <v>14.407481991057701</v>
      </c>
      <c r="S178">
        <v>13.636160782753199</v>
      </c>
      <c r="T178">
        <v>12.443275066825599</v>
      </c>
      <c r="U178">
        <v>11.316364358391199</v>
      </c>
      <c r="V178">
        <v>10.284522816069099</v>
      </c>
      <c r="W178">
        <v>9.3324652898416804</v>
      </c>
      <c r="X178">
        <v>8.4091058618797891</v>
      </c>
      <c r="Y178">
        <v>7.5579714771784401</v>
      </c>
      <c r="Z178">
        <v>6.7701380237686797</v>
      </c>
      <c r="AA178">
        <v>5.9877647794279802</v>
      </c>
      <c r="AB178">
        <v>5.3100516873333499</v>
      </c>
      <c r="AC178">
        <v>4.6765658634176202</v>
      </c>
      <c r="AD178">
        <v>3.62912951010312</v>
      </c>
      <c r="AE178">
        <v>2.6435331238542399</v>
      </c>
      <c r="AF178">
        <v>1.71365231527371</v>
      </c>
      <c r="AG178">
        <v>0.83407296914776097</v>
      </c>
      <c r="AH178">
        <v>0</v>
      </c>
    </row>
    <row r="179" spans="1:34" x14ac:dyDescent="0.35">
      <c r="A179" t="s">
        <v>246</v>
      </c>
      <c r="C179">
        <v>2.7E-2</v>
      </c>
      <c r="D179">
        <v>5.3999999999999999E-2</v>
      </c>
      <c r="E179">
        <v>8.06247211499522E-2</v>
      </c>
      <c r="F179">
        <v>0.107386039464134</v>
      </c>
      <c r="G179">
        <v>0.13236595595249501</v>
      </c>
      <c r="H179">
        <v>0.15590523682244001</v>
      </c>
      <c r="I179">
        <v>0.17771885882764299</v>
      </c>
      <c r="J179">
        <v>0.198110426201456</v>
      </c>
      <c r="K179">
        <v>0.216832143851345</v>
      </c>
      <c r="L179">
        <v>0.23415038785687001</v>
      </c>
      <c r="M179">
        <v>0.25006515821803199</v>
      </c>
      <c r="N179">
        <v>0.26438433574747</v>
      </c>
      <c r="O179">
        <v>0.26574473956873801</v>
      </c>
      <c r="P179">
        <v>0.278460644776717</v>
      </c>
      <c r="Q179">
        <v>0.29047100563134298</v>
      </c>
      <c r="R179">
        <v>0.30177575770522602</v>
      </c>
      <c r="S179">
        <v>0.31223082280776399</v>
      </c>
      <c r="T179">
        <v>0.321989874969136</v>
      </c>
      <c r="U179">
        <v>0.33092802592555098</v>
      </c>
      <c r="V179">
        <v>0.33917975978037801</v>
      </c>
      <c r="W179">
        <v>0.34674513920866201</v>
      </c>
      <c r="X179">
        <v>0.35352793636290802</v>
      </c>
      <c r="Y179">
        <v>0.36024751326961602</v>
      </c>
      <c r="Z179">
        <v>0.366809436482264</v>
      </c>
      <c r="AA179">
        <v>0.373309035771688</v>
      </c>
      <c r="AB179">
        <v>0.37965367209233902</v>
      </c>
      <c r="AC179">
        <v>0.38593688081407901</v>
      </c>
      <c r="AD179">
        <v>0.39215860189038099</v>
      </c>
      <c r="AE179">
        <v>0.39822900709404002</v>
      </c>
      <c r="AF179">
        <v>0.40423882185274701</v>
      </c>
      <c r="AG179">
        <v>0.410100010587924</v>
      </c>
      <c r="AH179">
        <v>0.41590150607863602</v>
      </c>
    </row>
    <row r="180" spans="1:34" x14ac:dyDescent="0.35">
      <c r="A180" t="s">
        <v>8</v>
      </c>
      <c r="B180">
        <v>12.96</v>
      </c>
      <c r="C180">
        <v>12.459</v>
      </c>
      <c r="D180">
        <v>11.996</v>
      </c>
      <c r="E180">
        <v>11.5804162967588</v>
      </c>
      <c r="F180">
        <v>10.706746417163799</v>
      </c>
      <c r="G180">
        <v>8.7787001557759901</v>
      </c>
      <c r="H180">
        <v>7.0590041471715397</v>
      </c>
      <c r="I180">
        <v>5.7135712433617503</v>
      </c>
      <c r="J180">
        <v>4.6453125769593102</v>
      </c>
      <c r="K180">
        <v>3.7834646901636999</v>
      </c>
      <c r="L180">
        <v>3.1371032196424502</v>
      </c>
      <c r="M180">
        <v>2.6288968164068498</v>
      </c>
      <c r="N180">
        <v>1.98330645132837</v>
      </c>
      <c r="O180">
        <v>1.54702542719299</v>
      </c>
      <c r="P180">
        <v>1.0802053502431299</v>
      </c>
      <c r="Q180">
        <v>0.85546669523597496</v>
      </c>
      <c r="R180">
        <v>0.70781916802943501</v>
      </c>
      <c r="S180">
        <v>0.66527762446346606</v>
      </c>
      <c r="T180">
        <v>0.648836623169462</v>
      </c>
      <c r="U180">
        <v>0.64875687812963101</v>
      </c>
      <c r="V180">
        <v>0.64868625014000902</v>
      </c>
      <c r="W180">
        <v>0.64862326117179603</v>
      </c>
      <c r="X180">
        <v>0.64856384196930705</v>
      </c>
      <c r="Y180">
        <v>0.64851075243324097</v>
      </c>
      <c r="Z180">
        <v>0.64846319462722102</v>
      </c>
      <c r="AA180">
        <v>0.64842068018707899</v>
      </c>
      <c r="AB180">
        <v>0.64838238939064696</v>
      </c>
      <c r="AC180">
        <v>0.64834790234187401</v>
      </c>
      <c r="AD180">
        <v>0.64831680356501498</v>
      </c>
      <c r="AE180">
        <v>0.64828872552479599</v>
      </c>
      <c r="AF180">
        <v>0.64826334621113402</v>
      </c>
      <c r="AG180">
        <v>0.64824037973104498</v>
      </c>
      <c r="AH180">
        <v>0.64821957612243797</v>
      </c>
    </row>
    <row r="181" spans="1:34" x14ac:dyDescent="0.35">
      <c r="A181" t="s">
        <v>265</v>
      </c>
      <c r="C181">
        <v>0.33800000000000002</v>
      </c>
      <c r="D181">
        <v>0.30499999999999999</v>
      </c>
      <c r="E181">
        <v>0.275418381050414</v>
      </c>
      <c r="F181">
        <v>0.282129333679012</v>
      </c>
      <c r="G181">
        <v>0.25458051492522099</v>
      </c>
      <c r="H181">
        <v>0.331420566737748</v>
      </c>
      <c r="I181">
        <v>0.46687459855310298</v>
      </c>
      <c r="J181">
        <v>0.42328284280475698</v>
      </c>
      <c r="K181">
        <v>0.38351772640843501</v>
      </c>
      <c r="L181">
        <v>0.34540794175291001</v>
      </c>
      <c r="M181">
        <v>0.30423968945859398</v>
      </c>
      <c r="N181">
        <v>0.27330724015882202</v>
      </c>
      <c r="O181">
        <v>0.38617392118565402</v>
      </c>
      <c r="P181">
        <v>0.33580269997495499</v>
      </c>
      <c r="Q181">
        <v>0.29804789863742698</v>
      </c>
      <c r="R181">
        <v>0.25978501595963199</v>
      </c>
      <c r="S181">
        <v>0.220357665911801</v>
      </c>
      <c r="T181">
        <v>0.18806280969487199</v>
      </c>
      <c r="U181">
        <v>0.20066897685545301</v>
      </c>
      <c r="V181">
        <v>0.16829122897059701</v>
      </c>
      <c r="W181">
        <v>0.142840412588945</v>
      </c>
      <c r="X181">
        <v>0.17334249768696</v>
      </c>
      <c r="Y181">
        <v>0.147374028968279</v>
      </c>
      <c r="Z181">
        <v>0.12550413240640701</v>
      </c>
      <c r="AA181">
        <v>0.10076664405305601</v>
      </c>
      <c r="AB181">
        <v>8.6959389766418801E-2</v>
      </c>
      <c r="AC181">
        <v>7.3150035039801595E-2</v>
      </c>
      <c r="AD181">
        <v>5.6343476548444599E-2</v>
      </c>
      <c r="AE181">
        <v>4.2138979576504497E-2</v>
      </c>
      <c r="AF181">
        <v>3.0207768122442399E-2</v>
      </c>
      <c r="AG181">
        <v>2.0258954722036201E-2</v>
      </c>
      <c r="AH181">
        <v>1.20356584051992E-2</v>
      </c>
    </row>
    <row r="182" spans="1:34" x14ac:dyDescent="0.35">
      <c r="A182" t="s">
        <v>264</v>
      </c>
      <c r="C182">
        <v>0.74199999999999999</v>
      </c>
      <c r="D182">
        <v>0.66200000000000003</v>
      </c>
      <c r="E182">
        <v>0.61648785545128304</v>
      </c>
      <c r="F182">
        <v>0.63907662417896205</v>
      </c>
      <c r="G182">
        <v>0.56351335471953901</v>
      </c>
      <c r="H182">
        <v>0.67780813303730203</v>
      </c>
      <c r="I182">
        <v>0.95752059864594496</v>
      </c>
      <c r="J182">
        <v>0.84145877261336699</v>
      </c>
      <c r="K182">
        <v>0.74301576552038695</v>
      </c>
      <c r="L182">
        <v>0.64978278403780199</v>
      </c>
      <c r="M182">
        <v>0.55772637787699397</v>
      </c>
      <c r="N182">
        <v>0.48909357818375299</v>
      </c>
      <c r="O182">
        <v>0.65526922813704502</v>
      </c>
      <c r="P182">
        <v>0.56208264019888299</v>
      </c>
      <c r="Q182">
        <v>0.491936998835943</v>
      </c>
      <c r="R182">
        <v>0.41958394441317598</v>
      </c>
      <c r="S182">
        <v>0.34928521520047201</v>
      </c>
      <c r="T182">
        <v>0.29657695328790701</v>
      </c>
      <c r="U182">
        <v>0.30865266453138002</v>
      </c>
      <c r="V182">
        <v>0.25787739856883501</v>
      </c>
      <c r="W182">
        <v>0.21771223032856099</v>
      </c>
      <c r="X182">
        <v>0.25607009461461799</v>
      </c>
      <c r="Y182">
        <v>0.21688083643147199</v>
      </c>
      <c r="Z182">
        <v>0.18392250198613699</v>
      </c>
      <c r="AA182">
        <v>0.14695828778948</v>
      </c>
      <c r="AB182">
        <v>0.126131313908627</v>
      </c>
      <c r="AC182">
        <v>0.10570665212285101</v>
      </c>
      <c r="AD182">
        <v>8.1478520188630499E-2</v>
      </c>
      <c r="AE182">
        <v>6.1072526659077198E-2</v>
      </c>
      <c r="AF182">
        <v>4.3997358944428501E-2</v>
      </c>
      <c r="AG182">
        <v>2.9821642076020002E-2</v>
      </c>
      <c r="AH182">
        <v>1.8166695094419299E-2</v>
      </c>
    </row>
    <row r="183" spans="1:34" x14ac:dyDescent="0.35">
      <c r="A183" t="s">
        <v>231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5">
      <c r="A184" t="s">
        <v>404</v>
      </c>
      <c r="C184">
        <v>28.283000000000001</v>
      </c>
      <c r="D184">
        <v>27.96</v>
      </c>
      <c r="E184">
        <v>27.660452275746501</v>
      </c>
      <c r="F184">
        <v>27.252199780620099</v>
      </c>
      <c r="G184">
        <v>26.7247914613117</v>
      </c>
      <c r="H184">
        <v>26.135848575198199</v>
      </c>
      <c r="I184">
        <v>25.4345065210535</v>
      </c>
      <c r="J184">
        <v>24.802512293860399</v>
      </c>
      <c r="K184">
        <v>24.195801860758099</v>
      </c>
      <c r="L184">
        <v>23.651016468651498</v>
      </c>
      <c r="M184">
        <v>23.143563435869101</v>
      </c>
      <c r="N184">
        <v>22.5540457946605</v>
      </c>
      <c r="O184">
        <v>21.898426332550301</v>
      </c>
      <c r="P184">
        <v>21.3245160703813</v>
      </c>
      <c r="Q184">
        <v>20.814924858419602</v>
      </c>
      <c r="R184">
        <v>20.343927942750302</v>
      </c>
      <c r="S184">
        <v>19.914983385142101</v>
      </c>
      <c r="T184">
        <v>19.532066131518899</v>
      </c>
      <c r="U184">
        <v>19.1201336174407</v>
      </c>
      <c r="V184">
        <v>18.742178744729301</v>
      </c>
      <c r="W184">
        <v>18.3904984215458</v>
      </c>
      <c r="X184">
        <v>17.988606163382499</v>
      </c>
      <c r="Y184">
        <v>17.6157081966489</v>
      </c>
      <c r="Z184">
        <v>17.267746043811801</v>
      </c>
      <c r="AA184">
        <v>16.953547737797699</v>
      </c>
      <c r="AB184">
        <v>16.654899599495</v>
      </c>
      <c r="AC184">
        <v>16.374958016753698</v>
      </c>
      <c r="AD184">
        <v>16.112195207566899</v>
      </c>
      <c r="AE184">
        <v>15.865109800644101</v>
      </c>
      <c r="AF184">
        <v>15.6326914491511</v>
      </c>
      <c r="AG184">
        <v>15.4136258228123</v>
      </c>
      <c r="AH184">
        <v>15.207069722781799</v>
      </c>
    </row>
    <row r="185" spans="1:34" x14ac:dyDescent="0.35">
      <c r="A185" t="s">
        <v>405</v>
      </c>
      <c r="C185">
        <v>3.6419999999999999</v>
      </c>
      <c r="D185">
        <v>3.617</v>
      </c>
      <c r="E185">
        <v>3.5891867486939701</v>
      </c>
      <c r="F185">
        <v>3.5391743000718101</v>
      </c>
      <c r="G185">
        <v>3.4811122630249902</v>
      </c>
      <c r="H185">
        <v>3.38887801802032</v>
      </c>
      <c r="I185">
        <v>3.2895468746064598</v>
      </c>
      <c r="J185">
        <v>3.2013835460374902</v>
      </c>
      <c r="K185">
        <v>3.0986935311181099</v>
      </c>
      <c r="L185">
        <v>3.0130763151737101</v>
      </c>
      <c r="M185">
        <v>2.93298700923379</v>
      </c>
      <c r="N185">
        <v>2.8128011441660901</v>
      </c>
      <c r="O185">
        <v>2.7052480753576802</v>
      </c>
      <c r="P185">
        <v>2.6162073381487199</v>
      </c>
      <c r="Q185">
        <v>2.5341142205542102</v>
      </c>
      <c r="R185">
        <v>2.4584996576370601</v>
      </c>
      <c r="S185">
        <v>2.3914697118343899</v>
      </c>
      <c r="T185">
        <v>2.33643221960555</v>
      </c>
      <c r="U185">
        <v>2.2761085869779598</v>
      </c>
      <c r="V185">
        <v>2.2233152925134698</v>
      </c>
      <c r="W185">
        <v>2.1756280452288701</v>
      </c>
      <c r="X185">
        <v>2.13009338707319</v>
      </c>
      <c r="Y185">
        <v>2.0893486765636702</v>
      </c>
      <c r="Z185">
        <v>2.0524612081617102</v>
      </c>
      <c r="AA185">
        <v>2.0227399417164098</v>
      </c>
      <c r="AB185">
        <v>1.9943130003663501</v>
      </c>
      <c r="AC185">
        <v>1.9685634396754099</v>
      </c>
      <c r="AD185">
        <v>1.94523360610271</v>
      </c>
      <c r="AE185">
        <v>1.9241218744694299</v>
      </c>
      <c r="AF185">
        <v>1.9050355815004101</v>
      </c>
      <c r="AG185">
        <v>1.8877963848216801</v>
      </c>
      <c r="AH185">
        <v>1.8722351978038601</v>
      </c>
    </row>
    <row r="186" spans="1:34" x14ac:dyDescent="0.35">
      <c r="A186" t="s">
        <v>406</v>
      </c>
      <c r="C186">
        <v>4.7629999999999999</v>
      </c>
      <c r="D186">
        <v>4.7220000000000004</v>
      </c>
      <c r="E186">
        <v>4.6805663396703396</v>
      </c>
      <c r="F186">
        <v>4.6185651731219401</v>
      </c>
      <c r="G186">
        <v>4.5357808330985296</v>
      </c>
      <c r="H186">
        <v>4.4485401333362597</v>
      </c>
      <c r="I186">
        <v>4.3302105455318696</v>
      </c>
      <c r="J186">
        <v>4.2209580945519898</v>
      </c>
      <c r="K186">
        <v>4.1161644215335</v>
      </c>
      <c r="L186">
        <v>4.0197993067762097</v>
      </c>
      <c r="M186">
        <v>3.9227495199646798</v>
      </c>
      <c r="N186">
        <v>3.7947160300448202</v>
      </c>
      <c r="O186">
        <v>3.6765241117068701</v>
      </c>
      <c r="P186">
        <v>3.57423179773614</v>
      </c>
      <c r="Q186">
        <v>3.47996409929649</v>
      </c>
      <c r="R186">
        <v>3.3908414078751199</v>
      </c>
      <c r="S186">
        <v>3.3039400342529999</v>
      </c>
      <c r="T186">
        <v>3.22945176541264</v>
      </c>
      <c r="U186">
        <v>3.1530324332623398</v>
      </c>
      <c r="V186">
        <v>3.0844750997083299</v>
      </c>
      <c r="W186">
        <v>3.0216166395181099</v>
      </c>
      <c r="X186">
        <v>2.9540504063591499</v>
      </c>
      <c r="Y186">
        <v>2.8922182419132398</v>
      </c>
      <c r="Z186">
        <v>2.8350667840830899</v>
      </c>
      <c r="AA186">
        <v>2.7850023965304298</v>
      </c>
      <c r="AB186">
        <v>2.7372222008095202</v>
      </c>
      <c r="AC186">
        <v>2.69262256667316</v>
      </c>
      <c r="AD186">
        <v>2.6508858335729899</v>
      </c>
      <c r="AE186">
        <v>2.6117252641761102</v>
      </c>
      <c r="AF186">
        <v>2.5749440819213101</v>
      </c>
      <c r="AG186">
        <v>2.5403036434763</v>
      </c>
      <c r="AH186">
        <v>2.5076473979688401</v>
      </c>
    </row>
    <row r="187" spans="1:34" x14ac:dyDescent="0.35">
      <c r="A187" t="s">
        <v>407</v>
      </c>
      <c r="C187">
        <v>5.6139999999999999</v>
      </c>
      <c r="D187">
        <v>5.5590000000000002</v>
      </c>
      <c r="E187">
        <v>5.5010897423025602</v>
      </c>
      <c r="F187">
        <v>5.4228411011351199</v>
      </c>
      <c r="G187">
        <v>5.3188774428313303</v>
      </c>
      <c r="H187">
        <v>5.2135982892871597</v>
      </c>
      <c r="I187">
        <v>5.0814182532155003</v>
      </c>
      <c r="J187">
        <v>4.9605681364265601</v>
      </c>
      <c r="K187">
        <v>4.8473389510024303</v>
      </c>
      <c r="L187">
        <v>4.7434909425736</v>
      </c>
      <c r="M187">
        <v>4.6484152171676598</v>
      </c>
      <c r="N187">
        <v>4.5485484649850099</v>
      </c>
      <c r="O187">
        <v>4.4217587750737399</v>
      </c>
      <c r="P187">
        <v>4.3076583141370399</v>
      </c>
      <c r="Q187">
        <v>4.2066518632701797</v>
      </c>
      <c r="R187">
        <v>4.1129787071296304</v>
      </c>
      <c r="S187">
        <v>4.0284729850822298</v>
      </c>
      <c r="T187">
        <v>3.9500914257135999</v>
      </c>
      <c r="U187">
        <v>3.8657799883645398</v>
      </c>
      <c r="V187">
        <v>3.7871109284954998</v>
      </c>
      <c r="W187">
        <v>3.71291995974082</v>
      </c>
      <c r="X187">
        <v>3.62788658753625</v>
      </c>
      <c r="Y187">
        <v>3.5481255979664601</v>
      </c>
      <c r="Z187">
        <v>3.4729555528140499</v>
      </c>
      <c r="AA187">
        <v>3.4041796771691901</v>
      </c>
      <c r="AB187">
        <v>3.33832402078581</v>
      </c>
      <c r="AC187">
        <v>3.27603821859765</v>
      </c>
      <c r="AD187">
        <v>3.2170618851985502</v>
      </c>
      <c r="AE187">
        <v>3.1611226142965099</v>
      </c>
      <c r="AF187">
        <v>3.1080552427047698</v>
      </c>
      <c r="AG187">
        <v>3.0576131289359201</v>
      </c>
      <c r="AH187">
        <v>3.0096549167867899</v>
      </c>
    </row>
    <row r="188" spans="1:34" x14ac:dyDescent="0.35">
      <c r="A188" t="s">
        <v>408</v>
      </c>
      <c r="C188">
        <v>6.4180000000000001</v>
      </c>
      <c r="D188">
        <v>6.33</v>
      </c>
      <c r="E188">
        <v>6.2496040860040702</v>
      </c>
      <c r="F188">
        <v>6.1492169369784699</v>
      </c>
      <c r="G188">
        <v>6.01904975122876</v>
      </c>
      <c r="H188">
        <v>5.87946907525623</v>
      </c>
      <c r="I188">
        <v>5.7184366325927103</v>
      </c>
      <c r="J188">
        <v>5.5741867125662496</v>
      </c>
      <c r="K188">
        <v>5.4419132371699002</v>
      </c>
      <c r="L188">
        <v>5.3218043280360803</v>
      </c>
      <c r="M188">
        <v>5.2128086969732097</v>
      </c>
      <c r="N188">
        <v>5.1004559562602303</v>
      </c>
      <c r="O188">
        <v>4.9612396536244496</v>
      </c>
      <c r="P188">
        <v>4.8376516407236796</v>
      </c>
      <c r="Q188">
        <v>4.7306972428054701</v>
      </c>
      <c r="R188">
        <v>4.6328321559388703</v>
      </c>
      <c r="S188">
        <v>4.5454111619940898</v>
      </c>
      <c r="T188">
        <v>4.4650947633298497</v>
      </c>
      <c r="U188">
        <v>4.3782645424507303</v>
      </c>
      <c r="V188">
        <v>4.2974729400688298</v>
      </c>
      <c r="W188">
        <v>4.2217105582198897</v>
      </c>
      <c r="X188">
        <v>4.1315652224726502</v>
      </c>
      <c r="Y188">
        <v>4.0473974400715198</v>
      </c>
      <c r="Z188">
        <v>3.96852663525492</v>
      </c>
      <c r="AA188">
        <v>3.89598636593951</v>
      </c>
      <c r="AB188">
        <v>3.82729451493825</v>
      </c>
      <c r="AC188">
        <v>3.7627440202715401</v>
      </c>
      <c r="AD188">
        <v>3.7020242885358798</v>
      </c>
      <c r="AE188">
        <v>3.6448010137706199</v>
      </c>
      <c r="AF188">
        <v>3.5908757694610198</v>
      </c>
      <c r="AG188">
        <v>3.5399520347939299</v>
      </c>
      <c r="AH188">
        <v>3.4918650332042902</v>
      </c>
    </row>
    <row r="189" spans="1:34" x14ac:dyDescent="0.35">
      <c r="A189" t="s">
        <v>409</v>
      </c>
      <c r="C189">
        <v>7.8470000000000004</v>
      </c>
      <c r="D189">
        <v>7.7320000000000002</v>
      </c>
      <c r="E189">
        <v>7.6400053590755297</v>
      </c>
      <c r="F189">
        <v>7.5224022693127699</v>
      </c>
      <c r="G189">
        <v>7.3699711711281299</v>
      </c>
      <c r="H189">
        <v>7.2053630592982998</v>
      </c>
      <c r="I189">
        <v>7.0148942151070202</v>
      </c>
      <c r="J189">
        <v>6.8454158042781703</v>
      </c>
      <c r="K189">
        <v>6.6916917199341599</v>
      </c>
      <c r="L189">
        <v>6.5528455760918796</v>
      </c>
      <c r="M189">
        <v>6.4266029925297596</v>
      </c>
      <c r="N189">
        <v>6.2975241992044202</v>
      </c>
      <c r="O189">
        <v>6.1336557167875698</v>
      </c>
      <c r="P189">
        <v>5.9887669796357397</v>
      </c>
      <c r="Q189">
        <v>5.8634974324933102</v>
      </c>
      <c r="R189">
        <v>5.7487760141696098</v>
      </c>
      <c r="S189">
        <v>5.6456894919783904</v>
      </c>
      <c r="T189">
        <v>5.5509959574572498</v>
      </c>
      <c r="U189">
        <v>5.4469480663851799</v>
      </c>
      <c r="V189">
        <v>5.3498044839431804</v>
      </c>
      <c r="W189">
        <v>5.2586232188381397</v>
      </c>
      <c r="X189">
        <v>5.1450105599412703</v>
      </c>
      <c r="Y189">
        <v>5.03861824013405</v>
      </c>
      <c r="Z189">
        <v>4.9387358634980503</v>
      </c>
      <c r="AA189">
        <v>4.8456393564421703</v>
      </c>
      <c r="AB189">
        <v>4.7577458625950904</v>
      </c>
      <c r="AC189">
        <v>4.6749897715360103</v>
      </c>
      <c r="AD189">
        <v>4.5969895941568497</v>
      </c>
      <c r="AE189">
        <v>4.5233390339314798</v>
      </c>
      <c r="AF189">
        <v>4.4537807735635697</v>
      </c>
      <c r="AG189">
        <v>4.3879606307844403</v>
      </c>
      <c r="AH189">
        <v>4.3256671770180297</v>
      </c>
    </row>
    <row r="190" spans="1:34" x14ac:dyDescent="0.35">
      <c r="A190" t="s">
        <v>218</v>
      </c>
      <c r="B190">
        <v>3.7349999999999999</v>
      </c>
      <c r="C190">
        <v>3.6589999999999998</v>
      </c>
      <c r="D190">
        <v>3.5830000000000002</v>
      </c>
      <c r="E190">
        <v>3.5058966870337298</v>
      </c>
      <c r="F190">
        <v>3.3725976422550699</v>
      </c>
      <c r="G190">
        <v>3.20961329111993</v>
      </c>
      <c r="H190">
        <v>3.01368662212262</v>
      </c>
      <c r="I190">
        <v>2.7514884877450698</v>
      </c>
      <c r="J190">
        <v>2.5161902957427502</v>
      </c>
      <c r="K190">
        <v>2.2456954483176701</v>
      </c>
      <c r="L190">
        <v>2.0212031500374699</v>
      </c>
      <c r="M190">
        <v>1.8029318457344301</v>
      </c>
      <c r="N190">
        <v>1.4605791424930501</v>
      </c>
      <c r="O190">
        <v>1.24393607529242</v>
      </c>
      <c r="P190">
        <v>1.0806570042018599</v>
      </c>
      <c r="Q190">
        <v>0.94920198014953805</v>
      </c>
      <c r="R190">
        <v>0.85155844705721095</v>
      </c>
      <c r="S190">
        <v>0.77940343285468905</v>
      </c>
      <c r="T190">
        <v>0.72243943865785198</v>
      </c>
      <c r="U190">
        <v>0.66833682064849498</v>
      </c>
      <c r="V190">
        <v>0.62125891715857695</v>
      </c>
      <c r="W190">
        <v>0.57973519330990397</v>
      </c>
      <c r="X190">
        <v>0.53803993246949</v>
      </c>
      <c r="Y190">
        <v>0.50046968067668696</v>
      </c>
      <c r="Z190">
        <v>0.46641680794377299</v>
      </c>
      <c r="AA190">
        <v>0.43612734838470402</v>
      </c>
      <c r="AB190">
        <v>0.40823398361583602</v>
      </c>
      <c r="AC190">
        <v>0.38247652706583402</v>
      </c>
      <c r="AD190">
        <v>0.35862616171254602</v>
      </c>
      <c r="AE190">
        <v>0.33648148210399298</v>
      </c>
      <c r="AF190">
        <v>0.315865166113105</v>
      </c>
      <c r="AG190">
        <v>0.29662108080454003</v>
      </c>
      <c r="AH190">
        <v>0.27861168422817501</v>
      </c>
    </row>
    <row r="191" spans="1:34" x14ac:dyDescent="0.35">
      <c r="A191" t="s">
        <v>419</v>
      </c>
      <c r="C191">
        <v>3.464</v>
      </c>
      <c r="D191">
        <v>3.419</v>
      </c>
      <c r="E191">
        <v>3.3803198378938699</v>
      </c>
      <c r="F191">
        <v>3.3249558598979498</v>
      </c>
      <c r="G191">
        <v>3.25640464324117</v>
      </c>
      <c r="H191">
        <v>3.1873851262457298</v>
      </c>
      <c r="I191">
        <v>3.0766869471926501</v>
      </c>
      <c r="J191">
        <v>2.9781454559016298</v>
      </c>
      <c r="K191">
        <v>2.88823811943602</v>
      </c>
      <c r="L191">
        <v>2.8086029705732498</v>
      </c>
      <c r="M191">
        <v>2.73798464373461</v>
      </c>
      <c r="N191">
        <v>2.6711533187955401</v>
      </c>
      <c r="O191">
        <v>2.5947363172547799</v>
      </c>
      <c r="P191">
        <v>2.5293790237464702</v>
      </c>
      <c r="Q191">
        <v>2.4728657881384599</v>
      </c>
      <c r="R191">
        <v>2.4234202857814</v>
      </c>
      <c r="S191">
        <v>2.3808944687399398</v>
      </c>
      <c r="T191">
        <v>2.34101351931767</v>
      </c>
      <c r="U191">
        <v>2.2980811288698502</v>
      </c>
      <c r="V191">
        <v>2.2585115163657301</v>
      </c>
      <c r="W191">
        <v>2.22181175993722</v>
      </c>
      <c r="X191">
        <v>2.1792648708244902</v>
      </c>
      <c r="Y191">
        <v>2.1400456812299802</v>
      </c>
      <c r="Z191">
        <v>2.1037406772539899</v>
      </c>
      <c r="AA191">
        <v>2.0707469518136401</v>
      </c>
      <c r="AB191">
        <v>2.0398605528551599</v>
      </c>
      <c r="AC191">
        <v>2.0112009938845401</v>
      </c>
      <c r="AD191">
        <v>1.98457348308827</v>
      </c>
      <c r="AE191">
        <v>1.9597669398003399</v>
      </c>
      <c r="AF191">
        <v>1.9366676072643501</v>
      </c>
      <c r="AG191">
        <v>1.91509485779475</v>
      </c>
      <c r="AH191">
        <v>1.8949611146049701</v>
      </c>
    </row>
    <row r="192" spans="1:34" x14ac:dyDescent="0.35">
      <c r="A192" t="s">
        <v>420</v>
      </c>
      <c r="C192">
        <v>3.2130000000000001</v>
      </c>
      <c r="D192">
        <v>3.17</v>
      </c>
      <c r="E192">
        <v>3.13077585690217</v>
      </c>
      <c r="F192">
        <v>3.07439858683259</v>
      </c>
      <c r="G192">
        <v>2.9946026832868999</v>
      </c>
      <c r="H192">
        <v>2.9105561583986601</v>
      </c>
      <c r="I192">
        <v>2.7926275240237</v>
      </c>
      <c r="J192">
        <v>2.6878425396200698</v>
      </c>
      <c r="K192">
        <v>2.5904738930014202</v>
      </c>
      <c r="L192">
        <v>2.50449816409597</v>
      </c>
      <c r="M192">
        <v>2.4262356379764398</v>
      </c>
      <c r="N192">
        <v>2.3396736046517002</v>
      </c>
      <c r="O192">
        <v>2.2529814411259301</v>
      </c>
      <c r="P192">
        <v>2.1758170644498098</v>
      </c>
      <c r="Q192">
        <v>2.1104741919521799</v>
      </c>
      <c r="R192">
        <v>2.0521774354886899</v>
      </c>
      <c r="S192">
        <v>2.00122105912707</v>
      </c>
      <c r="T192">
        <v>1.9556286832301899</v>
      </c>
      <c r="U192">
        <v>1.90922395302963</v>
      </c>
      <c r="V192">
        <v>1.86660690583789</v>
      </c>
      <c r="W192">
        <v>1.8270960855789</v>
      </c>
      <c r="X192">
        <v>1.78299528518794</v>
      </c>
      <c r="Y192">
        <v>1.7421412768431199</v>
      </c>
      <c r="Z192">
        <v>1.70411849687558</v>
      </c>
      <c r="AA192">
        <v>1.6692787303180701</v>
      </c>
      <c r="AB192">
        <v>1.6364672942439</v>
      </c>
      <c r="AC192">
        <v>1.6057631820325799</v>
      </c>
      <c r="AD192">
        <v>1.5769771408864901</v>
      </c>
      <c r="AE192">
        <v>1.54991946619475</v>
      </c>
      <c r="AF192">
        <v>1.5244680773280199</v>
      </c>
      <c r="AG192">
        <v>1.5004643757593801</v>
      </c>
      <c r="AH192">
        <v>1.4778129610872901</v>
      </c>
    </row>
    <row r="193" spans="1:34" x14ac:dyDescent="0.35">
      <c r="A193" t="s">
        <v>423</v>
      </c>
      <c r="C193">
        <v>4.492</v>
      </c>
      <c r="D193">
        <v>4.4370000000000003</v>
      </c>
      <c r="E193">
        <v>3.5095421581406998</v>
      </c>
      <c r="F193">
        <v>4.3901362401811896</v>
      </c>
      <c r="G193">
        <v>5.6319492401346398</v>
      </c>
      <c r="H193">
        <v>8.0106034758091393</v>
      </c>
      <c r="I193">
        <v>8.6437810839422191</v>
      </c>
      <c r="J193">
        <v>8.1397987413429895</v>
      </c>
      <c r="K193">
        <v>8.6025498886056706</v>
      </c>
      <c r="L193">
        <v>8.11090474309181</v>
      </c>
      <c r="M193">
        <v>8.0303109061919802</v>
      </c>
      <c r="N193">
        <v>10.309340765017</v>
      </c>
      <c r="O193">
        <v>10.1045385207642</v>
      </c>
      <c r="P193">
        <v>9.5403522754447696</v>
      </c>
      <c r="Q193">
        <v>8.9111110713200699</v>
      </c>
      <c r="R193">
        <v>8.6234874903103993</v>
      </c>
      <c r="S193">
        <v>8.3846141090743593</v>
      </c>
      <c r="T193">
        <v>7.4366595301028999</v>
      </c>
      <c r="U193">
        <v>8.35532807284625</v>
      </c>
      <c r="V193">
        <v>7.9293247175067103</v>
      </c>
      <c r="W193">
        <v>7.5807541454665799</v>
      </c>
      <c r="X193">
        <v>8.7009649367871198</v>
      </c>
      <c r="Y193">
        <v>8.3335656426765503</v>
      </c>
      <c r="Z193">
        <v>7.9989512588668701</v>
      </c>
      <c r="AA193">
        <v>7.6921495438140797</v>
      </c>
      <c r="AB193">
        <v>7.41008338653337</v>
      </c>
      <c r="AC193">
        <v>7.1502044188824199</v>
      </c>
      <c r="AD193">
        <v>6.91066213914453</v>
      </c>
      <c r="AE193">
        <v>6.6898184358295101</v>
      </c>
      <c r="AF193">
        <v>6.4861981232898502</v>
      </c>
      <c r="AG193">
        <v>6.2984386170214801</v>
      </c>
      <c r="AH193">
        <v>6.1252663662597904</v>
      </c>
    </row>
    <row r="194" spans="1:34" x14ac:dyDescent="0.35">
      <c r="A194" t="s">
        <v>353</v>
      </c>
      <c r="C194">
        <v>3.3769999999999998</v>
      </c>
      <c r="D194">
        <v>3.3580000000000001</v>
      </c>
      <c r="E194">
        <v>3.6049847201216099</v>
      </c>
      <c r="F194">
        <v>3.5187407397141799</v>
      </c>
      <c r="G194">
        <v>4.39724975536065</v>
      </c>
      <c r="H194">
        <v>4.1368537877273299</v>
      </c>
      <c r="I194">
        <v>3.3257550576203001</v>
      </c>
      <c r="J194">
        <v>3.1568699857014302</v>
      </c>
      <c r="K194">
        <v>3.0409472032888898</v>
      </c>
      <c r="L194">
        <v>2.8954332368481799</v>
      </c>
      <c r="M194">
        <v>2.8184088458590999</v>
      </c>
      <c r="N194">
        <v>2.9791936726178601</v>
      </c>
      <c r="O194">
        <v>2.6925080964852901</v>
      </c>
      <c r="P194">
        <v>2.6629492465995899</v>
      </c>
      <c r="Q194">
        <v>2.47040949363952</v>
      </c>
      <c r="R194">
        <v>2.3746297242115602</v>
      </c>
      <c r="S194">
        <v>2.2622469280892399</v>
      </c>
      <c r="T194">
        <v>2.19047316893099</v>
      </c>
      <c r="U194">
        <v>2.14574944027189</v>
      </c>
      <c r="V194">
        <v>2.11953776947971</v>
      </c>
      <c r="W194">
        <v>2.09808971979818</v>
      </c>
      <c r="X194">
        <v>2.0795085207375199</v>
      </c>
      <c r="Y194">
        <v>2.0623472786980499</v>
      </c>
      <c r="Z194">
        <v>2.0467793665568101</v>
      </c>
      <c r="AA194">
        <v>2.03239616464356</v>
      </c>
      <c r="AB194">
        <v>2.0189480602876402</v>
      </c>
      <c r="AC194">
        <v>2.0062132305918401</v>
      </c>
      <c r="AD194">
        <v>1.99406091226269</v>
      </c>
      <c r="AE194">
        <v>1.9823866631489699</v>
      </c>
      <c r="AF194">
        <v>1.97111036127725</v>
      </c>
      <c r="AG194">
        <v>1.9601691448307399</v>
      </c>
      <c r="AH194">
        <v>1.9495127930399601</v>
      </c>
    </row>
    <row r="195" spans="1:34" x14ac:dyDescent="0.35">
      <c r="A195" t="s">
        <v>354</v>
      </c>
      <c r="C195">
        <v>1.3260000000000001</v>
      </c>
      <c r="D195">
        <v>1.2450000000000001</v>
      </c>
      <c r="E195">
        <v>1.1976619474354699</v>
      </c>
      <c r="F195">
        <v>1.48093310502977</v>
      </c>
      <c r="G195">
        <v>1.37074267588534</v>
      </c>
      <c r="H195">
        <v>1.5286522758875201</v>
      </c>
      <c r="I195">
        <v>2.5711533475385</v>
      </c>
      <c r="J195">
        <v>2.4137830755710898</v>
      </c>
      <c r="K195">
        <v>2.2901922434684199</v>
      </c>
      <c r="L195">
        <v>2.1192818397529001</v>
      </c>
      <c r="M195">
        <v>1.94079130549599</v>
      </c>
      <c r="N195">
        <v>1.8810131634174401</v>
      </c>
      <c r="O195">
        <v>2.6891157509630101</v>
      </c>
      <c r="P195">
        <v>2.51028732009169</v>
      </c>
      <c r="Q195">
        <v>2.4084579752802</v>
      </c>
      <c r="R195">
        <v>2.32307925067192</v>
      </c>
      <c r="S195">
        <v>2.1665388094381401</v>
      </c>
      <c r="T195">
        <v>2.0266459966513302</v>
      </c>
      <c r="U195">
        <v>2.3492766125351499</v>
      </c>
      <c r="V195">
        <v>2.1815781641451499</v>
      </c>
      <c r="W195">
        <v>2.0750160898817498</v>
      </c>
      <c r="X195">
        <v>2.7442213510525901</v>
      </c>
      <c r="Y195">
        <v>2.5546435391530702</v>
      </c>
      <c r="Z195">
        <v>2.3938623574983899</v>
      </c>
      <c r="AA195">
        <v>2.12668317629781</v>
      </c>
      <c r="AB195">
        <v>2.05320071980606</v>
      </c>
      <c r="AC195">
        <v>1.8966833695949401</v>
      </c>
      <c r="AD195">
        <v>1.74965784681912</v>
      </c>
      <c r="AE195">
        <v>1.6101641222871099</v>
      </c>
      <c r="AF195">
        <v>1.4784624102003401</v>
      </c>
      <c r="AG195">
        <v>1.3546408605398199</v>
      </c>
      <c r="AH195">
        <v>1.2386482936835299</v>
      </c>
    </row>
    <row r="196" spans="1:34" x14ac:dyDescent="0.35">
      <c r="A196" t="s">
        <v>61</v>
      </c>
      <c r="C196">
        <v>4.7030000000000003</v>
      </c>
      <c r="D196">
        <v>4.6029999999999998</v>
      </c>
      <c r="E196">
        <v>4.8026466675570898</v>
      </c>
      <c r="F196">
        <v>4.9996738447439597</v>
      </c>
      <c r="G196">
        <v>5.7679924312459896</v>
      </c>
      <c r="H196">
        <v>5.66550606361485</v>
      </c>
      <c r="I196">
        <v>5.8969084051588103</v>
      </c>
      <c r="J196">
        <v>5.5706530612725196</v>
      </c>
      <c r="K196">
        <v>5.3311394467573203</v>
      </c>
      <c r="L196">
        <v>5.0147150766010897</v>
      </c>
      <c r="M196">
        <v>4.7592001513550999</v>
      </c>
      <c r="N196">
        <v>4.8602068360353003</v>
      </c>
      <c r="O196">
        <v>5.3816238474483002</v>
      </c>
      <c r="P196">
        <v>5.1732365666912798</v>
      </c>
      <c r="Q196">
        <v>4.8788674689197196</v>
      </c>
      <c r="R196">
        <v>4.6977089748834899</v>
      </c>
      <c r="S196">
        <v>4.4287857375273898</v>
      </c>
      <c r="T196">
        <v>4.2171191655823304</v>
      </c>
      <c r="U196">
        <v>4.4950260528070398</v>
      </c>
      <c r="V196">
        <v>4.3011159336248701</v>
      </c>
      <c r="W196">
        <v>4.1731058096799298</v>
      </c>
      <c r="X196">
        <v>4.8237298717901202</v>
      </c>
      <c r="Y196">
        <v>4.6169908178511196</v>
      </c>
      <c r="Z196">
        <v>4.4406417240552001</v>
      </c>
      <c r="AA196">
        <v>4.1590793409413802</v>
      </c>
      <c r="AB196">
        <v>4.0721487800937002</v>
      </c>
      <c r="AC196">
        <v>3.90289660018678</v>
      </c>
      <c r="AD196">
        <v>3.7437187590818199</v>
      </c>
      <c r="AE196">
        <v>3.5925507854360901</v>
      </c>
      <c r="AF196">
        <v>3.4495727714775901</v>
      </c>
      <c r="AG196">
        <v>3.3148100053705698</v>
      </c>
      <c r="AH196">
        <v>3.1881610867234902</v>
      </c>
    </row>
    <row r="197" spans="1:34" x14ac:dyDescent="0.35">
      <c r="A197" t="s">
        <v>431</v>
      </c>
      <c r="C197">
        <v>6.8449999999999998</v>
      </c>
      <c r="D197">
        <v>6.6239999999999997</v>
      </c>
      <c r="E197">
        <v>6.40315460927191</v>
      </c>
      <c r="F197">
        <v>5.91440773495348</v>
      </c>
      <c r="G197">
        <v>5.4919009597967996</v>
      </c>
      <c r="H197">
        <v>5.0196088283102496</v>
      </c>
      <c r="I197">
        <v>4.2593093175220798</v>
      </c>
      <c r="J197">
        <v>3.6166224942837499</v>
      </c>
      <c r="K197">
        <v>3.05367103062065</v>
      </c>
      <c r="L197">
        <v>2.6239993188772899</v>
      </c>
      <c r="M197">
        <v>2.3096586265820398</v>
      </c>
      <c r="N197">
        <v>2.0429095015977601</v>
      </c>
      <c r="O197">
        <v>1.8186394805700701</v>
      </c>
      <c r="P197">
        <v>1.6265387428094999</v>
      </c>
      <c r="Q197">
        <v>1.46232140247419</v>
      </c>
      <c r="R197">
        <v>1.3200057637006199</v>
      </c>
      <c r="S197">
        <v>1.1964091141146</v>
      </c>
      <c r="T197">
        <v>1.0884179274324901</v>
      </c>
      <c r="U197">
        <v>0.99356039684673103</v>
      </c>
      <c r="V197">
        <v>0.90975266693059498</v>
      </c>
      <c r="W197">
        <v>0.83533944954550199</v>
      </c>
      <c r="X197">
        <v>0.768953067806873</v>
      </c>
      <c r="Y197">
        <v>0.70946084508507501</v>
      </c>
      <c r="Z197">
        <v>0.65591401053667797</v>
      </c>
      <c r="AA197">
        <v>0.60752061198921203</v>
      </c>
      <c r="AB197">
        <v>0.56361681937117303</v>
      </c>
      <c r="AC197">
        <v>0.523643645160216</v>
      </c>
      <c r="AD197">
        <v>0.48712815831623801</v>
      </c>
      <c r="AE197">
        <v>0.45366821253384698</v>
      </c>
      <c r="AF197">
        <v>0.422920054096252</v>
      </c>
      <c r="AG197">
        <v>0.39458829667443301</v>
      </c>
      <c r="AH197">
        <v>0.36841769969571497</v>
      </c>
    </row>
    <row r="198" spans="1:34" x14ac:dyDescent="0.35">
      <c r="A198" t="s">
        <v>432</v>
      </c>
      <c r="C198">
        <v>0.37</v>
      </c>
      <c r="D198">
        <v>0.35799999999999998</v>
      </c>
      <c r="E198">
        <v>0.34632509767866698</v>
      </c>
      <c r="F198">
        <v>0.31990095407201102</v>
      </c>
      <c r="G198">
        <v>0.29705727378931002</v>
      </c>
      <c r="H198">
        <v>0.27152224733049801</v>
      </c>
      <c r="I198">
        <v>0.23039564193591999</v>
      </c>
      <c r="J198">
        <v>0.19562887329328599</v>
      </c>
      <c r="K198">
        <v>0.16517439200428</v>
      </c>
      <c r="L198">
        <v>0.14193109917972099</v>
      </c>
      <c r="M198">
        <v>0.124927869178595</v>
      </c>
      <c r="N198">
        <v>0.110499103894423</v>
      </c>
      <c r="O198">
        <v>9.8368154490558399E-2</v>
      </c>
      <c r="P198">
        <v>8.7977355316111103E-2</v>
      </c>
      <c r="Q198">
        <v>7.9094825672552299E-2</v>
      </c>
      <c r="R198">
        <v>7.1397014538675793E-2</v>
      </c>
      <c r="S198">
        <v>6.4711751001561402E-2</v>
      </c>
      <c r="T198">
        <v>5.8870615763549801E-2</v>
      </c>
      <c r="U198">
        <v>5.3739897975147E-2</v>
      </c>
      <c r="V198">
        <v>4.9206873650712503E-2</v>
      </c>
      <c r="W198">
        <v>4.51820015116823E-2</v>
      </c>
      <c r="X198">
        <v>4.1591298968444199E-2</v>
      </c>
      <c r="Y198">
        <v>3.8373495972338703E-2</v>
      </c>
      <c r="Z198">
        <v>3.5477271010526001E-2</v>
      </c>
      <c r="AA198">
        <v>3.2859785698269403E-2</v>
      </c>
      <c r="AB198">
        <v>3.0485132388950401E-2</v>
      </c>
      <c r="AC198">
        <v>2.8323074833630401E-2</v>
      </c>
      <c r="AD198">
        <v>2.63480319262798E-2</v>
      </c>
      <c r="AE198">
        <v>2.4538251564057399E-2</v>
      </c>
      <c r="AF198">
        <v>2.2875140285449701E-2</v>
      </c>
      <c r="AG198">
        <v>2.13427209519154E-2</v>
      </c>
      <c r="AH198">
        <v>1.9927187997151801E-2</v>
      </c>
    </row>
    <row r="199" spans="1:34" x14ac:dyDescent="0.35">
      <c r="A199" t="s">
        <v>217</v>
      </c>
      <c r="B199">
        <v>0.752</v>
      </c>
      <c r="C199">
        <v>0.76200000000000001</v>
      </c>
      <c r="D199">
        <v>0.77100000000000002</v>
      </c>
      <c r="E199">
        <v>0.78025208243586097</v>
      </c>
      <c r="F199">
        <v>0.79055186045070502</v>
      </c>
      <c r="G199">
        <v>0.801587980003305</v>
      </c>
      <c r="H199">
        <v>0.81270589442182495</v>
      </c>
      <c r="I199">
        <v>0.82473517828074105</v>
      </c>
      <c r="J199">
        <v>0.83566606539486799</v>
      </c>
      <c r="K199">
        <v>0.84615954914973301</v>
      </c>
      <c r="L199">
        <v>0.85556883743178502</v>
      </c>
      <c r="M199">
        <v>0.86420488961063302</v>
      </c>
      <c r="N199">
        <v>0.87369600340971498</v>
      </c>
      <c r="O199">
        <v>0.88152556723187803</v>
      </c>
      <c r="P199">
        <v>0.89052079750505797</v>
      </c>
      <c r="Q199">
        <v>0.89872411696767296</v>
      </c>
      <c r="R199">
        <v>0.90645215738750196</v>
      </c>
      <c r="S199">
        <v>0.91362279970698002</v>
      </c>
      <c r="T199">
        <v>0.91996738354805196</v>
      </c>
      <c r="U199">
        <v>0.92681383623868796</v>
      </c>
      <c r="V199">
        <v>0.93305649952352299</v>
      </c>
      <c r="W199">
        <v>0.93883211013845003</v>
      </c>
      <c r="X199">
        <v>0.94490827193475702</v>
      </c>
      <c r="Y199">
        <v>0.95058527301887696</v>
      </c>
      <c r="Z199">
        <v>0.95592647276213105</v>
      </c>
      <c r="AA199">
        <v>0.96076540876938799</v>
      </c>
      <c r="AB199">
        <v>0.96541987794907103</v>
      </c>
      <c r="AC199">
        <v>0.96980382740821403</v>
      </c>
      <c r="AD199">
        <v>0.97393750346617003</v>
      </c>
      <c r="AE199">
        <v>0.97784306240121199</v>
      </c>
      <c r="AF199">
        <v>0.98153123918680696</v>
      </c>
      <c r="AG199">
        <v>0.98502250171472305</v>
      </c>
      <c r="AH199">
        <v>0.98832606734032902</v>
      </c>
    </row>
    <row r="200" spans="1:34" x14ac:dyDescent="0.35">
      <c r="A200" t="s">
        <v>422</v>
      </c>
      <c r="C200">
        <v>9.8149999999999995</v>
      </c>
      <c r="D200">
        <v>9.6760000000000002</v>
      </c>
      <c r="E200">
        <v>9.5304201345817905</v>
      </c>
      <c r="F200">
        <v>9.4397092162494598</v>
      </c>
      <c r="G200">
        <v>9.3672037322118609</v>
      </c>
      <c r="H200">
        <v>9.2232924936679801</v>
      </c>
      <c r="I200">
        <v>8.9392793692749706</v>
      </c>
      <c r="J200">
        <v>8.5574147833238499</v>
      </c>
      <c r="K200">
        <v>9.4465152027563697</v>
      </c>
      <c r="L200">
        <v>9.0364072200304992</v>
      </c>
      <c r="M200">
        <v>8.6748669193636996</v>
      </c>
      <c r="N200">
        <v>8.4526145194375299</v>
      </c>
      <c r="O200">
        <v>8.22560556201908</v>
      </c>
      <c r="P200">
        <v>7.8983075765008097</v>
      </c>
      <c r="Q200">
        <v>7.2668582360143699</v>
      </c>
      <c r="R200">
        <v>7.1458767158632597</v>
      </c>
      <c r="S200">
        <v>7.0319915000867699</v>
      </c>
      <c r="T200">
        <v>6.7782994085357</v>
      </c>
      <c r="U200">
        <v>6.6973318252037899</v>
      </c>
      <c r="V200">
        <v>6.4864586044091697</v>
      </c>
      <c r="W200">
        <v>6.3032090455328804</v>
      </c>
      <c r="X200">
        <v>6.2954928883657502</v>
      </c>
      <c r="Y200">
        <v>6.1691231921892999</v>
      </c>
      <c r="Z200">
        <v>6.0468767616021797</v>
      </c>
      <c r="AA200">
        <v>5.9004647459835198</v>
      </c>
      <c r="AB200">
        <v>5.7922282580759701</v>
      </c>
      <c r="AC200">
        <v>5.6687309070475997</v>
      </c>
      <c r="AD200">
        <v>5.4704082778034397</v>
      </c>
      <c r="AE200">
        <v>5.2744128599323101</v>
      </c>
      <c r="AF200">
        <v>5.08065262686788</v>
      </c>
      <c r="AG200">
        <v>4.8889301800652802</v>
      </c>
      <c r="AH200">
        <v>4.69909454927065</v>
      </c>
    </row>
    <row r="201" spans="1:34" x14ac:dyDescent="0.35">
      <c r="A201" t="s">
        <v>345</v>
      </c>
      <c r="C201">
        <v>4.1470000000000002</v>
      </c>
      <c r="D201">
        <v>4.2030000000000003</v>
      </c>
      <c r="E201">
        <v>4.2379893577291297</v>
      </c>
      <c r="F201">
        <v>5.3000115511390096</v>
      </c>
      <c r="G201">
        <v>7.7210382401984496</v>
      </c>
      <c r="H201">
        <v>8.4264704320508894</v>
      </c>
      <c r="I201">
        <v>7.2000952122661603</v>
      </c>
      <c r="J201">
        <v>6.8704093502644801</v>
      </c>
      <c r="K201">
        <v>7.4659630064290399</v>
      </c>
      <c r="L201">
        <v>7.0242433271360696</v>
      </c>
      <c r="M201">
        <v>7.1304203558494299</v>
      </c>
      <c r="N201">
        <v>9.8801274956109602</v>
      </c>
      <c r="O201">
        <v>8.2060916396509498</v>
      </c>
      <c r="P201">
        <v>8.2061699440265095</v>
      </c>
      <c r="Q201">
        <v>7.8144805893088201</v>
      </c>
      <c r="R201">
        <v>7.7905901551765897</v>
      </c>
      <c r="S201">
        <v>7.74100182696231</v>
      </c>
      <c r="T201">
        <v>7.0127647128456498</v>
      </c>
      <c r="U201">
        <v>6.6980008445620403</v>
      </c>
      <c r="V201">
        <v>6.5489145496124896</v>
      </c>
      <c r="W201">
        <v>6.46695105298752</v>
      </c>
      <c r="X201">
        <v>6.4191836231281103</v>
      </c>
      <c r="Y201">
        <v>6.38294700539792</v>
      </c>
      <c r="Z201">
        <v>6.3607676041244101</v>
      </c>
      <c r="AA201">
        <v>6.3478549184125601</v>
      </c>
      <c r="AB201">
        <v>6.3416973683544304</v>
      </c>
      <c r="AC201">
        <v>6.33998011953706</v>
      </c>
      <c r="AD201">
        <v>6.3415874922959699</v>
      </c>
      <c r="AE201">
        <v>6.34565214124778</v>
      </c>
      <c r="AF201">
        <v>6.3515518847346097</v>
      </c>
      <c r="AG201">
        <v>6.3588278959614897</v>
      </c>
      <c r="AH201">
        <v>6.3671350055978504</v>
      </c>
    </row>
    <row r="202" spans="1:34" x14ac:dyDescent="0.35">
      <c r="A202" t="s">
        <v>346</v>
      </c>
      <c r="C202">
        <v>0.81</v>
      </c>
      <c r="D202">
        <v>0.78700000000000003</v>
      </c>
      <c r="E202">
        <v>0.805900786735395</v>
      </c>
      <c r="F202">
        <v>0.78115147423160303</v>
      </c>
      <c r="G202">
        <v>0.75213431177368395</v>
      </c>
      <c r="H202">
        <v>0.69766176224839505</v>
      </c>
      <c r="I202">
        <v>0.66955441010733796</v>
      </c>
      <c r="J202">
        <v>0.633103838178666</v>
      </c>
      <c r="K202">
        <v>0.59036510409137199</v>
      </c>
      <c r="L202">
        <v>0.55621863224163903</v>
      </c>
      <c r="M202">
        <v>0.52635235208453901</v>
      </c>
      <c r="N202">
        <v>0.492012148107628</v>
      </c>
      <c r="O202">
        <v>0.46476005833710299</v>
      </c>
      <c r="P202">
        <v>0.444201969999165</v>
      </c>
      <c r="Q202">
        <v>0.42441320500386598</v>
      </c>
      <c r="R202">
        <v>0.40511218770228402</v>
      </c>
      <c r="S202">
        <v>0.38617630108612</v>
      </c>
      <c r="T202">
        <v>0.37103852758626399</v>
      </c>
      <c r="U202">
        <v>0.35760298280582697</v>
      </c>
      <c r="V202">
        <v>0.34704289291278201</v>
      </c>
      <c r="W202">
        <v>0.33692954265073999</v>
      </c>
      <c r="X202">
        <v>0.32715715354566399</v>
      </c>
      <c r="Y202">
        <v>0.31841739123427898</v>
      </c>
      <c r="Z202">
        <v>0.30982947194500399</v>
      </c>
      <c r="AA202">
        <v>0.30137928528972802</v>
      </c>
      <c r="AB202">
        <v>0.29297357811269997</v>
      </c>
      <c r="AC202">
        <v>0.284723443948105</v>
      </c>
      <c r="AD202">
        <v>0.276594593423653</v>
      </c>
      <c r="AE202">
        <v>0.26858976811264401</v>
      </c>
      <c r="AF202">
        <v>0.26071225384046198</v>
      </c>
      <c r="AG202">
        <v>0.252965917243066</v>
      </c>
      <c r="AH202">
        <v>0.245354688772948</v>
      </c>
    </row>
    <row r="203" spans="1:34" x14ac:dyDescent="0.35">
      <c r="A203" t="s">
        <v>336</v>
      </c>
      <c r="C203">
        <v>0.23899999999999999</v>
      </c>
      <c r="D203">
        <v>0.22800000000000001</v>
      </c>
      <c r="E203">
        <v>0.19794263882420701</v>
      </c>
      <c r="F203">
        <v>0.25596906375855899</v>
      </c>
      <c r="G203">
        <v>0.23822947256839899</v>
      </c>
      <c r="H203">
        <v>0.39478822422429</v>
      </c>
      <c r="I203">
        <v>0.600120860810196</v>
      </c>
      <c r="J203">
        <v>0.57996583016238901</v>
      </c>
      <c r="K203">
        <v>0.57251105047589101</v>
      </c>
      <c r="L203">
        <v>0.54982523673526496</v>
      </c>
      <c r="M203">
        <v>0.51942095831639301</v>
      </c>
      <c r="N203">
        <v>0.51659841085328095</v>
      </c>
      <c r="O203">
        <v>0.71443120868980303</v>
      </c>
      <c r="P203">
        <v>0.65962734866728401</v>
      </c>
      <c r="Q203">
        <v>0.62424297941364304</v>
      </c>
      <c r="R203">
        <v>0.59310325807046205</v>
      </c>
      <c r="S203">
        <v>0.548635177062748</v>
      </c>
      <c r="T203">
        <v>0.51121931708368495</v>
      </c>
      <c r="U203">
        <v>0.65078833861971996</v>
      </c>
      <c r="V203">
        <v>0.61198513141581401</v>
      </c>
      <c r="W203">
        <v>0.58344077271231798</v>
      </c>
      <c r="X203">
        <v>0.71163537343633199</v>
      </c>
      <c r="Y203">
        <v>0.66343380544382502</v>
      </c>
      <c r="Z203">
        <v>0.62094907598301397</v>
      </c>
      <c r="AA203">
        <v>0.56236482959287004</v>
      </c>
      <c r="AB203">
        <v>0.53658132557460703</v>
      </c>
      <c r="AC203">
        <v>0.49532395405875801</v>
      </c>
      <c r="AD203">
        <v>0.456781303823108</v>
      </c>
      <c r="AE203">
        <v>0.42061948470889199</v>
      </c>
      <c r="AF203">
        <v>0.38688907318462301</v>
      </c>
      <c r="AG203">
        <v>0.35557537405963902</v>
      </c>
      <c r="AH203">
        <v>0.32661646347097001</v>
      </c>
    </row>
    <row r="204" spans="1:34" x14ac:dyDescent="0.35">
      <c r="A204" t="s">
        <v>58</v>
      </c>
      <c r="C204">
        <v>12.582000000000001</v>
      </c>
      <c r="D204">
        <v>12.564</v>
      </c>
      <c r="E204">
        <v>12.453534974721601</v>
      </c>
      <c r="F204">
        <v>12.861619285722901</v>
      </c>
      <c r="G204">
        <v>16.6359265501968</v>
      </c>
      <c r="H204">
        <v>16.852286848968699</v>
      </c>
      <c r="I204">
        <v>13.7105742621284</v>
      </c>
      <c r="J204">
        <v>13.048664600290699</v>
      </c>
      <c r="K204">
        <v>13.351344846797399</v>
      </c>
      <c r="L204">
        <v>12.6685474197867</v>
      </c>
      <c r="M204">
        <v>12.575890804637201</v>
      </c>
      <c r="N204">
        <v>15.3674320288423</v>
      </c>
      <c r="O204">
        <v>13.3771100928737</v>
      </c>
      <c r="P204">
        <v>13.3331927214504</v>
      </c>
      <c r="Q204">
        <v>12.6397512560627</v>
      </c>
      <c r="R204">
        <v>12.461056110599699</v>
      </c>
      <c r="S204">
        <v>12.2213816334708</v>
      </c>
      <c r="T204">
        <v>11.3754198784855</v>
      </c>
      <c r="U204">
        <v>10.969120782101299</v>
      </c>
      <c r="V204">
        <v>10.7543015949681</v>
      </c>
      <c r="W204">
        <v>10.611984348059901</v>
      </c>
      <c r="X204">
        <v>10.507522600742</v>
      </c>
      <c r="Y204">
        <v>10.4187210376982</v>
      </c>
      <c r="Z204">
        <v>10.3461161634773</v>
      </c>
      <c r="AA204">
        <v>10.284497875714701</v>
      </c>
      <c r="AB204">
        <v>10.2309207193018</v>
      </c>
      <c r="AC204">
        <v>10.1830261759611</v>
      </c>
      <c r="AD204">
        <v>10.139482852382599</v>
      </c>
      <c r="AE204">
        <v>10.0992913245101</v>
      </c>
      <c r="AF204">
        <v>10.061722733753699</v>
      </c>
      <c r="AG204">
        <v>10.0262310743047</v>
      </c>
      <c r="AH204">
        <v>9.9923985698100903</v>
      </c>
    </row>
    <row r="205" spans="1:34" x14ac:dyDescent="0.35">
      <c r="A205" t="s">
        <v>413</v>
      </c>
      <c r="C205">
        <v>11.926</v>
      </c>
      <c r="D205">
        <v>11.909000000000001</v>
      </c>
      <c r="E205">
        <v>11.8042985542385</v>
      </c>
      <c r="F205">
        <v>12.1911083276994</v>
      </c>
      <c r="G205">
        <v>15.768650758480399</v>
      </c>
      <c r="H205">
        <v>15.9737316103969</v>
      </c>
      <c r="I205">
        <v>12.995804987799399</v>
      </c>
      <c r="J205">
        <v>12.3684024647306</v>
      </c>
      <c r="K205">
        <v>12.655303172319799</v>
      </c>
      <c r="L205">
        <v>12.0081018197031</v>
      </c>
      <c r="M205">
        <v>11.920275644205899</v>
      </c>
      <c r="N205">
        <v>14.5662862832628</v>
      </c>
      <c r="O205">
        <v>12.6797252065153</v>
      </c>
      <c r="P205">
        <v>12.6380973663037</v>
      </c>
      <c r="Q205">
        <v>11.9808068777845</v>
      </c>
      <c r="R205">
        <v>11.811427592985501</v>
      </c>
      <c r="S205">
        <v>11.5842479938111</v>
      </c>
      <c r="T205">
        <v>10.782388510412799</v>
      </c>
      <c r="U205">
        <v>10.3972708835083</v>
      </c>
      <c r="V205">
        <v>10.193650800917601</v>
      </c>
      <c r="W205">
        <v>10.0587529365497</v>
      </c>
      <c r="X205">
        <v>9.9597370623147707</v>
      </c>
      <c r="Y205">
        <v>9.8755649646428694</v>
      </c>
      <c r="Z205">
        <v>9.8067451786515605</v>
      </c>
      <c r="AA205">
        <v>9.7483392186869295</v>
      </c>
      <c r="AB205">
        <v>9.6975551841723195</v>
      </c>
      <c r="AC205">
        <v>9.6521575127593895</v>
      </c>
      <c r="AD205">
        <v>9.6108842202679607</v>
      </c>
      <c r="AE205">
        <v>9.5727879853176301</v>
      </c>
      <c r="AF205">
        <v>9.53717794668602</v>
      </c>
      <c r="AG205">
        <v>9.5035365633220703</v>
      </c>
      <c r="AH205">
        <v>9.4714678386825497</v>
      </c>
    </row>
    <row r="206" spans="1:34" x14ac:dyDescent="0.35">
      <c r="A206" t="s">
        <v>347</v>
      </c>
      <c r="C206">
        <v>0.08</v>
      </c>
      <c r="D206">
        <v>0.08</v>
      </c>
      <c r="E206">
        <v>7.9885733815092605E-2</v>
      </c>
      <c r="F206">
        <v>7.9731417330156804E-2</v>
      </c>
      <c r="G206">
        <v>7.9570614027831596E-2</v>
      </c>
      <c r="H206">
        <v>7.9402332614071994E-2</v>
      </c>
      <c r="I206">
        <v>0.64202957334548005</v>
      </c>
      <c r="J206">
        <v>0.63105733784890194</v>
      </c>
      <c r="K206">
        <v>0.62160656562710703</v>
      </c>
      <c r="L206">
        <v>0.61299664595255798</v>
      </c>
      <c r="M206">
        <v>0.60558761574666398</v>
      </c>
      <c r="N206">
        <v>0.61494878523496399</v>
      </c>
      <c r="O206">
        <v>0.59927411399072095</v>
      </c>
      <c r="P206">
        <v>0.60027433435515398</v>
      </c>
      <c r="Q206">
        <v>0.58107292204975403</v>
      </c>
      <c r="R206">
        <v>0.57215879536226699</v>
      </c>
      <c r="S206">
        <v>0.55991014650510695</v>
      </c>
      <c r="T206">
        <v>0.553011902538742</v>
      </c>
      <c r="U206">
        <v>0.54826571800892299</v>
      </c>
      <c r="V206">
        <v>0.54551617954805098</v>
      </c>
      <c r="W206">
        <v>0.54320614304706505</v>
      </c>
      <c r="X206">
        <v>0.54117970727908205</v>
      </c>
      <c r="Y206">
        <v>0.53935752207203602</v>
      </c>
      <c r="Z206">
        <v>0.53769459625582905</v>
      </c>
      <c r="AA206">
        <v>0.53616121123633198</v>
      </c>
      <c r="AB206">
        <v>0.53473690958905595</v>
      </c>
      <c r="AC206">
        <v>0.53340654290351297</v>
      </c>
      <c r="AD206">
        <v>0.53215862425454397</v>
      </c>
      <c r="AE206">
        <v>0.53098392162202102</v>
      </c>
      <c r="AF206">
        <v>0.52987484658418005</v>
      </c>
      <c r="AG206">
        <v>0.52882502741014203</v>
      </c>
      <c r="AH206">
        <v>0.52782902639227602</v>
      </c>
    </row>
    <row r="207" spans="1:34" x14ac:dyDescent="0.35">
      <c r="A207" t="s">
        <v>59</v>
      </c>
      <c r="C207">
        <v>5.2359999999999998</v>
      </c>
      <c r="D207">
        <v>4.9189999999999996</v>
      </c>
      <c r="E207">
        <v>4.6659830223145997</v>
      </c>
      <c r="F207">
        <v>5.7547298129148903</v>
      </c>
      <c r="G207">
        <v>5.3414159449282899</v>
      </c>
      <c r="H207">
        <v>7.3487440996791999</v>
      </c>
      <c r="I207">
        <v>11.646084610574601</v>
      </c>
      <c r="J207">
        <v>11.003970379370701</v>
      </c>
      <c r="K207">
        <v>10.549798113227199</v>
      </c>
      <c r="L207">
        <v>9.91541498239825</v>
      </c>
      <c r="M207">
        <v>9.1964246603948396</v>
      </c>
      <c r="N207">
        <v>8.9253517106852804</v>
      </c>
      <c r="O207">
        <v>12.383662095327299</v>
      </c>
      <c r="P207">
        <v>11.3659646746263</v>
      </c>
      <c r="Q207">
        <v>10.686224716495399</v>
      </c>
      <c r="R207">
        <v>10.1437164769579</v>
      </c>
      <c r="S207">
        <v>9.3954969955327492</v>
      </c>
      <c r="T207">
        <v>8.7169918119244798</v>
      </c>
      <c r="U207">
        <v>10.9055328281644</v>
      </c>
      <c r="V207">
        <v>10.1267580966236</v>
      </c>
      <c r="W207">
        <v>9.5708060742383605</v>
      </c>
      <c r="X207">
        <v>12.555073404830701</v>
      </c>
      <c r="Y207">
        <v>11.677174583419699</v>
      </c>
      <c r="Z207">
        <v>10.911895798389599</v>
      </c>
      <c r="AA207">
        <v>9.8031137784957991</v>
      </c>
      <c r="AB207">
        <v>9.3622839857188396</v>
      </c>
      <c r="AC207">
        <v>8.6471772290133995</v>
      </c>
      <c r="AD207">
        <v>7.9777566825565298</v>
      </c>
      <c r="AE207">
        <v>7.3466612540647702</v>
      </c>
      <c r="AF207">
        <v>6.7541224214126796</v>
      </c>
      <c r="AG207">
        <v>6.1997219335109799</v>
      </c>
      <c r="AH207">
        <v>5.6825329879532704</v>
      </c>
    </row>
    <row r="208" spans="1:34" x14ac:dyDescent="0.35">
      <c r="A208" t="s">
        <v>373</v>
      </c>
      <c r="C208">
        <v>11.132999999999999</v>
      </c>
      <c r="D208">
        <v>11.010999999999999</v>
      </c>
      <c r="E208">
        <v>11.2106430753909</v>
      </c>
      <c r="F208">
        <v>11.877349258500001</v>
      </c>
      <c r="G208">
        <v>11.584122244207499</v>
      </c>
      <c r="H208">
        <v>11.563194814526801</v>
      </c>
      <c r="I208">
        <v>13.122052368596799</v>
      </c>
      <c r="J208">
        <v>12.268787353770801</v>
      </c>
      <c r="K208">
        <v>11.746947295737799</v>
      </c>
      <c r="L208">
        <v>11.3033279694674</v>
      </c>
      <c r="M208">
        <v>11.041234241097101</v>
      </c>
      <c r="N208">
        <v>10.835481841298</v>
      </c>
      <c r="O208">
        <v>11.4739043384029</v>
      </c>
      <c r="P208">
        <v>11.3763910869928</v>
      </c>
      <c r="Q208">
        <v>11.236803184611199</v>
      </c>
      <c r="R208">
        <v>11.092949277458301</v>
      </c>
      <c r="S208">
        <v>10.954172009943701</v>
      </c>
      <c r="T208">
        <v>11.1293818132061</v>
      </c>
      <c r="U208">
        <v>9.7458413690770804</v>
      </c>
      <c r="V208">
        <v>9.8950927667804098</v>
      </c>
      <c r="W208">
        <v>9.9157503068705992</v>
      </c>
      <c r="X208">
        <v>12.1005562679543</v>
      </c>
      <c r="Y208">
        <v>12.2098535303369</v>
      </c>
      <c r="Z208">
        <v>12.265310774402799</v>
      </c>
      <c r="AA208">
        <v>12.3193902891091</v>
      </c>
      <c r="AB208">
        <v>12.253777563505199</v>
      </c>
      <c r="AC208">
        <v>12.4351250281474</v>
      </c>
      <c r="AD208">
        <v>12.592888127310699</v>
      </c>
      <c r="AE208">
        <v>12.733263718871299</v>
      </c>
      <c r="AF208">
        <v>12.855232795406099</v>
      </c>
      <c r="AG208">
        <v>12.9577178292746</v>
      </c>
      <c r="AH208">
        <v>13.0395756157817</v>
      </c>
    </row>
    <row r="209" spans="1:34" x14ac:dyDescent="0.35">
      <c r="A209" t="s">
        <v>414</v>
      </c>
      <c r="C209">
        <v>4.9630000000000001</v>
      </c>
      <c r="D209">
        <v>4.6630000000000003</v>
      </c>
      <c r="E209">
        <v>4.4227327225730804</v>
      </c>
      <c r="F209">
        <v>5.4547202018150598</v>
      </c>
      <c r="G209">
        <v>5.0629535023017</v>
      </c>
      <c r="H209">
        <v>6.9656342177054</v>
      </c>
      <c r="I209">
        <v>11.0389427588385</v>
      </c>
      <c r="J209">
        <v>10.430303677128601</v>
      </c>
      <c r="K209">
        <v>9.9998086381300801</v>
      </c>
      <c r="L209">
        <v>9.3984976136476295</v>
      </c>
      <c r="M209">
        <v>8.7169901994263892</v>
      </c>
      <c r="N209">
        <v>8.4600490148675593</v>
      </c>
      <c r="O209">
        <v>11.738068336803099</v>
      </c>
      <c r="P209">
        <v>10.7734262318733</v>
      </c>
      <c r="Q209">
        <v>10.129122954024099</v>
      </c>
      <c r="R209">
        <v>9.6148971345573209</v>
      </c>
      <c r="S209">
        <v>8.9056843559552199</v>
      </c>
      <c r="T209">
        <v>8.2625514804971392</v>
      </c>
      <c r="U209">
        <v>10.336997941388001</v>
      </c>
      <c r="V209">
        <v>9.5988228404015103</v>
      </c>
      <c r="W209">
        <v>9.0718540988041294</v>
      </c>
      <c r="X209">
        <v>11.9005435116879</v>
      </c>
      <c r="Y209">
        <v>11.068411927412001</v>
      </c>
      <c r="Z209">
        <v>10.3430291927864</v>
      </c>
      <c r="AA209">
        <v>9.2920509748775402</v>
      </c>
      <c r="AB209">
        <v>8.8742028300652507</v>
      </c>
      <c r="AC209">
        <v>8.1963765203918406</v>
      </c>
      <c r="AD209">
        <v>7.5618546754090303</v>
      </c>
      <c r="AE209">
        <v>6.9636599564594999</v>
      </c>
      <c r="AF209">
        <v>6.4020117738508802</v>
      </c>
      <c r="AG209">
        <v>5.8765136810530603</v>
      </c>
      <c r="AH209">
        <v>5.3862871923727704</v>
      </c>
    </row>
    <row r="210" spans="1:34" x14ac:dyDescent="0.35">
      <c r="A210" t="s">
        <v>348</v>
      </c>
      <c r="C210">
        <v>1.1970000000000001</v>
      </c>
      <c r="D210">
        <v>1.1919999999999999</v>
      </c>
      <c r="E210">
        <v>1.1953248154923799</v>
      </c>
      <c r="F210">
        <v>1.1899395365769501</v>
      </c>
      <c r="G210">
        <v>1.1844807247237199</v>
      </c>
      <c r="H210">
        <v>1.17438390253035</v>
      </c>
      <c r="I210">
        <v>0.23370015707364</v>
      </c>
      <c r="J210">
        <v>0.220654111916259</v>
      </c>
      <c r="K210">
        <v>0.20804033097034999</v>
      </c>
      <c r="L210">
        <v>0.19639596510106899</v>
      </c>
      <c r="M210">
        <v>0.18536354758287699</v>
      </c>
      <c r="N210">
        <v>0.17458634212708901</v>
      </c>
      <c r="O210">
        <v>0.163711216195326</v>
      </c>
      <c r="P210">
        <v>0.15379521295129001</v>
      </c>
      <c r="Q210">
        <v>0.14453784672287701</v>
      </c>
      <c r="R210">
        <v>0.135860290402575</v>
      </c>
      <c r="S210">
        <v>0.12769742484178101</v>
      </c>
      <c r="T210">
        <v>0.120112873472348</v>
      </c>
      <c r="U210">
        <v>0.113253489796047</v>
      </c>
      <c r="V210">
        <v>0.10692600138710601</v>
      </c>
      <c r="W210">
        <v>0.100999629389602</v>
      </c>
      <c r="X210">
        <v>9.5429909527371501E-2</v>
      </c>
      <c r="Y210">
        <v>9.0198200946471296E-2</v>
      </c>
      <c r="Z210">
        <v>8.5264456816651193E-2</v>
      </c>
      <c r="AA210">
        <v>8.0608852598251707E-2</v>
      </c>
      <c r="AB210">
        <v>7.6208875032547002E-2</v>
      </c>
      <c r="AC210">
        <v>7.2055571449996594E-2</v>
      </c>
      <c r="AD210">
        <v>6.8132154990751398E-2</v>
      </c>
      <c r="AE210">
        <v>6.4425076615573895E-2</v>
      </c>
      <c r="AF210">
        <v>6.0921788127783399E-2</v>
      </c>
      <c r="AG210">
        <v>5.76106392708138E-2</v>
      </c>
      <c r="AH210">
        <v>5.4480765030999398E-2</v>
      </c>
    </row>
    <row r="211" spans="1:34" x14ac:dyDescent="0.35">
      <c r="A211" t="s">
        <v>349</v>
      </c>
      <c r="C211">
        <v>3.2909999999999999</v>
      </c>
      <c r="D211">
        <v>3.274</v>
      </c>
      <c r="E211">
        <v>3.2173204133438502</v>
      </c>
      <c r="F211">
        <v>3.37030432097513</v>
      </c>
      <c r="G211">
        <v>3.6962926704042198</v>
      </c>
      <c r="H211">
        <v>3.54138715636851</v>
      </c>
      <c r="I211">
        <v>2.4230704284475699</v>
      </c>
      <c r="J211">
        <v>2.3405849073751699</v>
      </c>
      <c r="K211">
        <v>2.2589163425745702</v>
      </c>
      <c r="L211">
        <v>2.1911973286578901</v>
      </c>
      <c r="M211">
        <v>2.13045953003446</v>
      </c>
      <c r="N211">
        <v>2.1121721166115099</v>
      </c>
      <c r="O211">
        <v>2.0000425004880502</v>
      </c>
      <c r="P211">
        <v>1.97029752245375</v>
      </c>
      <c r="Q211">
        <v>1.8819317217964999</v>
      </c>
      <c r="R211">
        <v>1.8286930371341099</v>
      </c>
      <c r="S211">
        <v>1.76788551223712</v>
      </c>
      <c r="T211">
        <v>1.7269856023067001</v>
      </c>
      <c r="U211">
        <v>1.6941450626626</v>
      </c>
      <c r="V211">
        <v>1.6683032803056099</v>
      </c>
      <c r="W211">
        <v>1.6443217794408</v>
      </c>
      <c r="X211">
        <v>1.6216942134607599</v>
      </c>
      <c r="Y211">
        <v>1.6010789807192001</v>
      </c>
      <c r="Z211">
        <v>1.58143462147577</v>
      </c>
      <c r="AA211">
        <v>1.5626178505131501</v>
      </c>
      <c r="AB211">
        <v>1.54444993740173</v>
      </c>
      <c r="AC211">
        <v>1.52693693643592</v>
      </c>
      <c r="AD211">
        <v>1.50999737863918</v>
      </c>
      <c r="AE211">
        <v>1.4935763994541</v>
      </c>
      <c r="AF211">
        <v>1.4776283059112501</v>
      </c>
      <c r="AG211">
        <v>1.46211478445607</v>
      </c>
      <c r="AH211">
        <v>1.44700331838582</v>
      </c>
    </row>
    <row r="212" spans="1:34" x14ac:dyDescent="0.35">
      <c r="A212" t="s">
        <v>350</v>
      </c>
      <c r="C212">
        <v>0.23599999999999999</v>
      </c>
      <c r="D212">
        <v>0.23300000000000001</v>
      </c>
      <c r="E212">
        <v>0.23822635995620101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 t="s">
        <v>351</v>
      </c>
      <c r="C213">
        <v>1.0860000000000001</v>
      </c>
      <c r="D213">
        <v>1.0609999999999999</v>
      </c>
      <c r="E213">
        <v>1.0731290981325701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 t="s">
        <v>335</v>
      </c>
      <c r="C214">
        <v>2.2269999999999999</v>
      </c>
      <c r="D214">
        <v>2.093</v>
      </c>
      <c r="E214">
        <v>1.92716253677397</v>
      </c>
      <c r="F214">
        <v>1.98643366988609</v>
      </c>
      <c r="G214">
        <v>1.93881070699953</v>
      </c>
      <c r="H214">
        <v>2.5246721409128501</v>
      </c>
      <c r="I214">
        <v>3.0179864114108801</v>
      </c>
      <c r="J214">
        <v>2.9294785769766101</v>
      </c>
      <c r="K214">
        <v>2.8456550272473198</v>
      </c>
      <c r="L214">
        <v>2.7220966704923599</v>
      </c>
      <c r="M214">
        <v>2.5786945432841799</v>
      </c>
      <c r="N214">
        <v>2.5151465994782201</v>
      </c>
      <c r="O214">
        <v>2.9016189315171599</v>
      </c>
      <c r="P214">
        <v>2.6599843481549201</v>
      </c>
      <c r="Q214">
        <v>2.4649542594364302</v>
      </c>
      <c r="R214">
        <v>2.2924260085622801</v>
      </c>
      <c r="S214">
        <v>2.1192362214111999</v>
      </c>
      <c r="T214">
        <v>1.93421416556871</v>
      </c>
      <c r="U214">
        <v>2.4897586296993999</v>
      </c>
      <c r="V214">
        <v>2.27357225522212</v>
      </c>
      <c r="W214">
        <v>2.11848972820736</v>
      </c>
      <c r="X214">
        <v>2.2846777495228201</v>
      </c>
      <c r="Y214">
        <v>2.1021505025247098</v>
      </c>
      <c r="Z214">
        <v>1.9456189480524799</v>
      </c>
      <c r="AA214">
        <v>1.7633811325528399</v>
      </c>
      <c r="AB214">
        <v>1.66156827061377</v>
      </c>
      <c r="AC214">
        <v>1.5224858726706101</v>
      </c>
      <c r="AD214">
        <v>1.3978717623091901</v>
      </c>
      <c r="AE214">
        <v>1.2849837837631899</v>
      </c>
      <c r="AF214">
        <v>1.18259176801968</v>
      </c>
      <c r="AG214">
        <v>1.08960728604324</v>
      </c>
      <c r="AH214">
        <v>1.00506365087774</v>
      </c>
    </row>
    <row r="215" spans="1:34" x14ac:dyDescent="0.35">
      <c r="A215" t="s">
        <v>60</v>
      </c>
      <c r="C215">
        <v>17.818000000000001</v>
      </c>
      <c r="D215">
        <v>17.483000000000001</v>
      </c>
      <c r="E215">
        <v>17.119517997036201</v>
      </c>
      <c r="F215">
        <v>18.616349098637802</v>
      </c>
      <c r="G215">
        <v>21.9773424951251</v>
      </c>
      <c r="H215">
        <v>24.201030948647901</v>
      </c>
      <c r="I215">
        <v>25.3566588727031</v>
      </c>
      <c r="J215">
        <v>24.052634979661502</v>
      </c>
      <c r="K215">
        <v>23.9011429600247</v>
      </c>
      <c r="L215">
        <v>22.583962402185001</v>
      </c>
      <c r="M215">
        <v>21.772315465032001</v>
      </c>
      <c r="N215">
        <v>24.292783739527501</v>
      </c>
      <c r="O215">
        <v>25.760772188200999</v>
      </c>
      <c r="P215">
        <v>24.6991573960767</v>
      </c>
      <c r="Q215">
        <v>23.325975972558201</v>
      </c>
      <c r="R215">
        <v>22.604772587557601</v>
      </c>
      <c r="S215">
        <v>21.616878629003502</v>
      </c>
      <c r="T215">
        <v>20.09241169041</v>
      </c>
      <c r="U215">
        <v>21.8746536102657</v>
      </c>
      <c r="V215">
        <v>20.881059691591702</v>
      </c>
      <c r="W215">
        <v>20.1827904222983</v>
      </c>
      <c r="X215">
        <v>23.0625960055728</v>
      </c>
      <c r="Y215">
        <v>22.095895621117901</v>
      </c>
      <c r="Z215">
        <v>21.258011961866998</v>
      </c>
      <c r="AA215">
        <v>20.087611654210502</v>
      </c>
      <c r="AB215">
        <v>19.5932047050206</v>
      </c>
      <c r="AC215">
        <v>18.830203404974501</v>
      </c>
      <c r="AD215">
        <v>18.117239534939198</v>
      </c>
      <c r="AE215">
        <v>17.445952578574801</v>
      </c>
      <c r="AF215">
        <v>16.8158451551664</v>
      </c>
      <c r="AG215">
        <v>16.225953007815701</v>
      </c>
      <c r="AH215">
        <v>15.674931557763299</v>
      </c>
    </row>
    <row r="216" spans="1:34" x14ac:dyDescent="0.35">
      <c r="A216" t="s">
        <v>372</v>
      </c>
      <c r="C216">
        <v>9.2650000000000006</v>
      </c>
      <c r="D216">
        <v>9.2059999999999995</v>
      </c>
      <c r="E216">
        <v>9.1558735816918695</v>
      </c>
      <c r="F216">
        <v>9.5790934965238606</v>
      </c>
      <c r="G216">
        <v>9.9139114975776206</v>
      </c>
      <c r="H216">
        <v>10.287552069916901</v>
      </c>
      <c r="I216">
        <v>10.059884067605299</v>
      </c>
      <c r="J216">
        <v>9.7351839611075306</v>
      </c>
      <c r="K216">
        <v>9.6232776765862909</v>
      </c>
      <c r="L216">
        <v>9.3920600073084692</v>
      </c>
      <c r="M216">
        <v>9.2661887998374493</v>
      </c>
      <c r="N216">
        <v>9.4702694049201597</v>
      </c>
      <c r="O216">
        <v>9.6731285845400592</v>
      </c>
      <c r="P216">
        <v>9.5404974511383198</v>
      </c>
      <c r="Q216">
        <v>9.4096450544463703</v>
      </c>
      <c r="R216">
        <v>9.3114643524113294</v>
      </c>
      <c r="S216">
        <v>9.1950129718535401</v>
      </c>
      <c r="T216">
        <v>9.1410697947880202</v>
      </c>
      <c r="U216">
        <v>8.7591357111123997</v>
      </c>
      <c r="V216">
        <v>8.7702569700879494</v>
      </c>
      <c r="W216">
        <v>8.7487427310620696</v>
      </c>
      <c r="X216">
        <v>9.7384486599298796</v>
      </c>
      <c r="Y216">
        <v>9.69828985066159</v>
      </c>
      <c r="Z216">
        <v>9.6453591034035693</v>
      </c>
      <c r="AA216">
        <v>9.5425062817648705</v>
      </c>
      <c r="AB216">
        <v>9.4829747629808701</v>
      </c>
      <c r="AC216">
        <v>9.4482138877442896</v>
      </c>
      <c r="AD216">
        <v>9.4023989553313108</v>
      </c>
      <c r="AE216">
        <v>9.3478444155597806</v>
      </c>
      <c r="AF216">
        <v>9.2859969062393795</v>
      </c>
      <c r="AG216">
        <v>9.2182510860902394</v>
      </c>
      <c r="AH216">
        <v>9.1459188812413306</v>
      </c>
    </row>
    <row r="217" spans="1:34" x14ac:dyDescent="0.35">
      <c r="A217" t="s">
        <v>476</v>
      </c>
      <c r="C217">
        <v>2.0699999999999998</v>
      </c>
      <c r="D217">
        <v>2.0459999999999998</v>
      </c>
      <c r="E217">
        <v>2.0190278637658499</v>
      </c>
      <c r="F217">
        <v>2.01130713799731</v>
      </c>
      <c r="G217">
        <v>2.1407265001817199</v>
      </c>
      <c r="H217">
        <v>2.3304435747833101</v>
      </c>
      <c r="I217">
        <v>1.8060670451440699</v>
      </c>
      <c r="J217">
        <v>1.7464022982773699</v>
      </c>
      <c r="K217">
        <v>1.7560243748648401</v>
      </c>
      <c r="L217">
        <v>1.7028711622788899</v>
      </c>
      <c r="M217">
        <v>1.68082566187274</v>
      </c>
      <c r="N217">
        <v>2.0466795306173902</v>
      </c>
      <c r="O217">
        <v>2.1056175722328798</v>
      </c>
      <c r="P217">
        <v>2.0317987339731101</v>
      </c>
      <c r="Q217">
        <v>1.9767207418727999</v>
      </c>
      <c r="R217">
        <v>1.91506014846641</v>
      </c>
      <c r="S217">
        <v>1.84052436577204</v>
      </c>
      <c r="T217">
        <v>1.65846450927157</v>
      </c>
      <c r="U217">
        <v>1.5627148094664001</v>
      </c>
      <c r="V217">
        <v>1.4970145684649601</v>
      </c>
      <c r="W217">
        <v>1.4449586025880301</v>
      </c>
      <c r="X217">
        <v>1.7894572749308</v>
      </c>
      <c r="Y217">
        <v>1.72388762255155</v>
      </c>
      <c r="Z217">
        <v>1.66424392868985</v>
      </c>
      <c r="AA217">
        <v>1.6095644398014</v>
      </c>
      <c r="AB217">
        <v>1.55918822101042</v>
      </c>
      <c r="AC217">
        <v>1.5126177498034901</v>
      </c>
      <c r="AD217">
        <v>1.4694569926402501</v>
      </c>
      <c r="AE217">
        <v>1.4293783719963999</v>
      </c>
      <c r="AF217">
        <v>1.39210349864144</v>
      </c>
      <c r="AG217">
        <v>1.35739115583063</v>
      </c>
      <c r="AH217">
        <v>1.3250293219477201</v>
      </c>
    </row>
    <row r="218" spans="1:34" x14ac:dyDescent="0.35">
      <c r="A218" t="s">
        <v>477</v>
      </c>
      <c r="C218">
        <v>2.1920000000000002</v>
      </c>
      <c r="D218">
        <v>2.1890000000000001</v>
      </c>
      <c r="E218">
        <v>2.1606600407513201</v>
      </c>
      <c r="F218">
        <v>2.9378649684774198</v>
      </c>
      <c r="G218">
        <v>2.9335284028383599</v>
      </c>
      <c r="H218">
        <v>2.8717788910044302</v>
      </c>
      <c r="I218">
        <v>3.0780847329930401</v>
      </c>
      <c r="J218">
        <v>2.79634185880859</v>
      </c>
      <c r="K218">
        <v>2.5795355216954299</v>
      </c>
      <c r="L218">
        <v>2.40051587670624</v>
      </c>
      <c r="M218">
        <v>2.2567468001954798</v>
      </c>
      <c r="N218">
        <v>2.3039283822740901</v>
      </c>
      <c r="O218">
        <v>3.1975150619896402</v>
      </c>
      <c r="P218">
        <v>2.9345583156628399</v>
      </c>
      <c r="Q218">
        <v>2.7314743251970999</v>
      </c>
      <c r="R218">
        <v>2.62523486673678</v>
      </c>
      <c r="S218">
        <v>2.5390039423885402</v>
      </c>
      <c r="T218">
        <v>2.23478833358873</v>
      </c>
      <c r="U218">
        <v>3.9633687488601299</v>
      </c>
      <c r="V218">
        <v>3.6670379722193398</v>
      </c>
      <c r="W218">
        <v>3.4105939102416198</v>
      </c>
      <c r="X218">
        <v>3.18328009948873</v>
      </c>
      <c r="Y218">
        <v>2.9805560197911798</v>
      </c>
      <c r="Z218">
        <v>2.7999480882722798</v>
      </c>
      <c r="AA218">
        <v>2.6396477916042298</v>
      </c>
      <c r="AB218">
        <v>2.4980344799334002</v>
      </c>
      <c r="AC218">
        <v>2.3735316430766198</v>
      </c>
      <c r="AD218">
        <v>2.2645830586250701</v>
      </c>
      <c r="AE218">
        <v>2.1696680001419701</v>
      </c>
      <c r="AF218">
        <v>2.0873247359924401</v>
      </c>
      <c r="AG218">
        <v>2.01617122594558</v>
      </c>
      <c r="AH218">
        <v>1.9549198053264001</v>
      </c>
    </row>
    <row r="219" spans="1:34" x14ac:dyDescent="0.35">
      <c r="A219" t="s">
        <v>478</v>
      </c>
      <c r="C219">
        <v>1.5089999999999999</v>
      </c>
      <c r="D219">
        <v>1.5089999999999999</v>
      </c>
      <c r="E219">
        <v>1.4857823385436999</v>
      </c>
      <c r="F219">
        <v>1.5086710829398</v>
      </c>
      <c r="G219">
        <v>1.7429587844113199</v>
      </c>
      <c r="H219">
        <v>1.9754461721563199</v>
      </c>
      <c r="I219">
        <v>1.5129127409435601</v>
      </c>
      <c r="J219">
        <v>1.76554016363507</v>
      </c>
      <c r="K219">
        <v>1.9745208318126399</v>
      </c>
      <c r="L219">
        <v>2.0239506948905599</v>
      </c>
      <c r="M219">
        <v>1.97657523426781</v>
      </c>
      <c r="N219">
        <v>2.09452530472117</v>
      </c>
      <c r="O219">
        <v>2.2424399103175401</v>
      </c>
      <c r="P219">
        <v>2.35802378713508</v>
      </c>
      <c r="Q219">
        <v>2.5329913334949401</v>
      </c>
      <c r="R219">
        <v>2.8290289067567498</v>
      </c>
      <c r="S219">
        <v>2.9286700198273001</v>
      </c>
      <c r="T219">
        <v>2.8176539966229801</v>
      </c>
      <c r="U219">
        <v>2.4382060179731999</v>
      </c>
      <c r="V219">
        <v>2.3465300623766101</v>
      </c>
      <c r="W219">
        <v>2.41479865856846</v>
      </c>
      <c r="X219">
        <v>2.3763696674260602</v>
      </c>
      <c r="Y219">
        <v>2.31628015247869</v>
      </c>
      <c r="Z219">
        <v>2.30231933052344</v>
      </c>
      <c r="AA219">
        <v>2.0977382213290499</v>
      </c>
      <c r="AB219">
        <v>2.2250790927997399</v>
      </c>
      <c r="AC219">
        <v>2.10436253996378</v>
      </c>
      <c r="AD219">
        <v>1.9897629292093999</v>
      </c>
      <c r="AE219">
        <v>1.8773569762918301</v>
      </c>
      <c r="AF219">
        <v>1.76901439668593</v>
      </c>
      <c r="AG219">
        <v>1.6660044088116599</v>
      </c>
      <c r="AH219">
        <v>1.56913138418175</v>
      </c>
    </row>
    <row r="220" spans="1:34" x14ac:dyDescent="0.35">
      <c r="A220" t="s">
        <v>479</v>
      </c>
      <c r="C220">
        <v>10.505000000000001</v>
      </c>
      <c r="D220">
        <v>10.205</v>
      </c>
      <c r="E220">
        <v>9.9690536934858294</v>
      </c>
      <c r="F220">
        <v>9.9590658444012998</v>
      </c>
      <c r="G220">
        <v>12.7893873150714</v>
      </c>
      <c r="H220">
        <v>14.554203852451501</v>
      </c>
      <c r="I220">
        <v>15.436802459836899</v>
      </c>
      <c r="J220">
        <v>14.447267753796901</v>
      </c>
      <c r="K220">
        <v>14.3452128634797</v>
      </c>
      <c r="L220">
        <v>13.477629991294799</v>
      </c>
      <c r="M220">
        <v>13.109235148787899</v>
      </c>
      <c r="N220">
        <v>14.8242723209387</v>
      </c>
      <c r="O220">
        <v>14.432307145151301</v>
      </c>
      <c r="P220">
        <v>13.7962190548823</v>
      </c>
      <c r="Q220">
        <v>12.6532265314024</v>
      </c>
      <c r="R220">
        <v>12.0226903706898</v>
      </c>
      <c r="S220">
        <v>11.422772990158601</v>
      </c>
      <c r="T220">
        <v>10.6086131051444</v>
      </c>
      <c r="U220">
        <v>10.060680352329401</v>
      </c>
      <c r="V220">
        <v>9.6580356901101698</v>
      </c>
      <c r="W220">
        <v>9.3113928410268407</v>
      </c>
      <c r="X220">
        <v>12.2550740905989</v>
      </c>
      <c r="Y220">
        <v>11.765380524703801</v>
      </c>
      <c r="Z220">
        <v>11.3143832594152</v>
      </c>
      <c r="AA220">
        <v>10.896150831302</v>
      </c>
      <c r="AB220">
        <v>10.5063717815868</v>
      </c>
      <c r="AC220">
        <v>10.1417320805276</v>
      </c>
      <c r="AD220">
        <v>9.7995907555299908</v>
      </c>
      <c r="AE220">
        <v>9.4777813289627897</v>
      </c>
      <c r="AF220">
        <v>9.1744841481363792</v>
      </c>
      <c r="AG220">
        <v>8.8881412291011195</v>
      </c>
      <c r="AH220">
        <v>8.6173971946423897</v>
      </c>
    </row>
    <row r="221" spans="1:34" x14ac:dyDescent="0.35">
      <c r="A221" t="s">
        <v>480</v>
      </c>
      <c r="C221">
        <v>1.1950000000000001</v>
      </c>
      <c r="D221">
        <v>1.1859999999999999</v>
      </c>
      <c r="E221">
        <v>1.14519150559271</v>
      </c>
      <c r="F221">
        <v>1.8562847218013101</v>
      </c>
      <c r="G221">
        <v>1.9992313344114401</v>
      </c>
      <c r="H221">
        <v>1.93098219993954</v>
      </c>
      <c r="I221">
        <v>2.79841079702036</v>
      </c>
      <c r="J221">
        <v>2.4614552762846098</v>
      </c>
      <c r="K221">
        <v>2.3036083865801098</v>
      </c>
      <c r="L221">
        <v>2.0419320458839301</v>
      </c>
      <c r="M221">
        <v>1.86843463618348</v>
      </c>
      <c r="N221">
        <v>2.0596016507621102</v>
      </c>
      <c r="O221">
        <v>2.7084887500191202</v>
      </c>
      <c r="P221">
        <v>2.3549302248429602</v>
      </c>
      <c r="Q221">
        <v>2.0177002774673101</v>
      </c>
      <c r="R221">
        <v>1.79731016628522</v>
      </c>
      <c r="S221">
        <v>1.61692743365606</v>
      </c>
      <c r="T221">
        <v>1.4546904486807299</v>
      </c>
      <c r="U221">
        <v>2.6436597636754402</v>
      </c>
      <c r="V221">
        <v>2.5681914465648199</v>
      </c>
      <c r="W221">
        <v>2.4879668677869602</v>
      </c>
      <c r="X221">
        <v>2.4014061016944801</v>
      </c>
      <c r="Y221">
        <v>2.3093769463859699</v>
      </c>
      <c r="Z221">
        <v>2.2137089265262602</v>
      </c>
      <c r="AA221">
        <v>2.1164933475458398</v>
      </c>
      <c r="AB221">
        <v>2.0197271600760298</v>
      </c>
      <c r="AC221">
        <v>1.9251407017628299</v>
      </c>
      <c r="AD221">
        <v>1.83412954176986</v>
      </c>
      <c r="AE221">
        <v>1.7477456193587599</v>
      </c>
      <c r="AF221">
        <v>1.6667209077459499</v>
      </c>
      <c r="AG221">
        <v>1.59150716056057</v>
      </c>
      <c r="AH221">
        <v>1.5223217053042399</v>
      </c>
    </row>
    <row r="222" spans="1:34" x14ac:dyDescent="0.35">
      <c r="A222" t="s">
        <v>481</v>
      </c>
      <c r="C222">
        <v>0.34699999999999998</v>
      </c>
      <c r="D222">
        <v>0.34799999999999998</v>
      </c>
      <c r="E222">
        <v>0.33980255489682198</v>
      </c>
      <c r="F222">
        <v>0.34315534302067202</v>
      </c>
      <c r="G222">
        <v>0.37151015821084998</v>
      </c>
      <c r="H222">
        <v>0.53817625831284499</v>
      </c>
      <c r="I222">
        <v>0.72438109676509299</v>
      </c>
      <c r="J222">
        <v>0.83562762885888298</v>
      </c>
      <c r="K222">
        <v>0.94224098159189695</v>
      </c>
      <c r="L222">
        <v>0.93706263113051003</v>
      </c>
      <c r="M222">
        <v>0.88049798372462396</v>
      </c>
      <c r="N222">
        <v>0.96377655021407105</v>
      </c>
      <c r="O222">
        <v>1.07440374849051</v>
      </c>
      <c r="P222">
        <v>1.2236272795804299</v>
      </c>
      <c r="Q222">
        <v>1.41386276312364</v>
      </c>
      <c r="R222">
        <v>1.4154481286226299</v>
      </c>
      <c r="S222">
        <v>1.2689798772009999</v>
      </c>
      <c r="T222">
        <v>1.31820129710155</v>
      </c>
      <c r="U222">
        <v>1.2060239179611001</v>
      </c>
      <c r="V222">
        <v>1.14424995185581</v>
      </c>
      <c r="W222">
        <v>1.1130795420863699</v>
      </c>
      <c r="X222">
        <v>1.0570087714338201</v>
      </c>
      <c r="Y222">
        <v>1.00041435520671</v>
      </c>
      <c r="Z222">
        <v>0.96340842843999797</v>
      </c>
      <c r="AA222">
        <v>0.72801702262789403</v>
      </c>
      <c r="AB222">
        <v>0.78480396961419496</v>
      </c>
      <c r="AC222">
        <v>0.77281868984015101</v>
      </c>
      <c r="AD222">
        <v>0.75971625716464897</v>
      </c>
      <c r="AE222">
        <v>0.74402228182310104</v>
      </c>
      <c r="AF222">
        <v>0.72619746796427798</v>
      </c>
      <c r="AG222">
        <v>0.70673782756620696</v>
      </c>
      <c r="AH222">
        <v>0.68613214636083997</v>
      </c>
    </row>
    <row r="223" spans="1:34" x14ac:dyDescent="0.35">
      <c r="A223" t="s">
        <v>415</v>
      </c>
      <c r="C223">
        <v>16.888999999999999</v>
      </c>
      <c r="D223">
        <v>16.571999999999999</v>
      </c>
      <c r="E223">
        <v>16.227031276811601</v>
      </c>
      <c r="F223">
        <v>17.6458285295145</v>
      </c>
      <c r="G223">
        <v>20.8316042607821</v>
      </c>
      <c r="H223">
        <v>22.9393658281023</v>
      </c>
      <c r="I223">
        <v>24.034747746638001</v>
      </c>
      <c r="J223">
        <v>22.798706141859199</v>
      </c>
      <c r="K223">
        <v>22.655111810449899</v>
      </c>
      <c r="L223">
        <v>21.406599433350699</v>
      </c>
      <c r="M223">
        <v>20.637265843632299</v>
      </c>
      <c r="N223">
        <v>23.026335298130402</v>
      </c>
      <c r="O223">
        <v>24.417793543318499</v>
      </c>
      <c r="P223">
        <v>23.411523598176998</v>
      </c>
      <c r="Q223">
        <v>22.109929831808699</v>
      </c>
      <c r="R223">
        <v>21.426324727542799</v>
      </c>
      <c r="S223">
        <v>20.489932349766399</v>
      </c>
      <c r="T223">
        <v>19.044939990909999</v>
      </c>
      <c r="U223">
        <v>20.7342688248964</v>
      </c>
      <c r="V223">
        <v>19.792473641319098</v>
      </c>
      <c r="W223">
        <v>19.130607035353801</v>
      </c>
      <c r="X223">
        <v>21.860280574002701</v>
      </c>
      <c r="Y223">
        <v>20.943976892054899</v>
      </c>
      <c r="Z223">
        <v>20.1497743714379</v>
      </c>
      <c r="AA223">
        <v>19.040390193564399</v>
      </c>
      <c r="AB223">
        <v>18.571758014237499</v>
      </c>
      <c r="AC223">
        <v>17.8485340331512</v>
      </c>
      <c r="AD223">
        <v>17.1727388956769</v>
      </c>
      <c r="AE223">
        <v>16.536447941777102</v>
      </c>
      <c r="AF223">
        <v>15.9391897205369</v>
      </c>
      <c r="AG223">
        <v>15.3800502443751</v>
      </c>
      <c r="AH223">
        <v>14.8577550310553</v>
      </c>
    </row>
    <row r="224" spans="1:34" x14ac:dyDescent="0.35">
      <c r="A224" t="s">
        <v>416</v>
      </c>
      <c r="C224">
        <v>8.782</v>
      </c>
      <c r="D224">
        <v>8.7260000000000009</v>
      </c>
      <c r="E224">
        <v>8.6785531580017707</v>
      </c>
      <c r="F224">
        <v>9.0797094753780705</v>
      </c>
      <c r="G224">
        <v>9.3970725095522507</v>
      </c>
      <c r="H224">
        <v>9.7512341894947703</v>
      </c>
      <c r="I224">
        <v>9.5354351351709106</v>
      </c>
      <c r="J224">
        <v>9.2276625223768107</v>
      </c>
      <c r="K224">
        <v>9.1215902147737307</v>
      </c>
      <c r="L224">
        <v>8.9024265472118298</v>
      </c>
      <c r="M224">
        <v>8.7831173458174892</v>
      </c>
      <c r="N224">
        <v>8.9765586776494395</v>
      </c>
      <c r="O224">
        <v>9.1688422602275406</v>
      </c>
      <c r="P224">
        <v>9.0431255461026794</v>
      </c>
      <c r="Q224">
        <v>8.9190948383377897</v>
      </c>
      <c r="R224">
        <v>8.8260325615273292</v>
      </c>
      <c r="S224">
        <v>8.7156521060223202</v>
      </c>
      <c r="T224">
        <v>8.6645211325005</v>
      </c>
      <c r="U224">
        <v>8.3024983043719498</v>
      </c>
      <c r="V224">
        <v>8.3130397820738793</v>
      </c>
      <c r="W224">
        <v>8.2926471384474603</v>
      </c>
      <c r="X224">
        <v>9.2307570236302201</v>
      </c>
      <c r="Y224">
        <v>9.1926918015749592</v>
      </c>
      <c r="Z224">
        <v>9.1425204771597794</v>
      </c>
      <c r="AA224">
        <v>9.0450296509619594</v>
      </c>
      <c r="AB224">
        <v>8.9886016710719101</v>
      </c>
      <c r="AC224">
        <v>8.9556529741652007</v>
      </c>
      <c r="AD224">
        <v>8.9122264979443706</v>
      </c>
      <c r="AE224">
        <v>8.8605160337059505</v>
      </c>
      <c r="AF224">
        <v>8.8018928021226301</v>
      </c>
      <c r="AG224">
        <v>8.7376787545879004</v>
      </c>
      <c r="AH224">
        <v>8.6691174229775694</v>
      </c>
    </row>
    <row r="225" spans="1:34" x14ac:dyDescent="0.35">
      <c r="A225" t="s">
        <v>334</v>
      </c>
      <c r="C225">
        <v>2.0070000000000001</v>
      </c>
      <c r="D225">
        <v>1.8620000000000001</v>
      </c>
      <c r="E225">
        <v>1.8790452742082999</v>
      </c>
      <c r="F225">
        <v>2.6623810517447799</v>
      </c>
      <c r="G225">
        <v>2.3575651266626001</v>
      </c>
      <c r="H225">
        <v>3.0183465106931302</v>
      </c>
      <c r="I225">
        <v>5.9773797680963003</v>
      </c>
      <c r="J225">
        <v>5.4500779223976901</v>
      </c>
      <c r="K225">
        <v>5.05974595725373</v>
      </c>
      <c r="L225">
        <v>4.6091097130621099</v>
      </c>
      <c r="M225">
        <v>4.1444297325117603</v>
      </c>
      <c r="N225">
        <v>3.91445764551076</v>
      </c>
      <c r="O225">
        <v>6.0236555766826196</v>
      </c>
      <c r="P225">
        <v>5.4760201822959402</v>
      </c>
      <c r="Q225">
        <v>5.10977214855592</v>
      </c>
      <c r="R225">
        <v>4.8152318926462003</v>
      </c>
      <c r="S225">
        <v>4.41841900431612</v>
      </c>
      <c r="T225">
        <v>4.1284283917528999</v>
      </c>
      <c r="U225">
        <v>4.7719993528897504</v>
      </c>
      <c r="V225">
        <v>4.4272263369088103</v>
      </c>
      <c r="W225">
        <v>4.1554283512978198</v>
      </c>
      <c r="X225">
        <v>6.4851359548074203</v>
      </c>
      <c r="Y225">
        <v>6.0398445730573398</v>
      </c>
      <c r="Z225">
        <v>5.6427134163147397</v>
      </c>
      <c r="AA225">
        <v>5.0071817303148798</v>
      </c>
      <c r="AB225">
        <v>4.7765223142292603</v>
      </c>
      <c r="AC225">
        <v>4.4399900720932104</v>
      </c>
      <c r="AD225">
        <v>4.1170198931700401</v>
      </c>
      <c r="AE225">
        <v>3.80585753302219</v>
      </c>
      <c r="AF225">
        <v>3.5076227869846801</v>
      </c>
      <c r="AG225">
        <v>3.2231068682616502</v>
      </c>
      <c r="AH225">
        <v>2.95279572026408</v>
      </c>
    </row>
    <row r="226" spans="1:34" x14ac:dyDescent="0.35">
      <c r="A226" t="s">
        <v>333</v>
      </c>
      <c r="C226">
        <v>0.76300000000000001</v>
      </c>
      <c r="D226">
        <v>0.73599999999999999</v>
      </c>
      <c r="E226">
        <v>0.66183257250811001</v>
      </c>
      <c r="F226">
        <v>0.84994602752545201</v>
      </c>
      <c r="G226">
        <v>0.80681063869775704</v>
      </c>
      <c r="H226">
        <v>1.41093722384892</v>
      </c>
      <c r="I226">
        <v>2.0505975702572701</v>
      </c>
      <c r="J226">
        <v>2.04444804983404</v>
      </c>
      <c r="K226">
        <v>2.0718860782502801</v>
      </c>
      <c r="L226">
        <v>2.0343833621085099</v>
      </c>
      <c r="M226">
        <v>1.9538794262825101</v>
      </c>
      <c r="N226">
        <v>1.97914905484301</v>
      </c>
      <c r="O226">
        <v>2.7439563784377299</v>
      </c>
      <c r="P226">
        <v>2.5703327955082198</v>
      </c>
      <c r="Q226">
        <v>2.4872553290894799</v>
      </c>
      <c r="R226">
        <v>2.44295531767902</v>
      </c>
      <c r="S226">
        <v>2.3092065927426799</v>
      </c>
      <c r="T226">
        <v>2.1431299375191699</v>
      </c>
      <c r="U226">
        <v>2.9929865069555199</v>
      </c>
      <c r="V226">
        <v>2.8139743730768401</v>
      </c>
      <c r="W226">
        <v>2.7134472220208501</v>
      </c>
      <c r="X226">
        <v>3.0736243270641999</v>
      </c>
      <c r="Y226">
        <v>2.8717457023938602</v>
      </c>
      <c r="Z226">
        <v>2.7026143580394</v>
      </c>
      <c r="AA226">
        <v>2.4701860860351998</v>
      </c>
      <c r="AB226">
        <v>2.38761207530119</v>
      </c>
      <c r="AC226">
        <v>2.1893773301907999</v>
      </c>
      <c r="AD226">
        <v>2.0060837232541702</v>
      </c>
      <c r="AE226">
        <v>1.8352004525704799</v>
      </c>
      <c r="AF226">
        <v>1.67701879322369</v>
      </c>
      <c r="AG226">
        <v>1.5314324051464401</v>
      </c>
      <c r="AH226">
        <v>1.39805715334048</v>
      </c>
    </row>
    <row r="227" spans="1:34" x14ac:dyDescent="0.35">
      <c r="A227" t="s">
        <v>352</v>
      </c>
      <c r="C227">
        <v>1.7350000000000001</v>
      </c>
      <c r="D227">
        <v>1.736</v>
      </c>
      <c r="E227">
        <v>1.6057584095170101</v>
      </c>
      <c r="F227">
        <v>2.1404809854700799</v>
      </c>
      <c r="G227">
        <v>3.2024099890689</v>
      </c>
      <c r="H227">
        <v>2.9329812631565302</v>
      </c>
      <c r="I227">
        <v>2.5421244808882699</v>
      </c>
      <c r="J227">
        <v>2.3528550547072902</v>
      </c>
      <c r="K227">
        <v>2.20645349710502</v>
      </c>
      <c r="L227">
        <v>2.0874955206975501</v>
      </c>
      <c r="M227">
        <v>1.9977074033392499</v>
      </c>
      <c r="N227">
        <v>2.09358514115014</v>
      </c>
      <c r="O227">
        <v>1.9432305642115799</v>
      </c>
      <c r="P227">
        <v>1.9584537376645199</v>
      </c>
      <c r="Q227">
        <v>1.79331497118089</v>
      </c>
      <c r="R227">
        <v>1.72864164482187</v>
      </c>
      <c r="S227">
        <v>1.6387104218383599</v>
      </c>
      <c r="T227">
        <v>1.59150625973585</v>
      </c>
      <c r="U227">
        <v>1.5578526842659</v>
      </c>
      <c r="V227">
        <v>1.53759869120209</v>
      </c>
      <c r="W227">
        <v>1.5195762005442</v>
      </c>
      <c r="X227">
        <v>1.5028779938010799</v>
      </c>
      <c r="Y227">
        <v>1.48672193732831</v>
      </c>
      <c r="Z227">
        <v>1.47112541285972</v>
      </c>
      <c r="AA227">
        <v>1.4558757576646699</v>
      </c>
      <c r="AB227">
        <v>1.4408540508113199</v>
      </c>
      <c r="AC227">
        <v>1.42592356168656</v>
      </c>
      <c r="AD227">
        <v>1.4110126087785899</v>
      </c>
      <c r="AE227">
        <v>1.3960640174579699</v>
      </c>
      <c r="AF227">
        <v>1.38103365455546</v>
      </c>
      <c r="AG227">
        <v>1.3658868099632</v>
      </c>
      <c r="AH227">
        <v>1.3505957656301799</v>
      </c>
    </row>
    <row r="228" spans="1:34" x14ac:dyDescent="0.35">
      <c r="A228" t="s">
        <v>364</v>
      </c>
      <c r="C228">
        <v>3.2490000000000001</v>
      </c>
      <c r="D228">
        <v>3.2290000000000001</v>
      </c>
      <c r="E228">
        <v>3.2074229678839901</v>
      </c>
      <c r="F228">
        <v>3.3363986970709498</v>
      </c>
      <c r="G228">
        <v>3.2815688540803798</v>
      </c>
      <c r="H228">
        <v>2.4131751447831902</v>
      </c>
      <c r="I228">
        <v>2.6337445654175</v>
      </c>
      <c r="J228">
        <v>2.6628979110190998</v>
      </c>
      <c r="K228">
        <v>2.6700198995589099</v>
      </c>
      <c r="L228">
        <v>2.6310985031312502</v>
      </c>
      <c r="M228">
        <v>2.58557172553604</v>
      </c>
      <c r="N228">
        <v>2.6091183790682</v>
      </c>
      <c r="O228">
        <v>2.7468569662907401</v>
      </c>
      <c r="P228">
        <v>2.8854752987361501</v>
      </c>
      <c r="Q228">
        <v>3.0797155016447202</v>
      </c>
      <c r="R228">
        <v>3.2669456319638499</v>
      </c>
      <c r="S228">
        <v>3.36221487110604</v>
      </c>
      <c r="T228">
        <v>3.4562290632649999</v>
      </c>
      <c r="U228">
        <v>2.9184993090593201</v>
      </c>
      <c r="V228">
        <v>2.92508079539587</v>
      </c>
      <c r="W228">
        <v>2.9885572644245801</v>
      </c>
      <c r="X228">
        <v>2.8664215994739899</v>
      </c>
      <c r="Y228">
        <v>2.8779974248867402</v>
      </c>
      <c r="Z228">
        <v>2.90605909362908</v>
      </c>
      <c r="AA228">
        <v>2.8235866037608299</v>
      </c>
      <c r="AB228">
        <v>2.9186684777753502</v>
      </c>
      <c r="AC228">
        <v>2.9196227862423401</v>
      </c>
      <c r="AD228">
        <v>2.9189056517135699</v>
      </c>
      <c r="AE228">
        <v>2.9141633097403199</v>
      </c>
      <c r="AF228">
        <v>2.9056513054064901</v>
      </c>
      <c r="AG228">
        <v>2.8936178867017901</v>
      </c>
      <c r="AH228">
        <v>2.8783032219618101</v>
      </c>
    </row>
    <row r="229" spans="1:34" x14ac:dyDescent="0.35">
      <c r="A229" t="s">
        <v>434</v>
      </c>
      <c r="C229">
        <v>1.246</v>
      </c>
      <c r="D229">
        <v>1.206</v>
      </c>
      <c r="E229">
        <v>1.16548901280138</v>
      </c>
      <c r="F229">
        <v>1.07653244220467</v>
      </c>
      <c r="G229">
        <v>0.99963204457565102</v>
      </c>
      <c r="H229">
        <v>0.91366952909492605</v>
      </c>
      <c r="I229">
        <v>0.77528429523390296</v>
      </c>
      <c r="J229">
        <v>0.65830598483368497</v>
      </c>
      <c r="K229">
        <v>0.55584054916659398</v>
      </c>
      <c r="L229">
        <v>0.477633233891335</v>
      </c>
      <c r="M229">
        <v>0.42041724422790799</v>
      </c>
      <c r="N229">
        <v>0.37186358065703301</v>
      </c>
      <c r="O229">
        <v>0.331041719670921</v>
      </c>
      <c r="P229">
        <v>0.29607513075361402</v>
      </c>
      <c r="Q229">
        <v>0.26618372699089099</v>
      </c>
      <c r="R229">
        <v>0.24027876044295801</v>
      </c>
      <c r="S229">
        <v>0.217780946169635</v>
      </c>
      <c r="T229">
        <v>0.19812359068828</v>
      </c>
      <c r="U229">
        <v>0.18085679524235099</v>
      </c>
      <c r="V229">
        <v>0.165601271593834</v>
      </c>
      <c r="W229">
        <v>0.152055735572803</v>
      </c>
      <c r="X229">
        <v>0.13997125144522399</v>
      </c>
      <c r="Y229">
        <v>0.129141656196302</v>
      </c>
      <c r="Z229">
        <v>0.119394259583159</v>
      </c>
      <c r="AA229">
        <v>0.110584914204784</v>
      </c>
      <c r="AB229">
        <v>0.102592792415536</v>
      </c>
      <c r="AC229">
        <v>9.5316149190740496E-2</v>
      </c>
      <c r="AD229">
        <v>8.8668902856283399E-2</v>
      </c>
      <c r="AE229">
        <v>8.2577855460986296E-2</v>
      </c>
      <c r="AF229">
        <v>7.6980437267610599E-2</v>
      </c>
      <c r="AG229">
        <v>7.1822882055315396E-2</v>
      </c>
      <c r="AH229">
        <v>6.7058730689363494E-2</v>
      </c>
    </row>
    <row r="230" spans="1:34" x14ac:dyDescent="0.35">
      <c r="A230" t="s">
        <v>298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 x14ac:dyDescent="0.35">
      <c r="A231" t="s">
        <v>297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 x14ac:dyDescent="0.35">
      <c r="A232" t="s">
        <v>99</v>
      </c>
      <c r="E232">
        <v>1.0987164965170899</v>
      </c>
      <c r="F232">
        <v>1.3460429210595499</v>
      </c>
      <c r="G232">
        <v>1.7892075927278701</v>
      </c>
      <c r="H232">
        <v>2.1243161452500599</v>
      </c>
      <c r="I232">
        <v>1.78143217101093</v>
      </c>
      <c r="J232">
        <v>1.6854449456659</v>
      </c>
      <c r="K232">
        <v>2.1172619196085201</v>
      </c>
      <c r="L232">
        <v>1.95553595789003</v>
      </c>
      <c r="M232">
        <v>2.0307668812974198</v>
      </c>
      <c r="N232">
        <v>3.4262779187792902</v>
      </c>
      <c r="O232">
        <v>2.7238413693845498</v>
      </c>
      <c r="P232">
        <v>2.7136072475069399</v>
      </c>
      <c r="Q232">
        <v>2.6532047938199499</v>
      </c>
      <c r="R232">
        <v>2.7048356575815</v>
      </c>
      <c r="S232">
        <v>2.7538575471786899</v>
      </c>
      <c r="T232">
        <v>2.3776514765305299</v>
      </c>
      <c r="U232">
        <v>2.2146461881828601</v>
      </c>
      <c r="V232">
        <v>2.1308870961475201</v>
      </c>
      <c r="W232">
        <v>2.0820444551454198</v>
      </c>
      <c r="X232">
        <v>2.0508015076145401</v>
      </c>
      <c r="Y232">
        <v>2.0268419469634602</v>
      </c>
      <c r="Z232">
        <v>2.0097682592633701</v>
      </c>
      <c r="AA232">
        <v>1.9972009089410701</v>
      </c>
      <c r="AB232">
        <v>1.98778381260009</v>
      </c>
      <c r="AC232">
        <v>1.98056004785675</v>
      </c>
      <c r="AD232">
        <v>1.9749522739523799</v>
      </c>
      <c r="AE232">
        <v>1.97054909004442</v>
      </c>
      <c r="AF232">
        <v>1.96705719781696</v>
      </c>
      <c r="AG232">
        <v>1.96426193370474</v>
      </c>
      <c r="AH232">
        <v>1.9620028453662599</v>
      </c>
    </row>
    <row r="233" spans="1:34" x14ac:dyDescent="0.35">
      <c r="A233" t="s">
        <v>98</v>
      </c>
      <c r="E233">
        <v>618.86143124446301</v>
      </c>
      <c r="F233">
        <v>740.37995569814404</v>
      </c>
      <c r="G233">
        <v>984.26945686703198</v>
      </c>
      <c r="H233">
        <v>817.61843925894402</v>
      </c>
      <c r="I233">
        <v>712.34947602344198</v>
      </c>
      <c r="J233">
        <v>682.88775600510905</v>
      </c>
      <c r="K233">
        <v>730.81022598202503</v>
      </c>
      <c r="L233">
        <v>695.83614357758904</v>
      </c>
      <c r="M233">
        <v>707.60862032507805</v>
      </c>
      <c r="N233">
        <v>955.12372133743804</v>
      </c>
      <c r="O233">
        <v>813.53235652624301</v>
      </c>
      <c r="P233">
        <v>823.87333933627804</v>
      </c>
      <c r="Q233">
        <v>789.59406681575001</v>
      </c>
      <c r="R233">
        <v>793.19218640607698</v>
      </c>
      <c r="S233">
        <v>793.09420519838102</v>
      </c>
      <c r="T233">
        <v>723.56494964862395</v>
      </c>
      <c r="U233">
        <v>692.65344377675206</v>
      </c>
      <c r="V233">
        <v>677.65552896389397</v>
      </c>
      <c r="W233">
        <v>668.946808734618</v>
      </c>
      <c r="X233">
        <v>663.45844616447198</v>
      </c>
      <c r="Y233">
        <v>659.07429619949698</v>
      </c>
      <c r="Z233">
        <v>656.01754160121698</v>
      </c>
      <c r="AA233">
        <v>653.83595982812096</v>
      </c>
      <c r="AB233">
        <v>652.29003436777202</v>
      </c>
      <c r="AC233">
        <v>651.16123104171095</v>
      </c>
      <c r="AD233">
        <v>650.34229729207402</v>
      </c>
      <c r="AE233">
        <v>649.74996947602494</v>
      </c>
      <c r="AF233">
        <v>649.32428421549696</v>
      </c>
      <c r="AG233">
        <v>649.02086125948802</v>
      </c>
      <c r="AH233">
        <v>648.80619450945096</v>
      </c>
    </row>
    <row r="234" spans="1:34" x14ac:dyDescent="0.35">
      <c r="A234" t="s">
        <v>97</v>
      </c>
      <c r="E234">
        <v>0.69975130445984701</v>
      </c>
      <c r="F234">
        <v>0.91103316782060095</v>
      </c>
      <c r="G234">
        <v>1.38286836162712</v>
      </c>
      <c r="H234">
        <v>2.1190100657924602</v>
      </c>
      <c r="I234">
        <v>1.78143217101093</v>
      </c>
      <c r="J234">
        <v>1.6854449456659</v>
      </c>
      <c r="K234">
        <v>2.1172619196085201</v>
      </c>
      <c r="L234">
        <v>1.95553595789003</v>
      </c>
      <c r="M234">
        <v>2.0307668812974198</v>
      </c>
      <c r="N234">
        <v>3.4262779187792902</v>
      </c>
      <c r="O234">
        <v>2.7238413693845498</v>
      </c>
      <c r="P234">
        <v>2.7136072475069399</v>
      </c>
      <c r="Q234">
        <v>2.6532047938199499</v>
      </c>
      <c r="R234">
        <v>2.7048356575815</v>
      </c>
      <c r="S234">
        <v>2.7538575471786899</v>
      </c>
      <c r="T234">
        <v>2.3776514765305299</v>
      </c>
      <c r="U234">
        <v>2.2146461881828601</v>
      </c>
      <c r="V234">
        <v>2.1308870961475201</v>
      </c>
      <c r="W234">
        <v>2.0820444551454198</v>
      </c>
      <c r="X234">
        <v>2.0508015076145401</v>
      </c>
      <c r="Y234">
        <v>2.0268419469634602</v>
      </c>
      <c r="Z234">
        <v>2.0097682592633701</v>
      </c>
      <c r="AA234">
        <v>1.9972009089410701</v>
      </c>
      <c r="AB234">
        <v>1.98778381260009</v>
      </c>
      <c r="AC234">
        <v>1.98056004785675</v>
      </c>
      <c r="AD234">
        <v>1.9749522739523799</v>
      </c>
      <c r="AE234">
        <v>1.97054909004442</v>
      </c>
      <c r="AF234">
        <v>1.96705719781696</v>
      </c>
      <c r="AG234">
        <v>1.96426193370474</v>
      </c>
      <c r="AH234">
        <v>1.9620028453662599</v>
      </c>
    </row>
    <row r="235" spans="1:34" x14ac:dyDescent="0.35">
      <c r="A235" t="s">
        <v>95</v>
      </c>
      <c r="E235">
        <v>124.362353990112</v>
      </c>
      <c r="F235">
        <v>141.774963386807</v>
      </c>
      <c r="G235">
        <v>172.66046089093899</v>
      </c>
      <c r="H235">
        <v>178.19477375890801</v>
      </c>
      <c r="I235">
        <v>140.941406086748</v>
      </c>
      <c r="J235">
        <v>146.44979064136001</v>
      </c>
      <c r="K235">
        <v>156.80349585055501</v>
      </c>
      <c r="L235">
        <v>160.71326779018</v>
      </c>
      <c r="M235">
        <v>167.423566961223</v>
      </c>
      <c r="N235">
        <v>219.49024248169101</v>
      </c>
      <c r="O235">
        <v>217.730797152116</v>
      </c>
      <c r="P235">
        <v>225.75123807109901</v>
      </c>
      <c r="Q235">
        <v>235.20462903331699</v>
      </c>
      <c r="R235">
        <v>247.22138128675601</v>
      </c>
      <c r="S235">
        <v>256.206662531929</v>
      </c>
      <c r="T235">
        <v>228.60385561683799</v>
      </c>
      <c r="U235">
        <v>217.73793469299301</v>
      </c>
      <c r="V235">
        <v>212.15187875272301</v>
      </c>
      <c r="W235">
        <v>209.508148853238</v>
      </c>
      <c r="X235">
        <v>208.245975870687</v>
      </c>
      <c r="Y235">
        <v>207.65581745971701</v>
      </c>
      <c r="Z235">
        <v>207.49424534892299</v>
      </c>
      <c r="AA235">
        <v>207.59590271298001</v>
      </c>
      <c r="AB235">
        <v>207.88404530095701</v>
      </c>
      <c r="AC235">
        <v>208.28379794693001</v>
      </c>
      <c r="AD235">
        <v>208.76904090578199</v>
      </c>
      <c r="AE235">
        <v>209.315225034371</v>
      </c>
      <c r="AF235">
        <v>209.90494855579499</v>
      </c>
      <c r="AG235">
        <v>210.52531746121599</v>
      </c>
      <c r="AH235">
        <v>211.16652657146901</v>
      </c>
    </row>
    <row r="236" spans="1:34" x14ac:dyDescent="0.35">
      <c r="A236" t="s">
        <v>96</v>
      </c>
      <c r="E236">
        <v>280.11702075618399</v>
      </c>
      <c r="F236">
        <v>376.42147861293398</v>
      </c>
      <c r="G236">
        <v>595.14110115311405</v>
      </c>
      <c r="H236">
        <v>638.99934547687701</v>
      </c>
      <c r="I236">
        <v>571.40806993669401</v>
      </c>
      <c r="J236">
        <v>536.43796536374896</v>
      </c>
      <c r="K236">
        <v>574.00673013147002</v>
      </c>
      <c r="L236">
        <v>535.12287578740802</v>
      </c>
      <c r="M236">
        <v>540.18505336385499</v>
      </c>
      <c r="N236">
        <v>735.63347885574603</v>
      </c>
      <c r="O236">
        <v>595.80155937412701</v>
      </c>
      <c r="P236">
        <v>598.12210126517903</v>
      </c>
      <c r="Q236">
        <v>554.38943778243197</v>
      </c>
      <c r="R236">
        <v>545.97080511931995</v>
      </c>
      <c r="S236">
        <v>536.88754266645105</v>
      </c>
      <c r="T236">
        <v>494.96109403178502</v>
      </c>
      <c r="U236">
        <v>474.91550908375802</v>
      </c>
      <c r="V236">
        <v>465.50365021117102</v>
      </c>
      <c r="W236">
        <v>459.43865988137998</v>
      </c>
      <c r="X236">
        <v>455.21247029378497</v>
      </c>
      <c r="Y236">
        <v>451.418478739779</v>
      </c>
      <c r="Z236">
        <v>448.52329625229299</v>
      </c>
      <c r="AA236">
        <v>446.24005711514098</v>
      </c>
      <c r="AB236">
        <v>444.40598906681498</v>
      </c>
      <c r="AC236">
        <v>442.87743309477997</v>
      </c>
      <c r="AD236">
        <v>441.57325638629197</v>
      </c>
      <c r="AE236">
        <v>440.434744441654</v>
      </c>
      <c r="AF236">
        <v>439.41933565970101</v>
      </c>
      <c r="AG236">
        <v>438.495543798271</v>
      </c>
      <c r="AH236">
        <v>437.63966793798198</v>
      </c>
    </row>
    <row r="237" spans="1:34" x14ac:dyDescent="0.35">
      <c r="A237" t="s">
        <v>491</v>
      </c>
      <c r="E237">
        <v>0.39896519205724601</v>
      </c>
      <c r="F237">
        <v>0.43500975323895802</v>
      </c>
      <c r="G237">
        <v>0.40633923110075798</v>
      </c>
      <c r="H237">
        <v>5.3060794575958302E-3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 t="s">
        <v>490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35">
      <c r="A239" t="s">
        <v>100</v>
      </c>
      <c r="E239">
        <v>214.38205649816501</v>
      </c>
      <c r="F239">
        <v>222.18351369840201</v>
      </c>
      <c r="G239">
        <v>216.467894822978</v>
      </c>
      <c r="H239">
        <v>0.42432002315858802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35">
      <c r="A240" t="s">
        <v>72</v>
      </c>
      <c r="C240">
        <v>0.19700000000000001</v>
      </c>
      <c r="D240">
        <v>0.189</v>
      </c>
      <c r="E240">
        <v>0.182669988872766</v>
      </c>
      <c r="F240">
        <v>0.36651167294780002</v>
      </c>
      <c r="G240">
        <v>0.31962793034859099</v>
      </c>
      <c r="H240">
        <v>0.56879496948875297</v>
      </c>
      <c r="I240">
        <v>0.96034906852662805</v>
      </c>
      <c r="J240">
        <v>0.83730370580218305</v>
      </c>
      <c r="K240">
        <v>0.75465954121351597</v>
      </c>
      <c r="L240">
        <v>0.68727538737886995</v>
      </c>
      <c r="M240">
        <v>0.61708346451431795</v>
      </c>
      <c r="N240">
        <v>0.56307696082008796</v>
      </c>
      <c r="O240">
        <v>1.03013147328916</v>
      </c>
      <c r="P240">
        <v>0.86349457322505196</v>
      </c>
      <c r="Q240">
        <v>0.72908752667610899</v>
      </c>
      <c r="R240">
        <v>0.62126250839020203</v>
      </c>
      <c r="S240">
        <v>0.53342674033547699</v>
      </c>
      <c r="T240">
        <v>0.461951527403067</v>
      </c>
      <c r="U240">
        <v>1.2421414655037699</v>
      </c>
      <c r="V240">
        <v>1.1155071838429</v>
      </c>
      <c r="W240">
        <v>0.99810692427679104</v>
      </c>
      <c r="X240">
        <v>1.0684456667167099</v>
      </c>
      <c r="Y240">
        <v>0.95796808118892596</v>
      </c>
      <c r="Z240">
        <v>0.85767324255617505</v>
      </c>
      <c r="AA240">
        <v>0.76712373406803702</v>
      </c>
      <c r="AB240">
        <v>0.68574805162997299</v>
      </c>
      <c r="AC240">
        <v>0.61289356525678695</v>
      </c>
      <c r="AD240">
        <v>0.54786874193642199</v>
      </c>
      <c r="AE240">
        <v>0.489974765269648</v>
      </c>
      <c r="AF240">
        <v>0.43852809642166701</v>
      </c>
      <c r="AG240">
        <v>0.392875774222741</v>
      </c>
      <c r="AH240">
        <v>0.35240507969977403</v>
      </c>
    </row>
    <row r="241" spans="1:34" x14ac:dyDescent="0.35">
      <c r="A241" t="s">
        <v>71</v>
      </c>
      <c r="C241">
        <v>132.203</v>
      </c>
      <c r="D241">
        <v>127.81100000000001</v>
      </c>
      <c r="E241">
        <v>123.81390945709801</v>
      </c>
      <c r="F241">
        <v>188.65342528162901</v>
      </c>
      <c r="G241">
        <v>170.08280210240301</v>
      </c>
      <c r="H241">
        <v>178.23618285123899</v>
      </c>
      <c r="I241">
        <v>262.92207365342199</v>
      </c>
      <c r="J241">
        <v>229.858489227928</v>
      </c>
      <c r="K241">
        <v>204.12188483431501</v>
      </c>
      <c r="L241">
        <v>182.830001105088</v>
      </c>
      <c r="M241">
        <v>164.45522615194699</v>
      </c>
      <c r="N241">
        <v>150.66136884634301</v>
      </c>
      <c r="O241">
        <v>314.72321917565199</v>
      </c>
      <c r="P241">
        <v>261.89697576837398</v>
      </c>
      <c r="Q241">
        <v>219.67891417774501</v>
      </c>
      <c r="R241">
        <v>186.115405727243</v>
      </c>
      <c r="S241">
        <v>159.127815290944</v>
      </c>
      <c r="T241">
        <v>137.4269179723</v>
      </c>
      <c r="U241">
        <v>448.88713890229297</v>
      </c>
      <c r="V241">
        <v>393.09304308600099</v>
      </c>
      <c r="W241">
        <v>344.05545610308599</v>
      </c>
      <c r="X241">
        <v>337.02369719066098</v>
      </c>
      <c r="Y241">
        <v>296.60969703437303</v>
      </c>
      <c r="Z241">
        <v>261.14714266086003</v>
      </c>
      <c r="AA241">
        <v>230.09063484618099</v>
      </c>
      <c r="AB241">
        <v>202.93954728725299</v>
      </c>
      <c r="AC241">
        <v>179.23658608036999</v>
      </c>
      <c r="AD241">
        <v>158.56690898942301</v>
      </c>
      <c r="AE241">
        <v>140.55683842093001</v>
      </c>
      <c r="AF241">
        <v>124.87199290453999</v>
      </c>
      <c r="AG241">
        <v>111.214927636178</v>
      </c>
      <c r="AH241">
        <v>99.322437707677395</v>
      </c>
    </row>
    <row r="242" spans="1:34" x14ac:dyDescent="0.35">
      <c r="A242" t="s">
        <v>492</v>
      </c>
      <c r="E242">
        <v>124.362353990112</v>
      </c>
      <c r="F242">
        <v>141.774963386807</v>
      </c>
      <c r="G242">
        <v>172.66046089093899</v>
      </c>
      <c r="H242">
        <v>178.19477375890801</v>
      </c>
      <c r="I242">
        <v>140.941406086748</v>
      </c>
      <c r="J242">
        <v>146.44979064136001</v>
      </c>
      <c r="K242">
        <v>156.80349585055501</v>
      </c>
      <c r="L242">
        <v>160.71326779018</v>
      </c>
      <c r="M242">
        <v>167.423566961223</v>
      </c>
      <c r="N242">
        <v>219.49024248169101</v>
      </c>
      <c r="O242">
        <v>217.730797152116</v>
      </c>
      <c r="P242">
        <v>225.75123807109901</v>
      </c>
      <c r="Q242">
        <v>235.20462903331699</v>
      </c>
      <c r="R242">
        <v>247.22138128675601</v>
      </c>
      <c r="S242">
        <v>256.206662531929</v>
      </c>
      <c r="T242">
        <v>228.60385561683799</v>
      </c>
      <c r="U242">
        <v>217.73793469299301</v>
      </c>
      <c r="V242">
        <v>212.15187875272301</v>
      </c>
      <c r="W242">
        <v>209.508148853238</v>
      </c>
      <c r="X242">
        <v>208.245975870687</v>
      </c>
      <c r="Y242">
        <v>207.65581745971701</v>
      </c>
      <c r="Z242">
        <v>207.49424534892299</v>
      </c>
      <c r="AA242">
        <v>207.59590271298001</v>
      </c>
      <c r="AB242">
        <v>207.88404530095701</v>
      </c>
      <c r="AC242">
        <v>208.28379794693001</v>
      </c>
      <c r="AD242">
        <v>208.76904090578199</v>
      </c>
      <c r="AE242">
        <v>209.315225034371</v>
      </c>
      <c r="AF242">
        <v>209.90494855579499</v>
      </c>
      <c r="AG242">
        <v>210.52531746121599</v>
      </c>
      <c r="AH242">
        <v>211.16652657146901</v>
      </c>
    </row>
    <row r="243" spans="1:34" x14ac:dyDescent="0.35">
      <c r="A243" t="s">
        <v>454</v>
      </c>
      <c r="C243">
        <v>0.19700000000000001</v>
      </c>
      <c r="D243">
        <v>0.189</v>
      </c>
      <c r="E243">
        <v>0.182669988872766</v>
      </c>
      <c r="F243">
        <v>0.36651167294780002</v>
      </c>
      <c r="G243">
        <v>0.31962793034859099</v>
      </c>
      <c r="H243">
        <v>0.56879496948875297</v>
      </c>
      <c r="I243">
        <v>0.96034906852662805</v>
      </c>
      <c r="J243">
        <v>0.83730370580218305</v>
      </c>
      <c r="K243">
        <v>0.75465954121351597</v>
      </c>
      <c r="L243">
        <v>0.68727538737886995</v>
      </c>
      <c r="M243">
        <v>0.61708346451431795</v>
      </c>
      <c r="N243">
        <v>0.56307696082008796</v>
      </c>
      <c r="O243">
        <v>1.03013147328916</v>
      </c>
      <c r="P243">
        <v>0.86349457322505196</v>
      </c>
      <c r="Q243">
        <v>0.72908752667610899</v>
      </c>
      <c r="R243">
        <v>0.62126250839020203</v>
      </c>
      <c r="S243">
        <v>0.53342674033547699</v>
      </c>
      <c r="T243">
        <v>0.461951527403067</v>
      </c>
      <c r="U243">
        <v>1.2421414655037699</v>
      </c>
      <c r="V243">
        <v>1.1155071838429</v>
      </c>
      <c r="W243">
        <v>0.99810692427679104</v>
      </c>
      <c r="X243">
        <v>1.0684456667167099</v>
      </c>
      <c r="Y243">
        <v>0.95796808118892596</v>
      </c>
      <c r="Z243">
        <v>0.85767324255617505</v>
      </c>
      <c r="AA243">
        <v>0.76712373406803702</v>
      </c>
      <c r="AB243">
        <v>0.68574805162997299</v>
      </c>
      <c r="AC243">
        <v>0.61289356525678695</v>
      </c>
      <c r="AD243">
        <v>0.54786874193642199</v>
      </c>
      <c r="AE243">
        <v>0.489974765269648</v>
      </c>
      <c r="AF243">
        <v>0.43852809642166701</v>
      </c>
      <c r="AG243">
        <v>0.392875774222741</v>
      </c>
      <c r="AH243">
        <v>0.35240507969977403</v>
      </c>
    </row>
    <row r="244" spans="1:34" x14ac:dyDescent="0.35">
      <c r="A244" t="s">
        <v>452</v>
      </c>
      <c r="C244">
        <v>132.203</v>
      </c>
      <c r="D244">
        <v>127.81100000000001</v>
      </c>
      <c r="E244">
        <v>123.81390945709801</v>
      </c>
      <c r="F244">
        <v>188.65342528162901</v>
      </c>
      <c r="G244">
        <v>170.08280210240301</v>
      </c>
      <c r="H244">
        <v>178.23618285123899</v>
      </c>
      <c r="I244">
        <v>262.92207365342199</v>
      </c>
      <c r="J244">
        <v>229.858489227928</v>
      </c>
      <c r="K244">
        <v>204.12188483431501</v>
      </c>
      <c r="L244">
        <v>182.830001105088</v>
      </c>
      <c r="M244">
        <v>164.45522615194699</v>
      </c>
      <c r="N244">
        <v>150.66136884634301</v>
      </c>
      <c r="O244">
        <v>314.72321917565199</v>
      </c>
      <c r="P244">
        <v>261.89697576837398</v>
      </c>
      <c r="Q244">
        <v>219.67891417774501</v>
      </c>
      <c r="R244">
        <v>186.115405727243</v>
      </c>
      <c r="S244">
        <v>159.127815290944</v>
      </c>
      <c r="T244">
        <v>137.4269179723</v>
      </c>
      <c r="U244">
        <v>448.88713890229297</v>
      </c>
      <c r="V244">
        <v>393.09304308600099</v>
      </c>
      <c r="W244">
        <v>344.05545610308599</v>
      </c>
      <c r="X244">
        <v>337.02369719066098</v>
      </c>
      <c r="Y244">
        <v>296.60969703437303</v>
      </c>
      <c r="Z244">
        <v>261.14714266086003</v>
      </c>
      <c r="AA244">
        <v>230.09063484618099</v>
      </c>
      <c r="AB244">
        <v>202.93954728725299</v>
      </c>
      <c r="AC244">
        <v>179.23658608036999</v>
      </c>
      <c r="AD244">
        <v>158.56690898942301</v>
      </c>
      <c r="AE244">
        <v>140.55683842093001</v>
      </c>
      <c r="AF244">
        <v>124.87199290453999</v>
      </c>
      <c r="AG244">
        <v>111.214927636178</v>
      </c>
      <c r="AH244">
        <v>99.322437707677395</v>
      </c>
    </row>
    <row r="245" spans="1:34" x14ac:dyDescent="0.35">
      <c r="A245" t="s">
        <v>453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5">
      <c r="A246" t="s">
        <v>464</v>
      </c>
      <c r="C246">
        <v>132.203</v>
      </c>
      <c r="D246">
        <v>127.81100000000001</v>
      </c>
      <c r="E246">
        <v>123.81390945709801</v>
      </c>
      <c r="F246">
        <v>188.65342528162901</v>
      </c>
      <c r="G246">
        <v>170.08280210240301</v>
      </c>
      <c r="H246">
        <v>178.23618285123899</v>
      </c>
      <c r="I246">
        <v>262.92207365342199</v>
      </c>
      <c r="J246">
        <v>229.858489227928</v>
      </c>
      <c r="K246">
        <v>204.12188483431501</v>
      </c>
      <c r="L246">
        <v>182.830001105088</v>
      </c>
      <c r="M246">
        <v>164.45522615194699</v>
      </c>
      <c r="N246">
        <v>150.66136884634301</v>
      </c>
      <c r="O246">
        <v>314.72321917565199</v>
      </c>
      <c r="P246">
        <v>261.89697576837398</v>
      </c>
      <c r="Q246">
        <v>219.67891417774501</v>
      </c>
      <c r="R246">
        <v>186.115405727243</v>
      </c>
      <c r="S246">
        <v>159.127815290944</v>
      </c>
      <c r="T246">
        <v>137.4269179723</v>
      </c>
      <c r="U246">
        <v>448.88713890229297</v>
      </c>
      <c r="V246">
        <v>393.09304308600099</v>
      </c>
      <c r="W246">
        <v>344.05545610308599</v>
      </c>
      <c r="X246">
        <v>337.02369719066098</v>
      </c>
      <c r="Y246">
        <v>296.60969703437303</v>
      </c>
      <c r="Z246">
        <v>261.14714266086003</v>
      </c>
      <c r="AA246">
        <v>230.09063484618099</v>
      </c>
      <c r="AB246">
        <v>202.93954728725299</v>
      </c>
      <c r="AC246">
        <v>179.23658608036999</v>
      </c>
      <c r="AD246">
        <v>158.56690898942301</v>
      </c>
      <c r="AE246">
        <v>140.55683842093001</v>
      </c>
      <c r="AF246">
        <v>124.87199290453999</v>
      </c>
      <c r="AG246">
        <v>111.214927636178</v>
      </c>
      <c r="AH246">
        <v>99.322437707677395</v>
      </c>
    </row>
    <row r="247" spans="1:34" x14ac:dyDescent="0.35">
      <c r="A247" t="s">
        <v>465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 t="s">
        <v>202</v>
      </c>
      <c r="H248">
        <v>2.4711582707369799</v>
      </c>
      <c r="I248">
        <v>3.4615241698633201</v>
      </c>
      <c r="J248">
        <v>3.2950253383704</v>
      </c>
      <c r="K248">
        <v>3.1965462587769902</v>
      </c>
      <c r="L248">
        <v>3.0812703248390401</v>
      </c>
      <c r="M248">
        <v>2.9397409583270999</v>
      </c>
      <c r="N248">
        <v>2.85775353207337</v>
      </c>
      <c r="O248">
        <v>3.4781710147176201</v>
      </c>
      <c r="P248">
        <v>3.0755322760446999</v>
      </c>
      <c r="Q248">
        <v>2.7407864635637398</v>
      </c>
      <c r="R248">
        <v>2.4836916658426502</v>
      </c>
      <c r="S248">
        <v>2.26101006864871</v>
      </c>
      <c r="T248">
        <v>2.0601590307697601</v>
      </c>
      <c r="U248">
        <v>2.4945504687079199</v>
      </c>
      <c r="V248">
        <v>2.3465367065560501</v>
      </c>
      <c r="W248">
        <v>2.2043768253799501</v>
      </c>
      <c r="X248">
        <v>3.3116055466619101</v>
      </c>
      <c r="Y248">
        <v>3.0994276907615101</v>
      </c>
      <c r="Z248">
        <v>2.8972042209860001</v>
      </c>
      <c r="AA248">
        <v>2.7047420714428299</v>
      </c>
      <c r="AB248">
        <v>2.5219763120685301</v>
      </c>
      <c r="AC248">
        <v>2.3488511059247301</v>
      </c>
      <c r="AD248">
        <v>2.1852640257750302</v>
      </c>
      <c r="AE248">
        <v>2.0310442968773499</v>
      </c>
      <c r="AF248">
        <v>1.88594986445595</v>
      </c>
      <c r="AG248">
        <v>1.74967454729795</v>
      </c>
      <c r="AH248">
        <v>1.6218598082365701</v>
      </c>
    </row>
    <row r="249" spans="1:34" x14ac:dyDescent="0.35">
      <c r="A249" t="s">
        <v>201</v>
      </c>
      <c r="H249">
        <v>398.67603854418701</v>
      </c>
      <c r="I249">
        <v>472.36378870086003</v>
      </c>
      <c r="J249">
        <v>440.17270976189297</v>
      </c>
      <c r="K249">
        <v>416.906550666844</v>
      </c>
      <c r="L249">
        <v>393.46374738017602</v>
      </c>
      <c r="M249">
        <v>371.73644067411198</v>
      </c>
      <c r="N249">
        <v>359.72318159953397</v>
      </c>
      <c r="O249">
        <v>421.41664228949099</v>
      </c>
      <c r="P249">
        <v>378.50709033464699</v>
      </c>
      <c r="Q249">
        <v>340.76024205395402</v>
      </c>
      <c r="R249">
        <v>311.76328709904902</v>
      </c>
      <c r="S249">
        <v>286.54429912940799</v>
      </c>
      <c r="T249">
        <v>263.93272951703102</v>
      </c>
      <c r="U249">
        <v>361.52879507538103</v>
      </c>
      <c r="V249">
        <v>337.38895996855399</v>
      </c>
      <c r="W249">
        <v>314.688556397296</v>
      </c>
      <c r="X249">
        <v>402.48894326477898</v>
      </c>
      <c r="Y249">
        <v>374.93636165832402</v>
      </c>
      <c r="Z249">
        <v>349.09657179573901</v>
      </c>
      <c r="AA249">
        <v>324.89540812583601</v>
      </c>
      <c r="AB249">
        <v>302.26619047813898</v>
      </c>
      <c r="AC249">
        <v>281.14211134675998</v>
      </c>
      <c r="AD249">
        <v>261.45335023547199</v>
      </c>
      <c r="AE249">
        <v>243.126535102373</v>
      </c>
      <c r="AF249">
        <v>226.08537716833899</v>
      </c>
      <c r="AG249">
        <v>210.25182986712201</v>
      </c>
      <c r="AH249">
        <v>195.54738260269701</v>
      </c>
    </row>
    <row r="250" spans="1:34" x14ac:dyDescent="0.35">
      <c r="A250" t="s">
        <v>496</v>
      </c>
      <c r="H250">
        <v>2.4711582707369799</v>
      </c>
      <c r="I250">
        <v>3.4615241698633201</v>
      </c>
      <c r="J250">
        <v>3.2950253383704</v>
      </c>
      <c r="K250">
        <v>3.1965462587769902</v>
      </c>
      <c r="L250">
        <v>3.0812703248390401</v>
      </c>
      <c r="M250">
        <v>2.9397409583270999</v>
      </c>
      <c r="N250">
        <v>2.85775353207337</v>
      </c>
      <c r="O250">
        <v>3.4781710147176201</v>
      </c>
      <c r="P250">
        <v>3.0755322760446999</v>
      </c>
      <c r="Q250">
        <v>2.7407864635637398</v>
      </c>
      <c r="R250">
        <v>2.4836916658426502</v>
      </c>
      <c r="S250">
        <v>2.26101006864871</v>
      </c>
      <c r="T250">
        <v>2.0601590307697601</v>
      </c>
      <c r="U250">
        <v>2.4945504687079199</v>
      </c>
      <c r="V250">
        <v>2.3465367065560501</v>
      </c>
      <c r="W250">
        <v>2.2043768253799501</v>
      </c>
      <c r="X250">
        <v>3.3116055466619101</v>
      </c>
      <c r="Y250">
        <v>3.0994276907615101</v>
      </c>
      <c r="Z250">
        <v>2.8972042209860001</v>
      </c>
      <c r="AA250">
        <v>2.7047420714428299</v>
      </c>
      <c r="AB250">
        <v>2.5219763120685301</v>
      </c>
      <c r="AC250">
        <v>2.3488511059247301</v>
      </c>
      <c r="AD250">
        <v>2.1852640257750302</v>
      </c>
      <c r="AE250">
        <v>2.0310442968773499</v>
      </c>
      <c r="AF250">
        <v>1.88594986445595</v>
      </c>
      <c r="AG250">
        <v>1.74967454729795</v>
      </c>
      <c r="AH250">
        <v>1.6218598082365701</v>
      </c>
    </row>
    <row r="251" spans="1:34" x14ac:dyDescent="0.35">
      <c r="A251" t="s">
        <v>494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5">
      <c r="A252" t="s">
        <v>495</v>
      </c>
      <c r="H252">
        <v>398.67603854418701</v>
      </c>
      <c r="I252">
        <v>472.36378870086003</v>
      </c>
      <c r="J252">
        <v>440.17270976189297</v>
      </c>
      <c r="K252">
        <v>416.906550666844</v>
      </c>
      <c r="L252">
        <v>393.46374738017602</v>
      </c>
      <c r="M252">
        <v>371.73644067411198</v>
      </c>
      <c r="N252">
        <v>359.72318159953397</v>
      </c>
      <c r="O252">
        <v>421.41664228949099</v>
      </c>
      <c r="P252">
        <v>378.50709033464699</v>
      </c>
      <c r="Q252">
        <v>340.76024205395402</v>
      </c>
      <c r="R252">
        <v>311.76328709904902</v>
      </c>
      <c r="S252">
        <v>286.54429912940799</v>
      </c>
      <c r="T252">
        <v>263.93272951703102</v>
      </c>
      <c r="U252">
        <v>361.52879507538103</v>
      </c>
      <c r="V252">
        <v>337.38895996855399</v>
      </c>
      <c r="W252">
        <v>314.688556397296</v>
      </c>
      <c r="X252">
        <v>402.48894326477898</v>
      </c>
      <c r="Y252">
        <v>374.93636165832402</v>
      </c>
      <c r="Z252">
        <v>349.09657179573901</v>
      </c>
      <c r="AA252">
        <v>324.89540812583601</v>
      </c>
      <c r="AB252">
        <v>302.26619047813898</v>
      </c>
      <c r="AC252">
        <v>281.14211134675998</v>
      </c>
      <c r="AD252">
        <v>261.45335023547199</v>
      </c>
      <c r="AE252">
        <v>243.126535102373</v>
      </c>
      <c r="AF252">
        <v>226.08537716833899</v>
      </c>
      <c r="AG252">
        <v>210.25182986712201</v>
      </c>
      <c r="AH252">
        <v>195.54738260269701</v>
      </c>
    </row>
    <row r="253" spans="1:34" x14ac:dyDescent="0.35">
      <c r="A253" t="s">
        <v>497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 t="s">
        <v>498</v>
      </c>
      <c r="H254">
        <v>398.67603854418701</v>
      </c>
      <c r="I254">
        <v>472.36378870086003</v>
      </c>
      <c r="J254">
        <v>440.17270976189297</v>
      </c>
      <c r="K254">
        <v>416.906550666844</v>
      </c>
      <c r="L254">
        <v>393.46374738017602</v>
      </c>
      <c r="M254">
        <v>371.73644067411198</v>
      </c>
      <c r="N254">
        <v>359.72318159953397</v>
      </c>
      <c r="O254">
        <v>421.41664228949099</v>
      </c>
      <c r="P254">
        <v>378.50709033464699</v>
      </c>
      <c r="Q254">
        <v>340.76024205395402</v>
      </c>
      <c r="R254">
        <v>311.76328709904902</v>
      </c>
      <c r="S254">
        <v>286.54429912940799</v>
      </c>
      <c r="T254">
        <v>263.93272951703102</v>
      </c>
      <c r="U254">
        <v>361.52879507538103</v>
      </c>
      <c r="V254">
        <v>337.38895996855399</v>
      </c>
      <c r="W254">
        <v>314.688556397296</v>
      </c>
      <c r="X254">
        <v>402.48894326477898</v>
      </c>
      <c r="Y254">
        <v>374.93636165832402</v>
      </c>
      <c r="Z254">
        <v>349.09657179573901</v>
      </c>
      <c r="AA254">
        <v>324.89540812583601</v>
      </c>
      <c r="AB254">
        <v>302.26619047813898</v>
      </c>
      <c r="AC254">
        <v>281.14211134675998</v>
      </c>
      <c r="AD254">
        <v>261.45335023547199</v>
      </c>
      <c r="AE254">
        <v>243.126535102373</v>
      </c>
      <c r="AF254">
        <v>226.08537716833899</v>
      </c>
      <c r="AG254">
        <v>210.25182986712201</v>
      </c>
      <c r="AH254">
        <v>195.54738260269701</v>
      </c>
    </row>
    <row r="255" spans="1:34" x14ac:dyDescent="0.35">
      <c r="A255" t="s">
        <v>200</v>
      </c>
      <c r="C255">
        <v>0.57999999999999996</v>
      </c>
      <c r="D255">
        <v>0.55700000000000005</v>
      </c>
      <c r="E255">
        <v>0.55078281481834102</v>
      </c>
      <c r="F255">
        <v>0.58102860559787695</v>
      </c>
      <c r="G255">
        <v>0.57328013035341197</v>
      </c>
    </row>
    <row r="256" spans="1:34" x14ac:dyDescent="0.35">
      <c r="A256" t="s">
        <v>311</v>
      </c>
      <c r="C256">
        <v>103.633</v>
      </c>
      <c r="D256">
        <v>99.504000000000005</v>
      </c>
      <c r="E256">
        <v>96.344661017074003</v>
      </c>
      <c r="F256">
        <v>96.189527144348901</v>
      </c>
      <c r="G256">
        <v>97.4918729769512</v>
      </c>
      <c r="H256">
        <v>238.20433559733701</v>
      </c>
      <c r="I256">
        <v>433.00386616390301</v>
      </c>
      <c r="J256">
        <v>393.39071049391799</v>
      </c>
      <c r="K256">
        <v>365.88735366741201</v>
      </c>
      <c r="L256">
        <v>326.86415572209802</v>
      </c>
      <c r="M256">
        <v>287.792947077924</v>
      </c>
      <c r="N256">
        <v>272.04884682803299</v>
      </c>
      <c r="O256">
        <v>410.54434786053201</v>
      </c>
      <c r="P256">
        <v>372.72873725196001</v>
      </c>
      <c r="Q256">
        <v>347.12840634997502</v>
      </c>
      <c r="R256">
        <v>329.26506963351898</v>
      </c>
      <c r="S256">
        <v>304.30673112150799</v>
      </c>
      <c r="T256">
        <v>283.51551369153998</v>
      </c>
      <c r="U256">
        <v>350.14602663527302</v>
      </c>
      <c r="V256">
        <v>317.00682190233601</v>
      </c>
      <c r="W256">
        <v>291.38666398973402</v>
      </c>
      <c r="X256">
        <v>374.49494483492703</v>
      </c>
      <c r="Y256">
        <v>343.75061337350797</v>
      </c>
      <c r="Z256">
        <v>317.40477195863599</v>
      </c>
      <c r="AA256">
        <v>272.776493578707</v>
      </c>
      <c r="AB256">
        <v>260.00913867649001</v>
      </c>
      <c r="AC256">
        <v>239.74030388927599</v>
      </c>
      <c r="AD256">
        <v>220.68037875298</v>
      </c>
      <c r="AE256">
        <v>202.64042755371599</v>
      </c>
      <c r="AF256">
        <v>185.639369279693</v>
      </c>
      <c r="AG256">
        <v>169.67660246562099</v>
      </c>
      <c r="AH256">
        <v>154.73607193798401</v>
      </c>
    </row>
    <row r="257" spans="1:34" x14ac:dyDescent="0.35">
      <c r="A257" t="s">
        <v>451</v>
      </c>
      <c r="C257">
        <v>0.57999999999999996</v>
      </c>
      <c r="D257">
        <v>0.55700000000000005</v>
      </c>
      <c r="E257">
        <v>0.55078281481834102</v>
      </c>
      <c r="F257">
        <v>0.58102860559787695</v>
      </c>
      <c r="G257">
        <v>0.57328013035341197</v>
      </c>
    </row>
    <row r="258" spans="1:34" x14ac:dyDescent="0.35">
      <c r="A258" t="s">
        <v>449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34" x14ac:dyDescent="0.35">
      <c r="A259" t="s">
        <v>450</v>
      </c>
      <c r="C259">
        <v>103.633</v>
      </c>
      <c r="D259">
        <v>99.504000000000005</v>
      </c>
      <c r="E259">
        <v>96.344661017074003</v>
      </c>
      <c r="F259">
        <v>96.189527144348901</v>
      </c>
      <c r="G259">
        <v>97.4918729769512</v>
      </c>
    </row>
    <row r="260" spans="1:34" x14ac:dyDescent="0.35">
      <c r="A260" t="s">
        <v>466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34" x14ac:dyDescent="0.35">
      <c r="A261" t="s">
        <v>467</v>
      </c>
      <c r="C261">
        <v>103.633</v>
      </c>
      <c r="D261">
        <v>99.504000000000005</v>
      </c>
      <c r="E261">
        <v>96.344661017074003</v>
      </c>
      <c r="F261">
        <v>96.189527144348901</v>
      </c>
      <c r="G261">
        <v>97.4918729769512</v>
      </c>
    </row>
    <row r="262" spans="1:34" x14ac:dyDescent="0.35">
      <c r="A262" t="s">
        <v>493</v>
      </c>
      <c r="E262">
        <v>494.49907725435003</v>
      </c>
      <c r="F262">
        <v>598.60499231133599</v>
      </c>
      <c r="G262">
        <v>811.60899597609205</v>
      </c>
      <c r="H262">
        <v>639.42366550003499</v>
      </c>
      <c r="I262">
        <v>571.40806993669401</v>
      </c>
      <c r="J262">
        <v>536.43796536374896</v>
      </c>
      <c r="K262">
        <v>574.00673013147002</v>
      </c>
      <c r="L262">
        <v>535.12287578740802</v>
      </c>
      <c r="M262">
        <v>540.18505336385499</v>
      </c>
      <c r="N262">
        <v>735.63347885574603</v>
      </c>
      <c r="O262">
        <v>595.80155937412701</v>
      </c>
      <c r="P262">
        <v>598.12210126517903</v>
      </c>
      <c r="Q262">
        <v>554.38943778243197</v>
      </c>
      <c r="R262">
        <v>545.97080511931995</v>
      </c>
      <c r="S262">
        <v>536.88754266645105</v>
      </c>
      <c r="T262">
        <v>494.96109403178502</v>
      </c>
      <c r="U262">
        <v>474.91550908375802</v>
      </c>
      <c r="V262">
        <v>465.50365021117102</v>
      </c>
      <c r="W262">
        <v>459.43865988137998</v>
      </c>
      <c r="X262">
        <v>455.21247029378497</v>
      </c>
      <c r="Y262">
        <v>451.418478739779</v>
      </c>
      <c r="Z262">
        <v>448.52329625229299</v>
      </c>
      <c r="AA262">
        <v>446.24005711514098</v>
      </c>
      <c r="AB262">
        <v>444.40598906681498</v>
      </c>
      <c r="AC262">
        <v>442.87743309477997</v>
      </c>
      <c r="AD262">
        <v>441.57325638629197</v>
      </c>
      <c r="AE262">
        <v>440.434744441654</v>
      </c>
      <c r="AF262">
        <v>439.41933565970101</v>
      </c>
      <c r="AG262">
        <v>438.495543798271</v>
      </c>
      <c r="AH262">
        <v>437.63966793798198</v>
      </c>
    </row>
    <row r="263" spans="1:34" x14ac:dyDescent="0.35">
      <c r="A263" t="s">
        <v>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1.51057308989581E-2</v>
      </c>
      <c r="J263">
        <v>2.5518576527105E-2</v>
      </c>
      <c r="K263">
        <v>4.3420921371989302E-2</v>
      </c>
      <c r="L263">
        <v>5.8131506371102502E-2</v>
      </c>
      <c r="M263">
        <v>6.7556782317299793E-2</v>
      </c>
      <c r="N263">
        <v>7.4492699990108893E-2</v>
      </c>
      <c r="O263">
        <v>0.129930542091582</v>
      </c>
      <c r="P263">
        <v>0.109389434862246</v>
      </c>
      <c r="Q263">
        <v>9.2699252947132604E-2</v>
      </c>
      <c r="R263">
        <v>7.9327856086871207E-2</v>
      </c>
      <c r="S263">
        <v>6.8311279904597594E-2</v>
      </c>
      <c r="T263">
        <v>5.9318184124141797E-2</v>
      </c>
      <c r="U263">
        <v>0.169925410733408</v>
      </c>
      <c r="V263">
        <v>0.15367418565141899</v>
      </c>
      <c r="W263">
        <v>0.13830903880392501</v>
      </c>
      <c r="X263">
        <v>0.14131771767092099</v>
      </c>
      <c r="Y263">
        <v>0.12691081366173201</v>
      </c>
      <c r="Z263">
        <v>0.11375224341715399</v>
      </c>
      <c r="AA263">
        <v>0.101821159483463</v>
      </c>
      <c r="AB263">
        <v>9.1067597672466194E-2</v>
      </c>
      <c r="AC263">
        <v>8.1422953260632203E-2</v>
      </c>
      <c r="AD263">
        <v>7.2807829267098001E-2</v>
      </c>
      <c r="AE263">
        <v>6.5137776032862998E-2</v>
      </c>
      <c r="AF263">
        <v>5.8327391711843597E-2</v>
      </c>
      <c r="AG263">
        <v>5.2293167974270603E-2</v>
      </c>
      <c r="AH263">
        <v>4.6955383477393503E-2</v>
      </c>
    </row>
    <row r="264" spans="1:34" x14ac:dyDescent="0.35">
      <c r="A264" t="s">
        <v>468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132.23496502650801</v>
      </c>
      <c r="J264">
        <v>114.063624459084</v>
      </c>
      <c r="K264">
        <v>99.236069058065098</v>
      </c>
      <c r="L264">
        <v>148.431716598517</v>
      </c>
      <c r="M264">
        <v>171.32659249519</v>
      </c>
      <c r="N264">
        <v>216.78193434383999</v>
      </c>
      <c r="O264">
        <v>306.728008138154</v>
      </c>
      <c r="P264">
        <v>267.22303227649002</v>
      </c>
      <c r="Q264">
        <v>233.94260853712899</v>
      </c>
      <c r="R264">
        <v>207.893069315834</v>
      </c>
      <c r="S264">
        <v>185.65206800779899</v>
      </c>
      <c r="T264">
        <v>167.35781790613001</v>
      </c>
      <c r="U264">
        <v>393.05140445426701</v>
      </c>
      <c r="V264">
        <v>352.34936391716099</v>
      </c>
      <c r="W264">
        <v>315.82060643594798</v>
      </c>
      <c r="X264">
        <v>306.41300769698501</v>
      </c>
      <c r="Y264">
        <v>275.11950503480398</v>
      </c>
      <c r="Z264">
        <v>247.25998104619899</v>
      </c>
      <c r="AA264">
        <v>222.51905338374701</v>
      </c>
      <c r="AB264">
        <v>200.59121866548199</v>
      </c>
      <c r="AC264">
        <v>181.18593471284501</v>
      </c>
      <c r="AD264">
        <v>164.03119041229601</v>
      </c>
      <c r="AE264">
        <v>148.87558853743101</v>
      </c>
      <c r="AF264">
        <v>135.48924280193799</v>
      </c>
      <c r="AG264">
        <v>123.663793538592</v>
      </c>
      <c r="AH264">
        <v>113.211792889045</v>
      </c>
    </row>
    <row r="265" spans="1:34" x14ac:dyDescent="0.35">
      <c r="A265" t="s">
        <v>457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1.51057308989581E-2</v>
      </c>
      <c r="J265">
        <v>2.5518576527105E-2</v>
      </c>
      <c r="K265">
        <v>4.3420921371989302E-2</v>
      </c>
      <c r="L265">
        <v>5.8131506371102502E-2</v>
      </c>
      <c r="M265">
        <v>6.7556782317299793E-2</v>
      </c>
      <c r="N265">
        <v>7.4492699990108893E-2</v>
      </c>
      <c r="O265">
        <v>0.129930542091582</v>
      </c>
      <c r="P265">
        <v>0.109389434862246</v>
      </c>
      <c r="Q265">
        <v>9.2699252947132604E-2</v>
      </c>
      <c r="R265">
        <v>7.9327856086871207E-2</v>
      </c>
      <c r="S265">
        <v>6.8311279904597594E-2</v>
      </c>
      <c r="T265">
        <v>5.9318184124141797E-2</v>
      </c>
      <c r="U265">
        <v>0.169925410733408</v>
      </c>
      <c r="V265">
        <v>0.15367418565141899</v>
      </c>
      <c r="W265">
        <v>0.13830903880392501</v>
      </c>
      <c r="X265">
        <v>0.14131771767092099</v>
      </c>
      <c r="Y265">
        <v>0.12691081366173201</v>
      </c>
      <c r="Z265">
        <v>0.11375224341715399</v>
      </c>
      <c r="AA265">
        <v>0.101821159483463</v>
      </c>
      <c r="AB265">
        <v>9.1067597672466194E-2</v>
      </c>
      <c r="AC265">
        <v>8.1422953260632203E-2</v>
      </c>
      <c r="AD265">
        <v>7.2807829267098001E-2</v>
      </c>
      <c r="AE265">
        <v>6.5137776032862998E-2</v>
      </c>
      <c r="AF265">
        <v>5.8327391711843597E-2</v>
      </c>
      <c r="AG265">
        <v>5.2293167974270603E-2</v>
      </c>
      <c r="AH265">
        <v>4.6955383477393503E-2</v>
      </c>
    </row>
    <row r="266" spans="1:34" x14ac:dyDescent="0.35">
      <c r="A266" t="s">
        <v>455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132.23496502650801</v>
      </c>
      <c r="J266">
        <v>114.063624459084</v>
      </c>
      <c r="K266">
        <v>99.236069058065098</v>
      </c>
      <c r="L266">
        <v>87.107694043184495</v>
      </c>
      <c r="M266">
        <v>77.144381013757197</v>
      </c>
      <c r="N266">
        <v>69.025184823329795</v>
      </c>
      <c r="O266">
        <v>159.28806410518101</v>
      </c>
      <c r="P266">
        <v>132.38390231737301</v>
      </c>
      <c r="Q266">
        <v>110.58576326684999</v>
      </c>
      <c r="R266">
        <v>93.061910327151196</v>
      </c>
      <c r="S266">
        <v>78.908591824056501</v>
      </c>
      <c r="T266">
        <v>67.537478502381504</v>
      </c>
      <c r="U266">
        <v>255.43381257956599</v>
      </c>
      <c r="V266">
        <v>223.58483377671601</v>
      </c>
      <c r="W266">
        <v>195.33004184806001</v>
      </c>
      <c r="X266">
        <v>185.462769973641</v>
      </c>
      <c r="Y266">
        <v>162.43281162172201</v>
      </c>
      <c r="Z266">
        <v>142.219574297652</v>
      </c>
      <c r="AA266">
        <v>124.533074728092</v>
      </c>
      <c r="AB266">
        <v>109.097622998962</v>
      </c>
      <c r="AC266">
        <v>95.655990982417407</v>
      </c>
      <c r="AD266">
        <v>83.971633038392397</v>
      </c>
      <c r="AE266">
        <v>73.829518133934997</v>
      </c>
      <c r="AF266">
        <v>65.035999276919298</v>
      </c>
      <c r="AG266">
        <v>57.418038801821702</v>
      </c>
      <c r="AH266">
        <v>50.822022018850603</v>
      </c>
    </row>
    <row r="267" spans="1:34" x14ac:dyDescent="0.35">
      <c r="A267" t="s">
        <v>456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61.324022555332697</v>
      </c>
      <c r="M267">
        <v>94.182211481432802</v>
      </c>
      <c r="N267">
        <v>147.75674952051</v>
      </c>
      <c r="O267">
        <v>147.43994403297199</v>
      </c>
      <c r="P267">
        <v>134.839129959117</v>
      </c>
      <c r="Q267">
        <v>123.356845270278</v>
      </c>
      <c r="R267">
        <v>114.831158988683</v>
      </c>
      <c r="S267">
        <v>106.743476183742</v>
      </c>
      <c r="T267">
        <v>99.820339403749301</v>
      </c>
      <c r="U267">
        <v>137.61759187470099</v>
      </c>
      <c r="V267">
        <v>128.76453014044401</v>
      </c>
      <c r="W267">
        <v>120.490564587888</v>
      </c>
      <c r="X267">
        <v>120.950237723344</v>
      </c>
      <c r="Y267">
        <v>112.686693413082</v>
      </c>
      <c r="Z267">
        <v>105.040406748546</v>
      </c>
      <c r="AA267">
        <v>97.985978655654804</v>
      </c>
      <c r="AB267">
        <v>91.493595666520093</v>
      </c>
      <c r="AC267">
        <v>85.529943730427703</v>
      </c>
      <c r="AD267">
        <v>80.0595573739039</v>
      </c>
      <c r="AE267">
        <v>75.046070403495904</v>
      </c>
      <c r="AF267">
        <v>70.453243525018905</v>
      </c>
      <c r="AG267">
        <v>66.245754736770706</v>
      </c>
      <c r="AH267">
        <v>62.389770870194504</v>
      </c>
    </row>
    <row r="268" spans="1:34" x14ac:dyDescent="0.35">
      <c r="A268" t="s">
        <v>469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132.23496502650801</v>
      </c>
      <c r="J268">
        <v>114.063624459084</v>
      </c>
      <c r="K268">
        <v>99.236069058065098</v>
      </c>
      <c r="L268">
        <v>87.107694043184495</v>
      </c>
      <c r="M268">
        <v>77.144381013757197</v>
      </c>
      <c r="N268">
        <v>69.025184823329795</v>
      </c>
      <c r="O268">
        <v>159.28806410518101</v>
      </c>
      <c r="P268">
        <v>132.38390231737301</v>
      </c>
      <c r="Q268">
        <v>110.58576326684999</v>
      </c>
      <c r="R268">
        <v>93.061910327151196</v>
      </c>
      <c r="S268">
        <v>78.908591824056501</v>
      </c>
      <c r="T268">
        <v>67.537478502381504</v>
      </c>
      <c r="U268">
        <v>255.43381257956599</v>
      </c>
      <c r="V268">
        <v>223.58483377671601</v>
      </c>
      <c r="W268">
        <v>195.33004184806001</v>
      </c>
      <c r="X268">
        <v>185.462769973641</v>
      </c>
      <c r="Y268">
        <v>162.43281162172201</v>
      </c>
      <c r="Z268">
        <v>142.219574297652</v>
      </c>
      <c r="AA268">
        <v>124.533074728092</v>
      </c>
      <c r="AB268">
        <v>109.097622998962</v>
      </c>
      <c r="AC268">
        <v>95.655990982417407</v>
      </c>
      <c r="AD268">
        <v>83.971633038392397</v>
      </c>
      <c r="AE268">
        <v>73.829518133934997</v>
      </c>
      <c r="AF268">
        <v>65.035999276919298</v>
      </c>
      <c r="AG268">
        <v>57.418038801821702</v>
      </c>
      <c r="AH268">
        <v>50.822022018850603</v>
      </c>
    </row>
    <row r="269" spans="1:34" x14ac:dyDescent="0.35">
      <c r="A269" t="s">
        <v>470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61.324022555332697</v>
      </c>
      <c r="M269">
        <v>94.182211481432802</v>
      </c>
      <c r="N269">
        <v>147.75674952051</v>
      </c>
      <c r="O269">
        <v>147.43994403297199</v>
      </c>
      <c r="P269">
        <v>134.839129959117</v>
      </c>
      <c r="Q269">
        <v>123.356845270278</v>
      </c>
      <c r="R269">
        <v>114.831158988683</v>
      </c>
      <c r="S269">
        <v>106.743476183742</v>
      </c>
      <c r="T269">
        <v>99.820339403749301</v>
      </c>
      <c r="U269">
        <v>137.61759187470099</v>
      </c>
      <c r="V269">
        <v>128.76453014044401</v>
      </c>
      <c r="W269">
        <v>120.490564587888</v>
      </c>
      <c r="X269">
        <v>120.950237723344</v>
      </c>
      <c r="Y269">
        <v>112.686693413082</v>
      </c>
      <c r="Z269">
        <v>105.040406748546</v>
      </c>
      <c r="AA269">
        <v>97.985978655654804</v>
      </c>
      <c r="AB269">
        <v>91.493595666520093</v>
      </c>
      <c r="AC269">
        <v>85.529943730427703</v>
      </c>
      <c r="AD269">
        <v>80.0595573739039</v>
      </c>
      <c r="AE269">
        <v>75.046070403495904</v>
      </c>
      <c r="AF269">
        <v>70.453243525018905</v>
      </c>
      <c r="AG269">
        <v>66.245754736770706</v>
      </c>
      <c r="AH269">
        <v>62.389770870194504</v>
      </c>
    </row>
    <row r="270" spans="1:34" x14ac:dyDescent="0.35">
      <c r="A270" t="s">
        <v>263</v>
      </c>
      <c r="C270">
        <v>0.59399999999999997</v>
      </c>
      <c r="D270">
        <v>0.59699999999999998</v>
      </c>
      <c r="E270">
        <v>0.58010431914038796</v>
      </c>
      <c r="F270">
        <v>0.59205178213529197</v>
      </c>
      <c r="G270">
        <v>0.59786924585888002</v>
      </c>
      <c r="H270">
        <v>0.62258179530180002</v>
      </c>
      <c r="I270">
        <v>0.62665640514552901</v>
      </c>
      <c r="J270">
        <v>0.63438247615406096</v>
      </c>
      <c r="K270">
        <v>0.64176151459683595</v>
      </c>
      <c r="L270">
        <v>0.65033263674473496</v>
      </c>
      <c r="M270">
        <v>0.65820721375909497</v>
      </c>
      <c r="N270">
        <v>0.66686803226299296</v>
      </c>
      <c r="O270">
        <v>0.69590599651635898</v>
      </c>
      <c r="P270">
        <v>0.70045763105389902</v>
      </c>
      <c r="Q270">
        <v>0.70586017428849801</v>
      </c>
      <c r="R270">
        <v>0.71844207758871603</v>
      </c>
      <c r="S270">
        <v>0.73006258312060102</v>
      </c>
      <c r="T270">
        <v>0.73538819941121103</v>
      </c>
      <c r="U270">
        <v>0.76568678039745597</v>
      </c>
      <c r="V270">
        <v>0.77149452134236995</v>
      </c>
      <c r="W270">
        <v>0.778134886251587</v>
      </c>
      <c r="X270">
        <v>0.79453857939541594</v>
      </c>
      <c r="Y270">
        <v>0.79956572117501501</v>
      </c>
      <c r="Z270">
        <v>0.80484865488646895</v>
      </c>
      <c r="AA270">
        <v>0.81138607243459804</v>
      </c>
      <c r="AB270">
        <v>0.81758950810668396</v>
      </c>
      <c r="AC270">
        <v>0.82240587575906898</v>
      </c>
      <c r="AD270">
        <v>0.82750182975602105</v>
      </c>
      <c r="AE270">
        <v>0.83295452873379205</v>
      </c>
      <c r="AF270">
        <v>0.83890408036904895</v>
      </c>
      <c r="AG270">
        <v>0.84551896896464596</v>
      </c>
      <c r="AH270">
        <v>0.85300829040276804</v>
      </c>
    </row>
    <row r="271" spans="1:34" x14ac:dyDescent="0.35">
      <c r="A271" t="s">
        <v>276</v>
      </c>
      <c r="C271">
        <v>0.55400000000000005</v>
      </c>
      <c r="D271">
        <v>0.52300000000000002</v>
      </c>
      <c r="E271">
        <v>0.46377577762903299</v>
      </c>
      <c r="F271">
        <v>0.66073290034549104</v>
      </c>
      <c r="G271">
        <v>1.1369596771385</v>
      </c>
      <c r="H271">
        <v>1.0703969401591</v>
      </c>
      <c r="I271">
        <v>0.98164815950821505</v>
      </c>
      <c r="J271">
        <v>0.81745392786647197</v>
      </c>
      <c r="K271">
        <v>0.75110535914758303</v>
      </c>
      <c r="L271">
        <v>0.623655621757228</v>
      </c>
      <c r="M271">
        <v>0.56522795507018697</v>
      </c>
      <c r="N271">
        <v>0.74480970179300998</v>
      </c>
      <c r="O271">
        <v>0.52077957938222397</v>
      </c>
      <c r="P271">
        <v>0.48792961926019401</v>
      </c>
      <c r="Q271">
        <v>0.37171122837242498</v>
      </c>
      <c r="R271">
        <v>0.32158050290144102</v>
      </c>
      <c r="S271">
        <v>0.26985532944442198</v>
      </c>
      <c r="T271">
        <v>0.21547616672597</v>
      </c>
      <c r="U271">
        <v>0.18337056004941099</v>
      </c>
      <c r="V271">
        <v>0.16279564154360099</v>
      </c>
      <c r="W271">
        <v>0.14645835805156299</v>
      </c>
      <c r="X271">
        <v>0.132795547790269</v>
      </c>
      <c r="Y271">
        <v>0.12000421517102</v>
      </c>
      <c r="Z271">
        <v>0.108932281158513</v>
      </c>
      <c r="AA271">
        <v>9.9214294800502298E-2</v>
      </c>
      <c r="AB271">
        <v>9.0711295287483895E-2</v>
      </c>
      <c r="AC271">
        <v>8.3079319242762004E-2</v>
      </c>
      <c r="AD271">
        <v>7.6239309694400001E-2</v>
      </c>
      <c r="AE271">
        <v>7.0080386995584401E-2</v>
      </c>
      <c r="AF271">
        <v>6.4513412324070193E-2</v>
      </c>
      <c r="AG271">
        <v>5.9464557880067298E-2</v>
      </c>
      <c r="AH271">
        <v>5.48718811166393E-2</v>
      </c>
    </row>
    <row r="272" spans="1:34" x14ac:dyDescent="0.35">
      <c r="A272" t="s">
        <v>288</v>
      </c>
      <c r="C272">
        <v>0.16200000000000001</v>
      </c>
      <c r="D272">
        <v>0.159</v>
      </c>
      <c r="E272">
        <v>0.15798005856547001</v>
      </c>
      <c r="F272">
        <v>0.22383222548964199</v>
      </c>
      <c r="G272">
        <v>0.39382282355778597</v>
      </c>
      <c r="H272">
        <v>0.46023069676573403</v>
      </c>
      <c r="I272">
        <v>0.339807059895608</v>
      </c>
      <c r="J272">
        <v>0.288602140714047</v>
      </c>
      <c r="K272">
        <v>0.31097792231928301</v>
      </c>
      <c r="L272">
        <v>0.25523260542429899</v>
      </c>
      <c r="M272">
        <v>0.25289345970397298</v>
      </c>
      <c r="N272">
        <v>0.42190492968937499</v>
      </c>
      <c r="O272">
        <v>0.26623863991757701</v>
      </c>
      <c r="P272">
        <v>0.24391797740485399</v>
      </c>
      <c r="Q272">
        <v>0.19438252657354901</v>
      </c>
      <c r="R272">
        <v>0.17329691246251699</v>
      </c>
      <c r="S272">
        <v>0.15384937947621599</v>
      </c>
      <c r="T272">
        <v>0.11460391193035099</v>
      </c>
      <c r="U272">
        <v>9.4343195809220001E-2</v>
      </c>
      <c r="V272">
        <v>8.2273677264216402E-2</v>
      </c>
      <c r="W272">
        <v>7.3417646894240796E-2</v>
      </c>
      <c r="X272">
        <v>6.6417476551211302E-2</v>
      </c>
      <c r="Y272">
        <v>5.9863341022475897E-2</v>
      </c>
      <c r="Z272">
        <v>5.4357416867117599E-2</v>
      </c>
      <c r="AA272">
        <v>4.9634294617193403E-2</v>
      </c>
      <c r="AB272">
        <v>4.5553086811465499E-2</v>
      </c>
      <c r="AC272">
        <v>4.19505283582398E-2</v>
      </c>
      <c r="AD272">
        <v>3.8748208194649199E-2</v>
      </c>
      <c r="AE272">
        <v>3.5880504147986797E-2</v>
      </c>
      <c r="AF272">
        <v>3.3296776438348497E-2</v>
      </c>
      <c r="AG272">
        <v>3.0956933433263702E-2</v>
      </c>
      <c r="AH272">
        <v>2.8828630967715201E-2</v>
      </c>
    </row>
    <row r="273" spans="1:34" x14ac:dyDescent="0.35">
      <c r="A273" t="s">
        <v>289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0.18993141549290499</v>
      </c>
      <c r="J273">
        <v>0.17240584017958499</v>
      </c>
      <c r="K273">
        <v>0.156485225445814</v>
      </c>
      <c r="L273">
        <v>0.14173801122190499</v>
      </c>
      <c r="M273">
        <v>0.12863064711007199</v>
      </c>
      <c r="N273">
        <v>0.124378649261791</v>
      </c>
      <c r="O273">
        <v>0.108664060533586</v>
      </c>
      <c r="P273">
        <v>0.10069569423522</v>
      </c>
      <c r="Q273">
        <v>8.4943853941821995E-2</v>
      </c>
      <c r="R273">
        <v>7.5187463122876094E-2</v>
      </c>
      <c r="S273">
        <v>6.5301020465065404E-2</v>
      </c>
      <c r="T273">
        <v>5.8617150186912999E-2</v>
      </c>
      <c r="U273">
        <v>5.30027379233622E-2</v>
      </c>
      <c r="V273">
        <v>4.7944779042788897E-2</v>
      </c>
      <c r="W273">
        <v>4.3532678709295697E-2</v>
      </c>
      <c r="X273">
        <v>3.96202403749151E-2</v>
      </c>
      <c r="Y273">
        <v>3.5987184658069798E-2</v>
      </c>
      <c r="Z273">
        <v>3.2768307451894997E-2</v>
      </c>
      <c r="AA273">
        <v>2.9896090412033501E-2</v>
      </c>
      <c r="AB273">
        <v>2.7390975986241298E-2</v>
      </c>
      <c r="AC273">
        <v>2.5106144186947999E-2</v>
      </c>
      <c r="AD273">
        <v>2.3056589185157201E-2</v>
      </c>
      <c r="AE273">
        <v>2.1213500808830901E-2</v>
      </c>
      <c r="AF273">
        <v>1.95526246948323E-2</v>
      </c>
      <c r="AG273">
        <v>1.8052701825610602E-2</v>
      </c>
      <c r="AH273">
        <v>1.6695120316884499E-2</v>
      </c>
    </row>
    <row r="274" spans="1:34" x14ac:dyDescent="0.35">
      <c r="A274" t="s">
        <v>290</v>
      </c>
      <c r="C274">
        <v>0.105</v>
      </c>
      <c r="D274">
        <v>9.8000000000000004E-2</v>
      </c>
      <c r="E274">
        <v>8.7546416722293796E-2</v>
      </c>
      <c r="F274">
        <v>0.103577381644644</v>
      </c>
      <c r="G274">
        <v>0.14084428564996901</v>
      </c>
      <c r="H274">
        <v>0.116071226865032</v>
      </c>
      <c r="I274">
        <v>7.1077204125842994E-2</v>
      </c>
      <c r="J274">
        <v>5.8282082793294901E-2</v>
      </c>
      <c r="K274">
        <v>4.7608307152438099E-2</v>
      </c>
      <c r="L274">
        <v>3.9554889473520198E-2</v>
      </c>
      <c r="M274">
        <v>3.3238349090063998E-2</v>
      </c>
      <c r="N274">
        <v>3.3979919333417798E-2</v>
      </c>
      <c r="O274">
        <v>2.6259503405025902E-2</v>
      </c>
      <c r="P274">
        <v>2.5327293524552302E-2</v>
      </c>
      <c r="Q274">
        <v>1.78701347712736E-2</v>
      </c>
      <c r="R274">
        <v>1.4697313399038301E-2</v>
      </c>
      <c r="S274">
        <v>1.10599064636693E-2</v>
      </c>
      <c r="T274">
        <v>9.4515820772252002E-3</v>
      </c>
      <c r="U274">
        <v>8.1897823006849297E-3</v>
      </c>
      <c r="V274">
        <v>7.3643833973660398E-3</v>
      </c>
      <c r="W274">
        <v>6.6310501766486101E-3</v>
      </c>
      <c r="X274">
        <v>5.9748907279920504E-3</v>
      </c>
      <c r="Y274">
        <v>5.3756295325403198E-3</v>
      </c>
      <c r="Z274">
        <v>4.8383968064479796E-3</v>
      </c>
      <c r="AA274">
        <v>4.3553935718212101E-3</v>
      </c>
      <c r="AB274">
        <v>3.9213767885141297E-3</v>
      </c>
      <c r="AC274">
        <v>3.52887816550636E-3</v>
      </c>
      <c r="AD274">
        <v>3.1754265278410901E-3</v>
      </c>
      <c r="AE274">
        <v>2.8567405038714402E-3</v>
      </c>
      <c r="AF274">
        <v>2.5691002775702402E-3</v>
      </c>
      <c r="AG274">
        <v>2.30922040858411E-3</v>
      </c>
      <c r="AH274">
        <v>2.0741932726249602E-3</v>
      </c>
    </row>
    <row r="275" spans="1:34" x14ac:dyDescent="0.35">
      <c r="A275" t="s">
        <v>291</v>
      </c>
      <c r="C275">
        <v>1.6E-2</v>
      </c>
      <c r="D275">
        <v>1.4999999999999999E-2</v>
      </c>
      <c r="E275">
        <v>1.3884244309716199E-2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 t="s">
        <v>292</v>
      </c>
      <c r="C276">
        <v>0.27</v>
      </c>
      <c r="D276">
        <v>0.251</v>
      </c>
      <c r="E276">
        <v>0.204365058031552</v>
      </c>
      <c r="F276">
        <v>0.33332329321120502</v>
      </c>
      <c r="G276">
        <v>0.60229256793074504</v>
      </c>
      <c r="H276">
        <v>0.49409501652834098</v>
      </c>
      <c r="I276">
        <v>0.380832479993858</v>
      </c>
      <c r="J276">
        <v>0.29816386417954399</v>
      </c>
      <c r="K276">
        <v>0.236033904230048</v>
      </c>
      <c r="L276">
        <v>0.18713011563750401</v>
      </c>
      <c r="M276">
        <v>0.15046549916607599</v>
      </c>
      <c r="N276">
        <v>0.164546203508425</v>
      </c>
      <c r="O276">
        <v>0.11961737552603301</v>
      </c>
      <c r="P276">
        <v>0.117988654095566</v>
      </c>
      <c r="Q276">
        <v>7.4514713085780102E-2</v>
      </c>
      <c r="R276">
        <v>5.8398813917009802E-2</v>
      </c>
      <c r="S276">
        <v>3.9645023039471101E-2</v>
      </c>
      <c r="T276">
        <v>3.2803522531480701E-2</v>
      </c>
      <c r="U276">
        <v>2.7834844016144202E-2</v>
      </c>
      <c r="V276">
        <v>2.52128018392298E-2</v>
      </c>
      <c r="W276">
        <v>2.28769822713785E-2</v>
      </c>
      <c r="X276">
        <v>2.0782940136151298E-2</v>
      </c>
      <c r="Y276">
        <v>1.8778059957934599E-2</v>
      </c>
      <c r="Z276">
        <v>1.69681600330529E-2</v>
      </c>
      <c r="AA276">
        <v>1.5328516199454001E-2</v>
      </c>
      <c r="AB276">
        <v>1.3845855701262901E-2</v>
      </c>
      <c r="AC276">
        <v>1.24937685320677E-2</v>
      </c>
      <c r="AD276">
        <v>1.12590857867524E-2</v>
      </c>
      <c r="AE276">
        <v>1.01296415348951E-2</v>
      </c>
      <c r="AF276">
        <v>9.0949109133191108E-3</v>
      </c>
      <c r="AG276">
        <v>8.1457022126088102E-3</v>
      </c>
      <c r="AH276">
        <v>7.2739365594146196E-3</v>
      </c>
    </row>
    <row r="277" spans="1:34" x14ac:dyDescent="0.35">
      <c r="A277" t="s">
        <v>262</v>
      </c>
      <c r="C277">
        <v>0.379</v>
      </c>
      <c r="D277">
        <v>0.34399999999999997</v>
      </c>
      <c r="E277">
        <v>0.31808299396961998</v>
      </c>
      <c r="F277">
        <v>0.35918659514585999</v>
      </c>
      <c r="G277">
        <v>0.32434268523302701</v>
      </c>
      <c r="H277">
        <v>0.42250010764945101</v>
      </c>
      <c r="I277">
        <v>0.64310909427985796</v>
      </c>
      <c r="J277">
        <v>0.59982559534681801</v>
      </c>
      <c r="K277">
        <v>0.56290584276523503</v>
      </c>
      <c r="L277">
        <v>0.52008940446377205</v>
      </c>
      <c r="M277">
        <v>0.47239623988486701</v>
      </c>
      <c r="N277">
        <v>0.44189346745603397</v>
      </c>
      <c r="O277">
        <v>0.61818630152924203</v>
      </c>
      <c r="P277">
        <v>0.55851349760059499</v>
      </c>
      <c r="Q277">
        <v>0.51129376767683099</v>
      </c>
      <c r="R277">
        <v>0.461849746522349</v>
      </c>
      <c r="S277">
        <v>0.412805132312419</v>
      </c>
      <c r="T277">
        <v>0.37440319647730402</v>
      </c>
      <c r="U277">
        <v>0.43173556995642298</v>
      </c>
      <c r="V277">
        <v>0.386005906231776</v>
      </c>
      <c r="W277">
        <v>0.35094069587424898</v>
      </c>
      <c r="X277">
        <v>0.42531143891383999</v>
      </c>
      <c r="Y277">
        <v>0.38659805019058902</v>
      </c>
      <c r="Z277">
        <v>0.35323411348251299</v>
      </c>
      <c r="AA277">
        <v>0.30694012729030201</v>
      </c>
      <c r="AB277">
        <v>0.28705227996898802</v>
      </c>
      <c r="AC277">
        <v>0.260634852326177</v>
      </c>
      <c r="AD277">
        <v>0.23636584151432999</v>
      </c>
      <c r="AE277">
        <v>0.21389977839631499</v>
      </c>
      <c r="AF277">
        <v>0.19312109521583101</v>
      </c>
      <c r="AG277">
        <v>0.173916517545493</v>
      </c>
      <c r="AH277">
        <v>0.15617589682003</v>
      </c>
    </row>
    <row r="278" spans="1:34" x14ac:dyDescent="0.35">
      <c r="A278" t="s">
        <v>277</v>
      </c>
      <c r="C278">
        <v>7.9000000000000001E-2</v>
      </c>
      <c r="D278">
        <v>7.1999999999999995E-2</v>
      </c>
      <c r="E278">
        <v>6.6200700288507705E-2</v>
      </c>
      <c r="F278">
        <v>0.123016713309255</v>
      </c>
      <c r="G278">
        <v>0.10413140874986</v>
      </c>
      <c r="H278">
        <v>0.13537730075813101</v>
      </c>
      <c r="I278">
        <v>0.21435779510326899</v>
      </c>
      <c r="J278">
        <v>0.18608841166846901</v>
      </c>
      <c r="K278">
        <v>0.165413220726917</v>
      </c>
      <c r="L278">
        <v>0.138334047612717</v>
      </c>
      <c r="M278">
        <v>0.11324859449050501</v>
      </c>
      <c r="N278">
        <v>9.9961446475160295E-2</v>
      </c>
      <c r="O278">
        <v>0.13626680556063001</v>
      </c>
      <c r="P278">
        <v>0.11898341563720601</v>
      </c>
      <c r="Q278">
        <v>0.104881353274381</v>
      </c>
      <c r="R278">
        <v>8.8674084648564494E-2</v>
      </c>
      <c r="S278">
        <v>7.4843109186308696E-2</v>
      </c>
      <c r="T278">
        <v>6.5513910013003995E-2</v>
      </c>
      <c r="U278">
        <v>8.4584934126944095E-2</v>
      </c>
      <c r="V278">
        <v>7.4661059208069799E-2</v>
      </c>
      <c r="W278">
        <v>6.6251106259644005E-2</v>
      </c>
      <c r="X278">
        <v>8.1788669638456504E-2</v>
      </c>
      <c r="Y278">
        <v>7.3307601281143706E-2</v>
      </c>
      <c r="Z278">
        <v>6.5800204726595798E-2</v>
      </c>
      <c r="AA278">
        <v>5.7844585994772699E-2</v>
      </c>
      <c r="AB278">
        <v>5.2290915675460903E-2</v>
      </c>
      <c r="AC278">
        <v>4.6793404547498897E-2</v>
      </c>
      <c r="AD278">
        <v>4.1846638435398903E-2</v>
      </c>
      <c r="AE278">
        <v>3.7385806049514803E-2</v>
      </c>
      <c r="AF278">
        <v>3.3364014609960302E-2</v>
      </c>
      <c r="AG278">
        <v>2.9738314715294301E-2</v>
      </c>
      <c r="AH278">
        <v>2.64694487098102E-2</v>
      </c>
    </row>
    <row r="279" spans="1:34" x14ac:dyDescent="0.35">
      <c r="A279" t="s">
        <v>278</v>
      </c>
      <c r="C279">
        <v>4.0000000000000001E-3</v>
      </c>
      <c r="D279">
        <v>4.0000000000000001E-3</v>
      </c>
      <c r="E279">
        <v>3.6188252586313802E-3</v>
      </c>
      <c r="F279">
        <v>3.5524099787201699E-3</v>
      </c>
      <c r="G279">
        <v>3.4869459513343299E-3</v>
      </c>
      <c r="H279">
        <v>4.4220813002072996E-3</v>
      </c>
      <c r="I279">
        <v>1.01217440822658E-2</v>
      </c>
      <c r="J279">
        <v>1.7000041558464699E-2</v>
      </c>
      <c r="K279">
        <v>2.3449745254448099E-2</v>
      </c>
      <c r="L279">
        <v>3.1873529829396299E-2</v>
      </c>
      <c r="M279">
        <v>3.7501861210045097E-2</v>
      </c>
      <c r="N279">
        <v>4.31706895306656E-2</v>
      </c>
      <c r="O279">
        <v>7.7925868284657196E-2</v>
      </c>
      <c r="P279">
        <v>7.9517817451597805E-2</v>
      </c>
      <c r="Q279">
        <v>8.09172988179932E-2</v>
      </c>
      <c r="R279">
        <v>8.3256687229533596E-2</v>
      </c>
      <c r="S279">
        <v>8.4829656837338202E-2</v>
      </c>
      <c r="T279">
        <v>8.1520442838059703E-2</v>
      </c>
      <c r="U279">
        <v>0.106406701091074</v>
      </c>
      <c r="V279">
        <v>9.6710593921654403E-2</v>
      </c>
      <c r="W279">
        <v>9.0630372258222194E-2</v>
      </c>
      <c r="X279">
        <v>9.5458630937037395E-2</v>
      </c>
      <c r="Y279">
        <v>8.8276316704223104E-2</v>
      </c>
      <c r="Z279">
        <v>8.2589656061124103E-2</v>
      </c>
      <c r="AA279">
        <v>6.9961119448118905E-2</v>
      </c>
      <c r="AB279">
        <v>6.9079002059023994E-2</v>
      </c>
      <c r="AC279">
        <v>6.3803520273548506E-2</v>
      </c>
      <c r="AD279">
        <v>5.8840953232802098E-2</v>
      </c>
      <c r="AE279">
        <v>5.4107425617365298E-2</v>
      </c>
      <c r="AF279">
        <v>4.9629094162796698E-2</v>
      </c>
      <c r="AG279">
        <v>4.5421384546297003E-2</v>
      </c>
      <c r="AH279">
        <v>4.1491158540065E-2</v>
      </c>
    </row>
    <row r="280" spans="1:34" x14ac:dyDescent="0.35">
      <c r="A280" t="s">
        <v>279</v>
      </c>
      <c r="C280">
        <v>0.128</v>
      </c>
      <c r="D280">
        <v>0.121</v>
      </c>
      <c r="E280">
        <v>0.111398603139094</v>
      </c>
      <c r="F280">
        <v>0.107920750234183</v>
      </c>
      <c r="G280">
        <v>0.10269507189051</v>
      </c>
      <c r="H280">
        <v>0.15070390259753699</v>
      </c>
      <c r="I280">
        <v>0.22526701720711301</v>
      </c>
      <c r="J280">
        <v>0.228970317608716</v>
      </c>
      <c r="K280">
        <v>0.22636744763691799</v>
      </c>
      <c r="L280">
        <v>0.21927932538797101</v>
      </c>
      <c r="M280">
        <v>0.206120998047194</v>
      </c>
      <c r="N280">
        <v>0.19519784733602499</v>
      </c>
      <c r="O280">
        <v>0.27197959935367499</v>
      </c>
      <c r="P280">
        <v>0.245346915030737</v>
      </c>
      <c r="Q280">
        <v>0.22520766142912099</v>
      </c>
      <c r="R280">
        <v>0.20090084347074999</v>
      </c>
      <c r="S280">
        <v>0.17438347648789901</v>
      </c>
      <c r="T280">
        <v>0.155939165805633</v>
      </c>
      <c r="U280">
        <v>0.17052805949085101</v>
      </c>
      <c r="V280">
        <v>0.15044444482562</v>
      </c>
      <c r="W280">
        <v>0.13538436194102099</v>
      </c>
      <c r="X280">
        <v>0.17239698619406801</v>
      </c>
      <c r="Y280">
        <v>0.155306909335061</v>
      </c>
      <c r="Z280">
        <v>0.140755335550142</v>
      </c>
      <c r="AA280">
        <v>0.121103531365945</v>
      </c>
      <c r="AB280">
        <v>0.112489867163674</v>
      </c>
      <c r="AC280">
        <v>0.10168492213920501</v>
      </c>
      <c r="AD280">
        <v>9.1959071616377203E-2</v>
      </c>
      <c r="AE280">
        <v>8.3132086023154805E-2</v>
      </c>
      <c r="AF280">
        <v>7.5118745655647398E-2</v>
      </c>
      <c r="AG280">
        <v>6.7842096880629699E-2</v>
      </c>
      <c r="AH280">
        <v>6.1232588517445001E-2</v>
      </c>
    </row>
    <row r="281" spans="1:34" x14ac:dyDescent="0.35">
      <c r="A281" t="s">
        <v>280</v>
      </c>
      <c r="C281">
        <v>0.14899999999999999</v>
      </c>
      <c r="D281">
        <v>0.129</v>
      </c>
      <c r="E281">
        <v>0.117392032575534</v>
      </c>
      <c r="F281">
        <v>0.103499224398409</v>
      </c>
      <c r="G281">
        <v>9.1789168558850998E-2</v>
      </c>
      <c r="H281">
        <v>9.7546728685111203E-2</v>
      </c>
      <c r="I281">
        <v>0.10653444530400299</v>
      </c>
      <c r="J281">
        <v>8.0413282359226304E-2</v>
      </c>
      <c r="K281">
        <v>6.0878531674482698E-2</v>
      </c>
      <c r="L281">
        <v>4.5800786127213597E-2</v>
      </c>
      <c r="M281">
        <v>3.41165499453015E-2</v>
      </c>
      <c r="N281">
        <v>2.5204510601823299E-2</v>
      </c>
      <c r="O281">
        <v>1.9957380897805799E-2</v>
      </c>
      <c r="P281">
        <v>1.1743854053404799E-2</v>
      </c>
      <c r="Q281">
        <v>5.2931870968529601E-3</v>
      </c>
      <c r="R281">
        <v>2.2406492466141002E-3</v>
      </c>
      <c r="S281">
        <v>6.0411863574326105E-4</v>
      </c>
      <c r="T281">
        <v>1.5117332606655201E-4</v>
      </c>
      <c r="U281" s="22">
        <v>9.5980161289024707E-6</v>
      </c>
      <c r="V281" s="22">
        <v>7.9542243937371396E-6</v>
      </c>
      <c r="W281" s="22">
        <v>6.6282016006535802E-6</v>
      </c>
      <c r="X281" s="22">
        <v>7.6535164298326908E-6</v>
      </c>
      <c r="Y281" s="22">
        <v>6.4596091682889104E-6</v>
      </c>
      <c r="Z281" s="22">
        <v>5.4601699826246499E-6</v>
      </c>
      <c r="AA281" s="22">
        <v>4.5223862828627396E-6</v>
      </c>
      <c r="AB281" s="22">
        <v>3.8498851502723803E-6</v>
      </c>
      <c r="AC281" s="22">
        <v>3.2410416631324501E-6</v>
      </c>
      <c r="AD281" s="22">
        <v>2.7234487376233999E-6</v>
      </c>
      <c r="AE281" s="22">
        <v>2.2830548897258102E-6</v>
      </c>
      <c r="AF281" s="22">
        <v>1.9086230607567799E-6</v>
      </c>
      <c r="AG281" s="22">
        <v>1.5904443928603E-6</v>
      </c>
      <c r="AH281" s="22">
        <v>1.3203127517809299E-6</v>
      </c>
    </row>
    <row r="282" spans="1:34" x14ac:dyDescent="0.35">
      <c r="A282" t="s">
        <v>281</v>
      </c>
      <c r="C282">
        <v>1.9E-2</v>
      </c>
      <c r="D282">
        <v>1.9E-2</v>
      </c>
      <c r="E282">
        <v>1.9472832707852699E-2</v>
      </c>
      <c r="F282">
        <v>2.1197497225291299E-2</v>
      </c>
      <c r="G282">
        <v>2.2240090082470899E-2</v>
      </c>
      <c r="H282">
        <v>3.4450094308463797E-2</v>
      </c>
      <c r="I282">
        <v>8.6828092583206895E-2</v>
      </c>
      <c r="J282">
        <v>8.7353542151941396E-2</v>
      </c>
      <c r="K282">
        <v>8.6796897472469103E-2</v>
      </c>
      <c r="L282">
        <v>8.4801715506474099E-2</v>
      </c>
      <c r="M282">
        <v>8.1408236191821304E-2</v>
      </c>
      <c r="N282">
        <v>7.8358973512359695E-2</v>
      </c>
      <c r="O282">
        <v>0.112056647432472</v>
      </c>
      <c r="P282">
        <v>0.102921495427648</v>
      </c>
      <c r="Q282">
        <v>9.4994267058481394E-2</v>
      </c>
      <c r="R282">
        <v>8.6777481926886696E-2</v>
      </c>
      <c r="S282">
        <v>7.8144771165129398E-2</v>
      </c>
      <c r="T282">
        <v>7.1278504494540595E-2</v>
      </c>
      <c r="U282">
        <v>7.0206277231423697E-2</v>
      </c>
      <c r="V282">
        <v>6.4181854052037204E-2</v>
      </c>
      <c r="W282">
        <v>5.8668227213760797E-2</v>
      </c>
      <c r="X282">
        <v>7.5659498627848099E-2</v>
      </c>
      <c r="Y282">
        <v>6.9700763260993198E-2</v>
      </c>
      <c r="Z282">
        <v>6.4083456974667996E-2</v>
      </c>
      <c r="AA282">
        <v>5.8026368095182003E-2</v>
      </c>
      <c r="AB282">
        <v>5.3188645185678701E-2</v>
      </c>
      <c r="AC282">
        <v>4.8349764324261101E-2</v>
      </c>
      <c r="AD282">
        <v>4.3716454781014297E-2</v>
      </c>
      <c r="AE282">
        <v>3.9272177651391002E-2</v>
      </c>
      <c r="AF282">
        <v>3.5007332164366099E-2</v>
      </c>
      <c r="AG282">
        <v>3.0913130958879102E-2</v>
      </c>
      <c r="AH282">
        <v>2.6981380739958299E-2</v>
      </c>
    </row>
    <row r="283" spans="1:34" x14ac:dyDescent="0.35">
      <c r="A283" t="s">
        <v>474</v>
      </c>
      <c r="C283">
        <v>0.76</v>
      </c>
      <c r="D283">
        <v>0.746</v>
      </c>
      <c r="E283">
        <v>0.73021640745652205</v>
      </c>
      <c r="F283">
        <v>0.79406228382815403</v>
      </c>
      <c r="G283">
        <v>0.93742219173519403</v>
      </c>
      <c r="H283">
        <v>1.0322714622646001</v>
      </c>
      <c r="I283">
        <v>1.0815636485987099</v>
      </c>
      <c r="J283">
        <v>1.02594177638366</v>
      </c>
      <c r="K283">
        <v>1.0194800314702399</v>
      </c>
      <c r="L283">
        <v>0.963296974500784</v>
      </c>
      <c r="M283">
        <v>0.92867696296345303</v>
      </c>
      <c r="N283">
        <v>1.0361850884158601</v>
      </c>
      <c r="O283">
        <v>1.0988007094493299</v>
      </c>
      <c r="P283">
        <v>1.0535185619179599</v>
      </c>
      <c r="Q283">
        <v>0.99494684243139297</v>
      </c>
      <c r="R283">
        <v>0.96418461273942702</v>
      </c>
      <c r="S283">
        <v>0.92204695573948803</v>
      </c>
      <c r="T283">
        <v>0.85702229959095</v>
      </c>
      <c r="U283">
        <v>0.93304209712034003</v>
      </c>
      <c r="V283">
        <v>0.89066131385936298</v>
      </c>
      <c r="W283">
        <v>0.86087731659092304</v>
      </c>
      <c r="X283">
        <v>0.98371262583012198</v>
      </c>
      <c r="Y283">
        <v>0.94247896014048504</v>
      </c>
      <c r="Z283">
        <v>0.90673984671470798</v>
      </c>
      <c r="AA283">
        <v>0.85681755870849297</v>
      </c>
      <c r="AB283">
        <v>0.835729110640691</v>
      </c>
      <c r="AC283">
        <v>0.80318403149180595</v>
      </c>
      <c r="AD283">
        <v>0.77277325030113297</v>
      </c>
      <c r="AE283">
        <v>0.74414015736955497</v>
      </c>
      <c r="AF283">
        <v>0.71726353741638704</v>
      </c>
      <c r="AG283">
        <v>0.69210226099688099</v>
      </c>
      <c r="AH283">
        <v>0.66859897639686505</v>
      </c>
    </row>
    <row r="284" spans="1:34" x14ac:dyDescent="0.35">
      <c r="A284" t="s">
        <v>471</v>
      </c>
      <c r="C284">
        <v>2024.7159999999999</v>
      </c>
      <c r="D284">
        <v>1996.51</v>
      </c>
      <c r="E284">
        <v>1961.7244528803999</v>
      </c>
      <c r="F284">
        <v>2026.25047009269</v>
      </c>
      <c r="G284">
        <v>2318.56670229568</v>
      </c>
      <c r="H284">
        <v>2495.5614791780599</v>
      </c>
      <c r="I284">
        <v>2652.7967580976901</v>
      </c>
      <c r="J284">
        <v>2597.7226957637299</v>
      </c>
      <c r="K284">
        <v>2611.9884521438598</v>
      </c>
      <c r="L284">
        <v>2527.15582512738</v>
      </c>
      <c r="M284">
        <v>2469.2232629605901</v>
      </c>
      <c r="N284">
        <v>2701.7010759427098</v>
      </c>
      <c r="O284">
        <v>2776.8608439987902</v>
      </c>
      <c r="P284">
        <v>2696.7040551158898</v>
      </c>
      <c r="Q284">
        <v>2578.69080976947</v>
      </c>
      <c r="R284">
        <v>2524.2978354090101</v>
      </c>
      <c r="S284">
        <v>2442.4516694986301</v>
      </c>
      <c r="T284">
        <v>2282.02712208498</v>
      </c>
      <c r="U284">
        <v>2573.7308454919398</v>
      </c>
      <c r="V284">
        <v>2453.42578107802</v>
      </c>
      <c r="W284">
        <v>2377.5418838115802</v>
      </c>
      <c r="X284">
        <v>2435.9631389992401</v>
      </c>
      <c r="Y284">
        <v>2342.7108736621099</v>
      </c>
      <c r="Z284">
        <v>2265.5939788639598</v>
      </c>
      <c r="AA284">
        <v>2162.45034814573</v>
      </c>
      <c r="AB284">
        <v>2122.3574047974298</v>
      </c>
      <c r="AC284">
        <v>2045.98376185601</v>
      </c>
      <c r="AD284">
        <v>1976.9044646457401</v>
      </c>
      <c r="AE284">
        <v>1913.5648537063701</v>
      </c>
      <c r="AF284">
        <v>1855.5475814259</v>
      </c>
      <c r="AG284">
        <v>1802.44446821778</v>
      </c>
      <c r="AH284">
        <v>1753.86035143961</v>
      </c>
    </row>
    <row r="285" spans="1:34" x14ac:dyDescent="0.35">
      <c r="A285" t="s">
        <v>437</v>
      </c>
      <c r="C285">
        <v>0.53700000000000003</v>
      </c>
      <c r="D285">
        <v>0.53600000000000003</v>
      </c>
      <c r="E285">
        <v>0.53119343494073401</v>
      </c>
      <c r="F285">
        <v>0.54859987474647598</v>
      </c>
      <c r="G285">
        <v>0.70958928413161804</v>
      </c>
      <c r="H285">
        <v>0.71881792246786202</v>
      </c>
      <c r="I285">
        <v>0.584811224450977</v>
      </c>
      <c r="J285">
        <v>0.55657811091287701</v>
      </c>
      <c r="K285">
        <v>0.56948864275439404</v>
      </c>
      <c r="L285">
        <v>0.54036458188664005</v>
      </c>
      <c r="M285">
        <v>0.53641240398926504</v>
      </c>
      <c r="N285">
        <v>0.65548288274682798</v>
      </c>
      <c r="O285">
        <v>0.57058763429319204</v>
      </c>
      <c r="P285">
        <v>0.56871438148366604</v>
      </c>
      <c r="Q285">
        <v>0.539136309500305</v>
      </c>
      <c r="R285">
        <v>0.53151424168434702</v>
      </c>
      <c r="S285">
        <v>0.52129115972150397</v>
      </c>
      <c r="T285">
        <v>0.48520748296857802</v>
      </c>
      <c r="U285">
        <v>0.46787718975787701</v>
      </c>
      <c r="V285">
        <v>0.45871428604129499</v>
      </c>
      <c r="W285">
        <v>0.452643882144737</v>
      </c>
      <c r="X285">
        <v>0.44818816780416398</v>
      </c>
      <c r="Y285">
        <v>0.44440042340892899</v>
      </c>
      <c r="Z285">
        <v>0.44130353303932002</v>
      </c>
      <c r="AA285">
        <v>0.43867526484091102</v>
      </c>
      <c r="AB285">
        <v>0.43638998328775402</v>
      </c>
      <c r="AC285">
        <v>0.43434708807417299</v>
      </c>
      <c r="AD285">
        <v>0.432489789912058</v>
      </c>
      <c r="AE285">
        <v>0.43077545933929301</v>
      </c>
      <c r="AF285">
        <v>0.42917300760087101</v>
      </c>
      <c r="AG285">
        <v>0.42765914534949301</v>
      </c>
      <c r="AH285">
        <v>0.426216052740714</v>
      </c>
    </row>
    <row r="286" spans="1:34" x14ac:dyDescent="0.35">
      <c r="A286" t="s">
        <v>435</v>
      </c>
      <c r="C286">
        <v>716.95</v>
      </c>
      <c r="D286">
        <v>715.42899999999997</v>
      </c>
      <c r="E286">
        <v>713.88046110971902</v>
      </c>
      <c r="F286">
        <v>712.31576850269505</v>
      </c>
      <c r="G286">
        <v>759.347946373588</v>
      </c>
      <c r="H286">
        <v>748.08202111447395</v>
      </c>
      <c r="I286">
        <v>738.54188450105698</v>
      </c>
      <c r="J286">
        <v>725.43329487274298</v>
      </c>
      <c r="K286">
        <v>717.89583637524095</v>
      </c>
      <c r="L286">
        <v>706.40813957003797</v>
      </c>
      <c r="M286">
        <v>699.61014273895898</v>
      </c>
      <c r="N286">
        <v>749.59457741825099</v>
      </c>
      <c r="O286">
        <v>729.65946003469298</v>
      </c>
      <c r="P286">
        <v>732.305234319997</v>
      </c>
      <c r="Q286">
        <v>722.54459172467</v>
      </c>
      <c r="R286">
        <v>722.87553454511999</v>
      </c>
      <c r="S286">
        <v>718.05914308603496</v>
      </c>
      <c r="T286">
        <v>681.27746859290801</v>
      </c>
      <c r="U286">
        <v>663.11804667602803</v>
      </c>
      <c r="V286">
        <v>652.29537561761902</v>
      </c>
      <c r="W286">
        <v>644.87229343331603</v>
      </c>
      <c r="X286">
        <v>639.16368889488399</v>
      </c>
      <c r="Y286">
        <v>634.43359875795397</v>
      </c>
      <c r="Z286">
        <v>630.346853578641</v>
      </c>
      <c r="AA286">
        <v>626.71337273588802</v>
      </c>
      <c r="AB286">
        <v>623.42351998817799</v>
      </c>
      <c r="AC286">
        <v>620.40827772487501</v>
      </c>
      <c r="AD286">
        <v>617.62101957600601</v>
      </c>
      <c r="AE286">
        <v>615.02826556717298</v>
      </c>
      <c r="AF286">
        <v>612.60478119377603</v>
      </c>
      <c r="AG286">
        <v>610.33079385660096</v>
      </c>
      <c r="AH286">
        <v>608.19032833394397</v>
      </c>
    </row>
    <row r="287" spans="1:34" x14ac:dyDescent="0.35">
      <c r="A287" t="s">
        <v>436</v>
      </c>
      <c r="C287">
        <v>837.43700000000001</v>
      </c>
      <c r="D287">
        <v>834.30600000000004</v>
      </c>
      <c r="E287">
        <v>831.63387867225799</v>
      </c>
      <c r="F287">
        <v>829.42172755275703</v>
      </c>
      <c r="G287">
        <v>1098.1207260218</v>
      </c>
      <c r="H287">
        <v>1111.9505910374</v>
      </c>
      <c r="I287">
        <v>1026.7348208306801</v>
      </c>
      <c r="J287">
        <v>975.38165751986901</v>
      </c>
      <c r="K287">
        <v>996.00412965997498</v>
      </c>
      <c r="L287">
        <v>943.53568134214402</v>
      </c>
      <c r="M287">
        <v>936.69675783124899</v>
      </c>
      <c r="N287">
        <v>1128.3912414264801</v>
      </c>
      <c r="O287">
        <v>967.91209148852602</v>
      </c>
      <c r="P287">
        <v>965.31531639513196</v>
      </c>
      <c r="Q287">
        <v>905.14400318620096</v>
      </c>
      <c r="R287">
        <v>886.99312398387997</v>
      </c>
      <c r="S287">
        <v>866.68306311369099</v>
      </c>
      <c r="T287">
        <v>817.50832362944902</v>
      </c>
      <c r="U287">
        <v>791.61933122604501</v>
      </c>
      <c r="V287">
        <v>777.71826215832596</v>
      </c>
      <c r="W287">
        <v>767.45709731994702</v>
      </c>
      <c r="X287">
        <v>759.237777168702</v>
      </c>
      <c r="Y287">
        <v>751.90424762885095</v>
      </c>
      <c r="Z287">
        <v>745.59206483938203</v>
      </c>
      <c r="AA287">
        <v>739.99030707516295</v>
      </c>
      <c r="AB287">
        <v>734.90141097016703</v>
      </c>
      <c r="AC287">
        <v>730.19226848673497</v>
      </c>
      <c r="AD287">
        <v>725.77057638931399</v>
      </c>
      <c r="AE287">
        <v>721.57050810360397</v>
      </c>
      <c r="AF287">
        <v>717.54411404660596</v>
      </c>
      <c r="AG287">
        <v>713.65581509955405</v>
      </c>
      <c r="AH287">
        <v>709.87877073782295</v>
      </c>
    </row>
    <row r="288" spans="1:34" x14ac:dyDescent="0.35">
      <c r="A288" t="s">
        <v>444</v>
      </c>
      <c r="C288">
        <v>0.223</v>
      </c>
      <c r="D288">
        <v>0.21</v>
      </c>
      <c r="E288">
        <v>0.19902297251578799</v>
      </c>
      <c r="F288">
        <v>0.24546240908167699</v>
      </c>
      <c r="G288">
        <v>0.227832907603576</v>
      </c>
      <c r="H288">
        <v>0.31345353979674301</v>
      </c>
      <c r="I288">
        <v>0.49675242414773402</v>
      </c>
      <c r="J288">
        <v>0.469363665470789</v>
      </c>
      <c r="K288">
        <v>0.44999138871585298</v>
      </c>
      <c r="L288">
        <v>0.422932392614143</v>
      </c>
      <c r="M288">
        <v>0.39226455897418699</v>
      </c>
      <c r="N288">
        <v>0.38070220566904001</v>
      </c>
      <c r="O288">
        <v>0.52821307515614202</v>
      </c>
      <c r="P288">
        <v>0.48480418043430001</v>
      </c>
      <c r="Q288">
        <v>0.45581053293108698</v>
      </c>
      <c r="R288">
        <v>0.43267037105507899</v>
      </c>
      <c r="S288">
        <v>0.400755796017984</v>
      </c>
      <c r="T288">
        <v>0.37181481662237098</v>
      </c>
      <c r="U288">
        <v>0.46516490736246202</v>
      </c>
      <c r="V288">
        <v>0.43194702781806799</v>
      </c>
      <c r="W288">
        <v>0.40823343444618598</v>
      </c>
      <c r="X288">
        <v>0.53552445802595705</v>
      </c>
      <c r="Y288">
        <v>0.498078536731556</v>
      </c>
      <c r="Z288">
        <v>0.46543631367538801</v>
      </c>
      <c r="AA288">
        <v>0.41814229386758101</v>
      </c>
      <c r="AB288">
        <v>0.39933912735293597</v>
      </c>
      <c r="AC288">
        <v>0.36883694341763301</v>
      </c>
      <c r="AD288">
        <v>0.34028346038907398</v>
      </c>
      <c r="AE288">
        <v>0.31336469803026201</v>
      </c>
      <c r="AF288">
        <v>0.28809052981551497</v>
      </c>
      <c r="AG288">
        <v>0.26444311564738798</v>
      </c>
      <c r="AH288">
        <v>0.24238292365615</v>
      </c>
    </row>
    <row r="289" spans="1:34" x14ac:dyDescent="0.35">
      <c r="A289" t="s">
        <v>442</v>
      </c>
      <c r="C289">
        <v>132.203</v>
      </c>
      <c r="D289">
        <v>127.81100000000001</v>
      </c>
      <c r="E289">
        <v>123.81390945709801</v>
      </c>
      <c r="F289">
        <v>188.65342528162901</v>
      </c>
      <c r="G289">
        <v>170.08280210240301</v>
      </c>
      <c r="H289">
        <v>219.42642889106401</v>
      </c>
      <c r="I289">
        <v>375.75571570562698</v>
      </c>
      <c r="J289">
        <v>404.54613854233901</v>
      </c>
      <c r="K289">
        <v>418.83637440652501</v>
      </c>
      <c r="L289">
        <v>422.25896411283298</v>
      </c>
      <c r="M289">
        <v>404.08999600313302</v>
      </c>
      <c r="N289">
        <v>401.66199804573398</v>
      </c>
      <c r="O289">
        <v>587.23488756160395</v>
      </c>
      <c r="P289">
        <v>541.28562422018399</v>
      </c>
      <c r="Q289">
        <v>518.92510362850999</v>
      </c>
      <c r="R289">
        <v>513.03711012961901</v>
      </c>
      <c r="S289">
        <v>491.79440044503599</v>
      </c>
      <c r="T289">
        <v>440.67810753707801</v>
      </c>
      <c r="U289">
        <v>690.94270121130603</v>
      </c>
      <c r="V289">
        <v>624.53537789617405</v>
      </c>
      <c r="W289">
        <v>590.23724205304904</v>
      </c>
      <c r="X289">
        <v>578.681680134624</v>
      </c>
      <c r="Y289">
        <v>529.18789364784197</v>
      </c>
      <c r="Z289">
        <v>490.86254737829597</v>
      </c>
      <c r="AA289">
        <v>435.24756905802798</v>
      </c>
      <c r="AB289">
        <v>422.53715609596202</v>
      </c>
      <c r="AC289">
        <v>377.57653704776101</v>
      </c>
      <c r="AD289">
        <v>337.78416579154901</v>
      </c>
      <c r="AE289">
        <v>301.92571430022099</v>
      </c>
      <c r="AF289">
        <v>269.71399676599702</v>
      </c>
      <c r="AG289">
        <v>240.85635379872099</v>
      </c>
      <c r="AH289">
        <v>215.06344570835</v>
      </c>
    </row>
    <row r="290" spans="1:34" x14ac:dyDescent="0.35">
      <c r="A290" t="s">
        <v>443</v>
      </c>
      <c r="C290">
        <v>338.12599999999998</v>
      </c>
      <c r="D290">
        <v>318.964</v>
      </c>
      <c r="E290">
        <v>292.39620364133299</v>
      </c>
      <c r="F290">
        <v>295.85954875561202</v>
      </c>
      <c r="G290">
        <v>291.01522779789201</v>
      </c>
      <c r="H290">
        <v>416.10243813511403</v>
      </c>
      <c r="I290">
        <v>511.76433706032401</v>
      </c>
      <c r="J290">
        <v>492.36160482878199</v>
      </c>
      <c r="K290">
        <v>479.25211170211799</v>
      </c>
      <c r="L290">
        <v>454.953040102366</v>
      </c>
      <c r="M290">
        <v>428.82636638725103</v>
      </c>
      <c r="N290">
        <v>422.05325905224299</v>
      </c>
      <c r="O290">
        <v>492.05440491397098</v>
      </c>
      <c r="P290">
        <v>457.79788018057599</v>
      </c>
      <c r="Q290">
        <v>432.07711123009</v>
      </c>
      <c r="R290">
        <v>401.392066750391</v>
      </c>
      <c r="S290">
        <v>365.91506285387197</v>
      </c>
      <c r="T290">
        <v>342.56322232554697</v>
      </c>
      <c r="U290">
        <v>428.05076637856598</v>
      </c>
      <c r="V290">
        <v>398.87676540590002</v>
      </c>
      <c r="W290">
        <v>374.97525100526798</v>
      </c>
      <c r="X290">
        <v>458.87999280103202</v>
      </c>
      <c r="Y290">
        <v>427.18513362746398</v>
      </c>
      <c r="Z290">
        <v>398.79251306764701</v>
      </c>
      <c r="AA290">
        <v>360.49909927665499</v>
      </c>
      <c r="AB290">
        <v>341.49531774312698</v>
      </c>
      <c r="AC290">
        <v>317.80667859664101</v>
      </c>
      <c r="AD290">
        <v>295.728702888876</v>
      </c>
      <c r="AE290">
        <v>275.04036573537201</v>
      </c>
      <c r="AF290">
        <v>255.68468941952301</v>
      </c>
      <c r="AG290">
        <v>237.60150546290799</v>
      </c>
      <c r="AH290">
        <v>220.72780665949199</v>
      </c>
    </row>
    <row r="291" spans="1:34" x14ac:dyDescent="0.35">
      <c r="A291" t="s">
        <v>472</v>
      </c>
      <c r="C291">
        <v>849.15300000000002</v>
      </c>
      <c r="D291">
        <v>843.24</v>
      </c>
      <c r="E291">
        <v>837.69437056681704</v>
      </c>
      <c r="F291">
        <v>900.96919378432494</v>
      </c>
      <c r="G291">
        <v>929.43074847599098</v>
      </c>
      <c r="H291">
        <v>967.50845000553795</v>
      </c>
      <c r="I291">
        <v>1114.29760020668</v>
      </c>
      <c r="J291">
        <v>1129.9794334150799</v>
      </c>
      <c r="K291">
        <v>1136.7322107817599</v>
      </c>
      <c r="L291">
        <v>1128.66710368287</v>
      </c>
      <c r="M291">
        <v>1103.7001387420901</v>
      </c>
      <c r="N291">
        <v>1151.25657546398</v>
      </c>
      <c r="O291">
        <v>1316.8943475962899</v>
      </c>
      <c r="P291">
        <v>1273.5908585401801</v>
      </c>
      <c r="Q291">
        <v>1241.46969535318</v>
      </c>
      <c r="R291">
        <v>1235.91264467474</v>
      </c>
      <c r="S291">
        <v>1209.85354353107</v>
      </c>
      <c r="T291">
        <v>1121.95557612998</v>
      </c>
      <c r="U291">
        <v>1354.0607478873301</v>
      </c>
      <c r="V291">
        <v>1276.8307535137899</v>
      </c>
      <c r="W291">
        <v>1235.1095354863601</v>
      </c>
      <c r="X291">
        <v>1217.8453690295</v>
      </c>
      <c r="Y291">
        <v>1163.6214924057899</v>
      </c>
      <c r="Z291">
        <v>1121.20940095693</v>
      </c>
      <c r="AA291">
        <v>1061.96094179391</v>
      </c>
      <c r="AB291">
        <v>1045.96067608414</v>
      </c>
      <c r="AC291">
        <v>997.98481477263601</v>
      </c>
      <c r="AD291">
        <v>955.40518536755599</v>
      </c>
      <c r="AE291">
        <v>916.95397986739499</v>
      </c>
      <c r="AF291">
        <v>882.31877795977402</v>
      </c>
      <c r="AG291">
        <v>851.18714765532297</v>
      </c>
      <c r="AH291">
        <v>823.25377404229505</v>
      </c>
    </row>
    <row r="292" spans="1:34" x14ac:dyDescent="0.35">
      <c r="A292" t="s">
        <v>473</v>
      </c>
      <c r="C292">
        <v>1175.5630000000001</v>
      </c>
      <c r="D292">
        <v>1153.27</v>
      </c>
      <c r="E292">
        <v>1124.0300823135899</v>
      </c>
      <c r="F292">
        <v>1125.28127630837</v>
      </c>
      <c r="G292">
        <v>1389.13595381969</v>
      </c>
      <c r="H292">
        <v>1528.0530291725199</v>
      </c>
      <c r="I292">
        <v>1538.4991578910101</v>
      </c>
      <c r="J292">
        <v>1467.74326234865</v>
      </c>
      <c r="K292">
        <v>1475.2562413620899</v>
      </c>
      <c r="L292">
        <v>1398.48872144451</v>
      </c>
      <c r="M292">
        <v>1365.5231242185</v>
      </c>
      <c r="N292">
        <v>1550.4445004787201</v>
      </c>
      <c r="O292">
        <v>1459.9664964024901</v>
      </c>
      <c r="P292">
        <v>1423.1131965756999</v>
      </c>
      <c r="Q292">
        <v>1337.22111441629</v>
      </c>
      <c r="R292">
        <v>1288.3851907342701</v>
      </c>
      <c r="S292">
        <v>1232.59812596756</v>
      </c>
      <c r="T292">
        <v>1160.0715459549899</v>
      </c>
      <c r="U292">
        <v>1219.67009760461</v>
      </c>
      <c r="V292">
        <v>1176.5950275642199</v>
      </c>
      <c r="W292">
        <v>1142.4323483252099</v>
      </c>
      <c r="X292">
        <v>1218.11776996973</v>
      </c>
      <c r="Y292">
        <v>1179.0893812563099</v>
      </c>
      <c r="Z292">
        <v>1144.38457790703</v>
      </c>
      <c r="AA292">
        <v>1100.48940635181</v>
      </c>
      <c r="AB292">
        <v>1076.39672871329</v>
      </c>
      <c r="AC292">
        <v>1047.99894708337</v>
      </c>
      <c r="AD292">
        <v>1021.49927927819</v>
      </c>
      <c r="AE292">
        <v>996.61087383897598</v>
      </c>
      <c r="AF292">
        <v>973.22880346612897</v>
      </c>
      <c r="AG292">
        <v>951.25732056246204</v>
      </c>
      <c r="AH292">
        <v>930.60657739731505</v>
      </c>
    </row>
    <row r="293" spans="1:34" x14ac:dyDescent="0.35">
      <c r="A293" t="s">
        <v>296</v>
      </c>
      <c r="C293">
        <v>470.32799999999997</v>
      </c>
      <c r="D293">
        <v>446.774</v>
      </c>
      <c r="E293">
        <v>416.21011309843101</v>
      </c>
      <c r="F293">
        <v>484.51297403724197</v>
      </c>
      <c r="G293">
        <v>461.09802990029499</v>
      </c>
      <c r="H293">
        <v>635.52886702617798</v>
      </c>
      <c r="I293">
        <v>887.52005276595105</v>
      </c>
      <c r="J293">
        <v>896.907743371121</v>
      </c>
      <c r="K293">
        <v>898.088486108643</v>
      </c>
      <c r="L293">
        <v>877.21200421519904</v>
      </c>
      <c r="M293">
        <v>832.91636239038496</v>
      </c>
      <c r="N293">
        <v>823.71525709797697</v>
      </c>
      <c r="O293">
        <v>1079.2892924755699</v>
      </c>
      <c r="P293">
        <v>999.08350440076094</v>
      </c>
      <c r="Q293">
        <v>951.00221485860004</v>
      </c>
      <c r="R293">
        <v>914.42917688001103</v>
      </c>
      <c r="S293">
        <v>857.70946329890796</v>
      </c>
      <c r="T293">
        <v>783.24132986262498</v>
      </c>
      <c r="U293">
        <v>1118.9934675898701</v>
      </c>
      <c r="V293">
        <v>1023.41214330207</v>
      </c>
      <c r="W293">
        <v>965.21249305831805</v>
      </c>
      <c r="X293">
        <v>1037.56167293565</v>
      </c>
      <c r="Y293">
        <v>956.37302727721396</v>
      </c>
      <c r="Z293">
        <v>889.65506044594304</v>
      </c>
      <c r="AA293">
        <v>795.74666833651395</v>
      </c>
      <c r="AB293">
        <v>764.03247383908899</v>
      </c>
      <c r="AC293">
        <v>695.38321564440298</v>
      </c>
      <c r="AD293">
        <v>633.51286868457203</v>
      </c>
      <c r="AE293">
        <v>576.96608004565496</v>
      </c>
      <c r="AF293">
        <v>525.39868619308902</v>
      </c>
      <c r="AG293">
        <v>478.45785926163001</v>
      </c>
      <c r="AH293">
        <v>435.791252368345</v>
      </c>
    </row>
    <row r="294" spans="1:34" x14ac:dyDescent="0.35">
      <c r="A294" t="s">
        <v>299</v>
      </c>
      <c r="C294">
        <v>470.32799999999997</v>
      </c>
      <c r="D294">
        <v>446.774</v>
      </c>
      <c r="E294">
        <v>416.21011309843101</v>
      </c>
      <c r="F294">
        <v>392.17645347132202</v>
      </c>
      <c r="G294">
        <v>388.28733373837201</v>
      </c>
      <c r="H294">
        <v>578.548648599947</v>
      </c>
      <c r="I294">
        <v>645.304691941486</v>
      </c>
      <c r="J294">
        <v>696.91442520706505</v>
      </c>
      <c r="K294">
        <v>732.46030425576396</v>
      </c>
      <c r="L294">
        <v>739.62998047499104</v>
      </c>
      <c r="M294">
        <v>718.22916158336</v>
      </c>
      <c r="N294">
        <v>727.78397788824998</v>
      </c>
      <c r="O294">
        <v>718.60247875185405</v>
      </c>
      <c r="P294">
        <v>708.10302084875002</v>
      </c>
      <c r="Q294">
        <v>714.93106069292799</v>
      </c>
      <c r="R294">
        <v>721.79986400298003</v>
      </c>
      <c r="S294">
        <v>699.65736282969601</v>
      </c>
      <c r="T294">
        <v>652.90826812916703</v>
      </c>
      <c r="U294">
        <v>565.97622093724897</v>
      </c>
      <c r="V294">
        <v>536.45206962187694</v>
      </c>
      <c r="W294">
        <v>537.59345400127097</v>
      </c>
      <c r="X294">
        <v>517.96898870250902</v>
      </c>
      <c r="Y294">
        <v>492.58983020907903</v>
      </c>
      <c r="Z294">
        <v>476.06015250996802</v>
      </c>
      <c r="AA294">
        <v>427.20575020211197</v>
      </c>
      <c r="AB294">
        <v>435.87000963275398</v>
      </c>
      <c r="AC294">
        <v>403.35693779883599</v>
      </c>
      <c r="AD294">
        <v>373.78812370174302</v>
      </c>
      <c r="AE294">
        <v>346.08927338074</v>
      </c>
      <c r="AF294">
        <v>320.26994386410098</v>
      </c>
      <c r="AG294">
        <v>296.30334298195697</v>
      </c>
      <c r="AH294">
        <v>274.13565416926002</v>
      </c>
    </row>
    <row r="295" spans="1:34" x14ac:dyDescent="0.35">
      <c r="A295" t="s">
        <v>48</v>
      </c>
      <c r="C295">
        <v>85.259</v>
      </c>
      <c r="D295">
        <v>81.869</v>
      </c>
      <c r="E295">
        <v>78.775858221376694</v>
      </c>
      <c r="F295">
        <v>75.466854427794502</v>
      </c>
      <c r="G295">
        <v>73.237877717091195</v>
      </c>
      <c r="H295">
        <v>87.843955541411106</v>
      </c>
      <c r="I295">
        <v>92.376731900722604</v>
      </c>
      <c r="J295">
        <v>87.667965657596199</v>
      </c>
      <c r="K295">
        <v>84.501570240580605</v>
      </c>
      <c r="L295">
        <v>81.339890631153395</v>
      </c>
      <c r="M295">
        <v>77.759811105483493</v>
      </c>
      <c r="N295">
        <v>75.775650396575401</v>
      </c>
      <c r="O295">
        <v>87.238677788115496</v>
      </c>
      <c r="P295">
        <v>81.018072178359006</v>
      </c>
      <c r="Q295">
        <v>75.044122937901605</v>
      </c>
      <c r="R295">
        <v>69.683047679577697</v>
      </c>
      <c r="S295">
        <v>64.753297167065497</v>
      </c>
      <c r="T295">
        <v>60.315739581934501</v>
      </c>
      <c r="U295">
        <v>56.471012983361902</v>
      </c>
      <c r="V295">
        <v>53.024596032520897</v>
      </c>
      <c r="W295">
        <v>49.884232752600603</v>
      </c>
      <c r="X295">
        <v>83.013398212862995</v>
      </c>
      <c r="Y295">
        <v>77.637560972270506</v>
      </c>
      <c r="Z295">
        <v>72.647112454887207</v>
      </c>
      <c r="AA295">
        <v>68.009278444086405</v>
      </c>
      <c r="AB295">
        <v>63.695248662400402</v>
      </c>
      <c r="AC295">
        <v>59.679287928148199</v>
      </c>
      <c r="AD295">
        <v>55.938206968759502</v>
      </c>
      <c r="AE295">
        <v>52.450993991863797</v>
      </c>
      <c r="AF295">
        <v>49.198535810664403</v>
      </c>
      <c r="AG295">
        <v>46.163396511419201</v>
      </c>
      <c r="AH295">
        <v>43.329632350187403</v>
      </c>
    </row>
    <row r="296" spans="1:34" x14ac:dyDescent="0.35">
      <c r="A296" t="s">
        <v>49</v>
      </c>
      <c r="C296">
        <v>46.944000000000003</v>
      </c>
      <c r="D296">
        <v>45.942</v>
      </c>
      <c r="E296">
        <v>45.038051235721298</v>
      </c>
      <c r="F296">
        <v>113.18657085383499</v>
      </c>
      <c r="G296">
        <v>96.8449243853117</v>
      </c>
      <c r="H296">
        <v>90.392227309828201</v>
      </c>
      <c r="I296">
        <v>170.54534175270001</v>
      </c>
      <c r="J296">
        <v>142.190523570332</v>
      </c>
      <c r="K296">
        <v>119.620314593735</v>
      </c>
      <c r="L296">
        <v>101.490110473935</v>
      </c>
      <c r="M296">
        <v>86.695415046464007</v>
      </c>
      <c r="N296">
        <v>74.885718449767893</v>
      </c>
      <c r="O296">
        <v>227.48454138753601</v>
      </c>
      <c r="P296">
        <v>180.878903590015</v>
      </c>
      <c r="Q296">
        <v>144.634791239843</v>
      </c>
      <c r="R296">
        <v>116.43235804766501</v>
      </c>
      <c r="S296">
        <v>94.374518123878701</v>
      </c>
      <c r="T296">
        <v>77.111178390366206</v>
      </c>
      <c r="U296">
        <v>392.41612591893102</v>
      </c>
      <c r="V296">
        <v>340.06844705347999</v>
      </c>
      <c r="W296">
        <v>294.17122335048498</v>
      </c>
      <c r="X296">
        <v>254.01029897779799</v>
      </c>
      <c r="Y296">
        <v>218.972136062103</v>
      </c>
      <c r="Z296">
        <v>188.50003020597299</v>
      </c>
      <c r="AA296">
        <v>162.081356402095</v>
      </c>
      <c r="AB296">
        <v>139.24429862485201</v>
      </c>
      <c r="AC296">
        <v>119.557298152222</v>
      </c>
      <c r="AD296">
        <v>102.628702020663</v>
      </c>
      <c r="AE296">
        <v>88.105844429066593</v>
      </c>
      <c r="AF296">
        <v>75.673457093876394</v>
      </c>
      <c r="AG296">
        <v>65.051531124759293</v>
      </c>
      <c r="AH296">
        <v>55.992805357489999</v>
      </c>
    </row>
    <row r="297" spans="1:34" x14ac:dyDescent="0.35">
      <c r="A297" t="s">
        <v>50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41.190246039824601</v>
      </c>
      <c r="I297">
        <v>112.833642052204</v>
      </c>
      <c r="J297">
        <v>174.68764931441001</v>
      </c>
      <c r="K297">
        <v>214.714489572209</v>
      </c>
      <c r="L297">
        <v>239.42896300774399</v>
      </c>
      <c r="M297">
        <v>239.63476985118601</v>
      </c>
      <c r="N297">
        <v>251.000629199391</v>
      </c>
      <c r="O297">
        <v>272.51166838595202</v>
      </c>
      <c r="P297">
        <v>279.38864845181001</v>
      </c>
      <c r="Q297">
        <v>299.24618945076401</v>
      </c>
      <c r="R297">
        <v>326.92170440237601</v>
      </c>
      <c r="S297">
        <v>332.66658515409199</v>
      </c>
      <c r="T297">
        <v>303.25118956477701</v>
      </c>
      <c r="U297">
        <v>242.055562309012</v>
      </c>
      <c r="V297">
        <v>231.44233481017301</v>
      </c>
      <c r="W297">
        <v>246.181785949963</v>
      </c>
      <c r="X297">
        <v>241.65798294396299</v>
      </c>
      <c r="Y297">
        <v>232.578196613469</v>
      </c>
      <c r="Z297">
        <v>229.71540471743501</v>
      </c>
      <c r="AA297">
        <v>205.15693421184599</v>
      </c>
      <c r="AB297">
        <v>219.597608808708</v>
      </c>
      <c r="AC297">
        <v>198.33995096739</v>
      </c>
      <c r="AD297">
        <v>179.21725680212501</v>
      </c>
      <c r="AE297">
        <v>161.36887587929101</v>
      </c>
      <c r="AF297">
        <v>144.84200386145599</v>
      </c>
      <c r="AG297">
        <v>129.64142616254301</v>
      </c>
      <c r="AH297">
        <v>115.741008000672</v>
      </c>
    </row>
    <row r="298" spans="1:34" x14ac:dyDescent="0.35">
      <c r="A298" t="s">
        <v>329</v>
      </c>
      <c r="C298">
        <v>132.203</v>
      </c>
      <c r="D298">
        <v>127.81100000000001</v>
      </c>
      <c r="E298">
        <v>123.81390945709801</v>
      </c>
      <c r="F298">
        <v>188.65342528162901</v>
      </c>
      <c r="G298">
        <v>170.08280210240301</v>
      </c>
      <c r="H298">
        <v>219.42642889106401</v>
      </c>
      <c r="I298">
        <v>375.75571570562698</v>
      </c>
      <c r="J298">
        <v>404.54613854233901</v>
      </c>
      <c r="K298">
        <v>418.83637440652501</v>
      </c>
      <c r="L298">
        <v>422.25896411283298</v>
      </c>
      <c r="M298">
        <v>404.08999600313302</v>
      </c>
      <c r="N298">
        <v>401.66199804573398</v>
      </c>
      <c r="O298">
        <v>587.23488756160395</v>
      </c>
      <c r="P298">
        <v>541.28562422018399</v>
      </c>
      <c r="Q298">
        <v>518.92510362850999</v>
      </c>
      <c r="R298">
        <v>513.03711012961901</v>
      </c>
      <c r="S298">
        <v>491.79440044503599</v>
      </c>
      <c r="T298">
        <v>440.67810753707801</v>
      </c>
      <c r="U298">
        <v>690.94270121130603</v>
      </c>
      <c r="V298">
        <v>624.53537789617405</v>
      </c>
      <c r="W298">
        <v>590.23724205304904</v>
      </c>
      <c r="X298">
        <v>578.681680134624</v>
      </c>
      <c r="Y298">
        <v>529.18789364784197</v>
      </c>
      <c r="Z298">
        <v>490.86254737829597</v>
      </c>
      <c r="AA298">
        <v>435.24756905802798</v>
      </c>
      <c r="AB298">
        <v>422.53715609596202</v>
      </c>
      <c r="AC298">
        <v>377.57653704776101</v>
      </c>
      <c r="AD298">
        <v>337.78416579154901</v>
      </c>
      <c r="AE298">
        <v>301.92571430022099</v>
      </c>
      <c r="AF298">
        <v>269.71399676599702</v>
      </c>
      <c r="AG298">
        <v>240.85635379872099</v>
      </c>
      <c r="AH298">
        <v>215.06344570835</v>
      </c>
    </row>
    <row r="299" spans="1:34" x14ac:dyDescent="0.35">
      <c r="A299" t="s">
        <v>192</v>
      </c>
      <c r="C299">
        <v>0</v>
      </c>
      <c r="D299">
        <v>0</v>
      </c>
      <c r="E299">
        <v>0</v>
      </c>
      <c r="F299">
        <v>92.336520565920395</v>
      </c>
      <c r="G299">
        <v>72.810696161922905</v>
      </c>
      <c r="H299">
        <v>56.980218426230699</v>
      </c>
      <c r="I299">
        <v>242.215360824464</v>
      </c>
      <c r="J299">
        <v>199.99331816405601</v>
      </c>
      <c r="K299">
        <v>165.62818185287799</v>
      </c>
      <c r="L299">
        <v>137.582023740208</v>
      </c>
      <c r="M299">
        <v>114.68720080702499</v>
      </c>
      <c r="N299">
        <v>95.931279209726995</v>
      </c>
      <c r="O299">
        <v>360.686813723721</v>
      </c>
      <c r="P299">
        <v>290.98048355201001</v>
      </c>
      <c r="Q299">
        <v>236.071154165672</v>
      </c>
      <c r="R299">
        <v>192.62931287703</v>
      </c>
      <c r="S299">
        <v>158.05210046921201</v>
      </c>
      <c r="T299">
        <v>130.33306173345801</v>
      </c>
      <c r="U299">
        <v>553.01724665262304</v>
      </c>
      <c r="V299">
        <v>486.96007368019701</v>
      </c>
      <c r="W299">
        <v>427.619039057046</v>
      </c>
      <c r="X299">
        <v>519.592684233147</v>
      </c>
      <c r="Y299">
        <v>463.78319706813397</v>
      </c>
      <c r="Z299">
        <v>413.59490793597502</v>
      </c>
      <c r="AA299">
        <v>368.54091813440101</v>
      </c>
      <c r="AB299">
        <v>328.16246420633502</v>
      </c>
      <c r="AC299">
        <v>292.02627784556603</v>
      </c>
      <c r="AD299">
        <v>259.72474498282901</v>
      </c>
      <c r="AE299">
        <v>230.87680666491499</v>
      </c>
      <c r="AF299">
        <v>205.12874232898699</v>
      </c>
      <c r="AG299">
        <v>182.154516279673</v>
      </c>
      <c r="AH299">
        <v>161.65559819908401</v>
      </c>
    </row>
    <row r="300" spans="1:34" x14ac:dyDescent="0.35">
      <c r="A300" t="s">
        <v>193</v>
      </c>
      <c r="F300">
        <v>92.336520565920395</v>
      </c>
      <c r="G300">
        <v>72.810696161922905</v>
      </c>
      <c r="H300">
        <v>56.980218426230699</v>
      </c>
      <c r="I300">
        <v>177.80715096793799</v>
      </c>
      <c r="J300">
        <v>141.523619763813</v>
      </c>
      <c r="K300">
        <v>112.562446014817</v>
      </c>
      <c r="L300">
        <v>89.448751579782396</v>
      </c>
      <c r="M300">
        <v>71.027420827878103</v>
      </c>
      <c r="N300">
        <v>56.3484212948145</v>
      </c>
      <c r="O300">
        <v>257.06956245058501</v>
      </c>
      <c r="P300">
        <v>198.72595791873999</v>
      </c>
      <c r="Q300">
        <v>153.67470898740001</v>
      </c>
      <c r="R300">
        <v>118.841718510289</v>
      </c>
      <c r="S300">
        <v>91.836983918680104</v>
      </c>
      <c r="T300">
        <v>70.943286494227493</v>
      </c>
      <c r="U300">
        <v>499.91905355263401</v>
      </c>
      <c r="V300">
        <v>439.70385289560198</v>
      </c>
      <c r="W300">
        <v>385.79720560183898</v>
      </c>
      <c r="X300">
        <v>337.61180052329502</v>
      </c>
      <c r="Y300">
        <v>294.66364411058299</v>
      </c>
      <c r="Z300">
        <v>256.51268641663802</v>
      </c>
      <c r="AA300">
        <v>222.74246769902399</v>
      </c>
      <c r="AB300">
        <v>192.95429858086601</v>
      </c>
      <c r="AC300">
        <v>166.767246537727</v>
      </c>
      <c r="AD300">
        <v>143.82001179095201</v>
      </c>
      <c r="AE300">
        <v>123.773017579856</v>
      </c>
      <c r="AF300">
        <v>106.310046711174</v>
      </c>
      <c r="AG300">
        <v>91.139213912978704</v>
      </c>
      <c r="AH300">
        <v>77.993266956397804</v>
      </c>
    </row>
    <row r="301" spans="1:34" x14ac:dyDescent="0.35">
      <c r="A301" t="s">
        <v>196</v>
      </c>
      <c r="I301">
        <v>64.408209856526</v>
      </c>
      <c r="J301">
        <v>58.469698400242599</v>
      </c>
      <c r="K301">
        <v>53.065735838061102</v>
      </c>
      <c r="L301">
        <v>48.133272160425797</v>
      </c>
      <c r="M301">
        <v>43.659779979147402</v>
      </c>
      <c r="N301">
        <v>39.582857914912402</v>
      </c>
      <c r="O301">
        <v>103.617251273135</v>
      </c>
      <c r="P301">
        <v>92.254525633270404</v>
      </c>
      <c r="Q301">
        <v>82.396445178271307</v>
      </c>
      <c r="R301">
        <v>73.787594366740706</v>
      </c>
      <c r="S301">
        <v>66.215116550532201</v>
      </c>
      <c r="T301">
        <v>59.389775239231</v>
      </c>
      <c r="U301">
        <v>53.098193099988599</v>
      </c>
      <c r="V301">
        <v>47.2562207845953</v>
      </c>
      <c r="W301">
        <v>41.821833455206999</v>
      </c>
      <c r="X301">
        <v>181.98088370985201</v>
      </c>
      <c r="Y301">
        <v>169.11955295755101</v>
      </c>
      <c r="Z301">
        <v>157.082221519336</v>
      </c>
      <c r="AA301">
        <v>145.79845043537699</v>
      </c>
      <c r="AB301">
        <v>135.20816562546901</v>
      </c>
      <c r="AC301">
        <v>125.259031307839</v>
      </c>
      <c r="AD301">
        <v>115.90473319187601</v>
      </c>
      <c r="AE301">
        <v>107.103789085058</v>
      </c>
      <c r="AF301">
        <v>98.818695617813106</v>
      </c>
      <c r="AG301">
        <v>91.015302366694399</v>
      </c>
      <c r="AH301">
        <v>83.662331242686804</v>
      </c>
    </row>
    <row r="302" spans="1:34" x14ac:dyDescent="0.35">
      <c r="A302" t="s">
        <v>51</v>
      </c>
      <c r="C302">
        <v>318.11</v>
      </c>
      <c r="D302">
        <v>299.541</v>
      </c>
      <c r="E302">
        <v>274.92342252496798</v>
      </c>
      <c r="F302">
        <v>255.87880903942701</v>
      </c>
      <c r="G302">
        <v>256.99451855401099</v>
      </c>
      <c r="H302">
        <v>362.62408752987102</v>
      </c>
      <c r="I302">
        <v>398.58050991382697</v>
      </c>
      <c r="J302">
        <v>378.19098469213498</v>
      </c>
      <c r="K302">
        <v>364.09014068433697</v>
      </c>
      <c r="L302">
        <v>348.37635224696498</v>
      </c>
      <c r="M302">
        <v>332.97584997255302</v>
      </c>
      <c r="N302">
        <v>325.964873566525</v>
      </c>
      <c r="O302">
        <v>342.37393130954899</v>
      </c>
      <c r="P302">
        <v>315.34035454762602</v>
      </c>
      <c r="Q302">
        <v>289.91411397298702</v>
      </c>
      <c r="R302">
        <v>270.341456262706</v>
      </c>
      <c r="S302">
        <v>252.42132895953799</v>
      </c>
      <c r="T302">
        <v>235.42177438213901</v>
      </c>
      <c r="U302">
        <v>220.90983763701601</v>
      </c>
      <c r="V302">
        <v>207.98549637024001</v>
      </c>
      <c r="W302">
        <v>196.09700761067</v>
      </c>
      <c r="X302">
        <v>294.27892892115398</v>
      </c>
      <c r="Y302">
        <v>276.62486771079</v>
      </c>
      <c r="Z302">
        <v>260.14567741187602</v>
      </c>
      <c r="AA302">
        <v>244.72159864463299</v>
      </c>
      <c r="AB302">
        <v>230.25467548615501</v>
      </c>
      <c r="AC302">
        <v>216.66230009447099</v>
      </c>
      <c r="AD302">
        <v>203.873366422419</v>
      </c>
      <c r="AE302">
        <v>191.82571568911399</v>
      </c>
      <c r="AF302">
        <v>180.46434507439801</v>
      </c>
      <c r="AG302">
        <v>169.740111509983</v>
      </c>
      <c r="AH302">
        <v>159.608754674751</v>
      </c>
    </row>
    <row r="303" spans="1:34" x14ac:dyDescent="0.35">
      <c r="A303" t="s">
        <v>52</v>
      </c>
      <c r="C303">
        <v>20.015999999999998</v>
      </c>
      <c r="D303">
        <v>19.422000000000001</v>
      </c>
      <c r="E303">
        <v>17.472781116364501</v>
      </c>
      <c r="F303">
        <v>39.980739716185298</v>
      </c>
      <c r="G303">
        <v>34.020709243881001</v>
      </c>
      <c r="H303">
        <v>36.051951014315797</v>
      </c>
      <c r="I303">
        <v>73.783278787032998</v>
      </c>
      <c r="J303">
        <v>61.981725069757999</v>
      </c>
      <c r="K303">
        <v>52.816409982507501</v>
      </c>
      <c r="L303">
        <v>45.087395133211103</v>
      </c>
      <c r="M303">
        <v>38.760590701559103</v>
      </c>
      <c r="N303">
        <v>33.758308033008198</v>
      </c>
      <c r="O303">
        <v>79.042710979942001</v>
      </c>
      <c r="P303">
        <v>63.166735787020897</v>
      </c>
      <c r="Q303">
        <v>50.846128080966103</v>
      </c>
      <c r="R303">
        <v>41.421830836343503</v>
      </c>
      <c r="S303">
        <v>34.1229701698702</v>
      </c>
      <c r="T303">
        <v>28.510955134892399</v>
      </c>
      <c r="U303">
        <v>140.61895743836399</v>
      </c>
      <c r="V303">
        <v>129.40346359831301</v>
      </c>
      <c r="W303">
        <v>118.59154878662601</v>
      </c>
      <c r="X303">
        <v>108.21001434362501</v>
      </c>
      <c r="Y303">
        <v>98.311493949440404</v>
      </c>
      <c r="Z303">
        <v>88.950894383862902</v>
      </c>
      <c r="AA303">
        <v>80.173809483034205</v>
      </c>
      <c r="AB303">
        <v>72.011514991983802</v>
      </c>
      <c r="AC303">
        <v>64.479811252289494</v>
      </c>
      <c r="AD303">
        <v>57.579983817198702</v>
      </c>
      <c r="AE303">
        <v>51.300819423320199</v>
      </c>
      <c r="AF303">
        <v>45.621032101508703</v>
      </c>
      <c r="AG303">
        <v>40.511718357138598</v>
      </c>
      <c r="AH303">
        <v>35.938627928448803</v>
      </c>
    </row>
    <row r="304" spans="1:34" x14ac:dyDescent="0.35">
      <c r="A304" t="s">
        <v>53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17.4263995909272</v>
      </c>
      <c r="I304">
        <v>39.400548359463599</v>
      </c>
      <c r="J304">
        <v>52.188895066888499</v>
      </c>
      <c r="K304">
        <v>62.345561035273001</v>
      </c>
      <c r="L304">
        <v>61.489292722189397</v>
      </c>
      <c r="M304">
        <v>57.0899257131395</v>
      </c>
      <c r="N304">
        <v>62.330077452709197</v>
      </c>
      <c r="O304">
        <v>70.637762624480004</v>
      </c>
      <c r="P304">
        <v>79.290789845928799</v>
      </c>
      <c r="Q304">
        <v>91.316869176136095</v>
      </c>
      <c r="R304">
        <v>89.628779651342001</v>
      </c>
      <c r="S304">
        <v>79.3707637244637</v>
      </c>
      <c r="T304">
        <v>78.630492808515399</v>
      </c>
      <c r="U304">
        <v>66.521971303184799</v>
      </c>
      <c r="V304">
        <v>61.487805437345997</v>
      </c>
      <c r="W304">
        <v>60.286694607972301</v>
      </c>
      <c r="X304">
        <v>56.391049536253099</v>
      </c>
      <c r="Y304">
        <v>52.248771969140499</v>
      </c>
      <c r="Z304">
        <v>49.6959412719075</v>
      </c>
      <c r="AA304">
        <v>35.6036911508182</v>
      </c>
      <c r="AB304">
        <v>39.229127264987802</v>
      </c>
      <c r="AC304">
        <v>36.664567249881003</v>
      </c>
      <c r="AD304">
        <v>34.275352653404397</v>
      </c>
      <c r="AE304">
        <v>31.913830632999002</v>
      </c>
      <c r="AF304">
        <v>29.599312251183999</v>
      </c>
      <c r="AG304">
        <v>27.349675595786501</v>
      </c>
      <c r="AH304">
        <v>25.180424056794699</v>
      </c>
    </row>
    <row r="305" spans="1:34" x14ac:dyDescent="0.35">
      <c r="A305" t="s">
        <v>330</v>
      </c>
      <c r="C305">
        <v>338.12599999999998</v>
      </c>
      <c r="D305">
        <v>318.964</v>
      </c>
      <c r="E305">
        <v>292.39620364133299</v>
      </c>
      <c r="F305">
        <v>295.85954875561202</v>
      </c>
      <c r="G305">
        <v>291.01522779789201</v>
      </c>
      <c r="H305">
        <v>416.10243813511403</v>
      </c>
      <c r="I305">
        <v>511.76433706032401</v>
      </c>
      <c r="J305">
        <v>492.36160482878199</v>
      </c>
      <c r="K305">
        <v>479.25211170211799</v>
      </c>
      <c r="L305">
        <v>454.953040102366</v>
      </c>
      <c r="M305">
        <v>428.82636638725103</v>
      </c>
      <c r="N305">
        <v>422.05325905224299</v>
      </c>
      <c r="O305">
        <v>492.05440491397098</v>
      </c>
      <c r="P305">
        <v>457.79788018057599</v>
      </c>
      <c r="Q305">
        <v>432.07711123009</v>
      </c>
      <c r="R305">
        <v>401.392066750391</v>
      </c>
      <c r="S305">
        <v>365.91506285387197</v>
      </c>
      <c r="T305">
        <v>342.56322232554697</v>
      </c>
      <c r="U305">
        <v>428.05076637856598</v>
      </c>
      <c r="V305">
        <v>398.87676540590002</v>
      </c>
      <c r="W305">
        <v>374.97525100526798</v>
      </c>
      <c r="X305">
        <v>458.87999280103202</v>
      </c>
      <c r="Y305">
        <v>427.18513362937102</v>
      </c>
      <c r="Z305">
        <v>398.79251306764701</v>
      </c>
      <c r="AA305">
        <v>360.49909927848501</v>
      </c>
      <c r="AB305">
        <v>341.49531774312698</v>
      </c>
      <c r="AC305">
        <v>317.80667859664101</v>
      </c>
      <c r="AD305">
        <v>295.72870289302301</v>
      </c>
      <c r="AE305">
        <v>275.04036574543301</v>
      </c>
      <c r="AF305">
        <v>255.684689427091</v>
      </c>
      <c r="AG305">
        <v>237.60150546290799</v>
      </c>
      <c r="AH305">
        <v>220.727806659995</v>
      </c>
    </row>
    <row r="306" spans="1:34" x14ac:dyDescent="0.35">
      <c r="A306" t="s">
        <v>300</v>
      </c>
      <c r="C306">
        <v>101.568</v>
      </c>
      <c r="D306">
        <v>97.448999999999998</v>
      </c>
      <c r="E306">
        <v>91.939134823099906</v>
      </c>
      <c r="F306">
        <v>82.8151016631587</v>
      </c>
      <c r="G306">
        <v>101.748194233041</v>
      </c>
      <c r="H306">
        <v>143.10379204595699</v>
      </c>
      <c r="I306">
        <v>132.22507930904601</v>
      </c>
      <c r="J306">
        <v>127.031327654739</v>
      </c>
      <c r="K306">
        <v>128.308383535128</v>
      </c>
      <c r="L306">
        <v>122.575532346968</v>
      </c>
      <c r="M306">
        <v>119.57164940681</v>
      </c>
      <c r="N306">
        <v>136.538174990117</v>
      </c>
      <c r="O306">
        <v>113.73360826941</v>
      </c>
      <c r="P306">
        <v>107.82883948132201</v>
      </c>
      <c r="Q306">
        <v>99.747572528455294</v>
      </c>
      <c r="R306">
        <v>96.669727515987802</v>
      </c>
      <c r="S306">
        <v>91.516581622843205</v>
      </c>
      <c r="T306">
        <v>83.989896522374295</v>
      </c>
      <c r="U306">
        <v>76.377872353951503</v>
      </c>
      <c r="V306">
        <v>72.530926707255205</v>
      </c>
      <c r="W306">
        <v>70.605785366249904</v>
      </c>
      <c r="X306">
        <v>67.762945012811798</v>
      </c>
      <c r="Y306">
        <v>64.381811390154198</v>
      </c>
      <c r="Z306">
        <v>61.631250885732598</v>
      </c>
      <c r="AA306">
        <v>57.383706211298602</v>
      </c>
      <c r="AB306">
        <v>56.212002670295398</v>
      </c>
      <c r="AC306">
        <v>52.992956535646996</v>
      </c>
      <c r="AD306">
        <v>50.030310403709301</v>
      </c>
      <c r="AE306">
        <v>47.2573069695557</v>
      </c>
      <c r="AF306">
        <v>44.665526985698598</v>
      </c>
      <c r="AG306">
        <v>42.245830072669698</v>
      </c>
      <c r="AH306">
        <v>39.988649613268102</v>
      </c>
    </row>
    <row r="307" spans="1:34" x14ac:dyDescent="0.35">
      <c r="A307" t="s">
        <v>510</v>
      </c>
      <c r="C307">
        <v>562.88900000000001</v>
      </c>
      <c r="D307">
        <v>560.81500000000005</v>
      </c>
      <c r="E307">
        <v>552.19892033203405</v>
      </c>
      <c r="F307">
        <v>1026.6941797798099</v>
      </c>
      <c r="G307">
        <v>987.34358123401398</v>
      </c>
      <c r="H307">
        <v>779.61401821411096</v>
      </c>
      <c r="I307">
        <v>865.47123957727604</v>
      </c>
      <c r="J307">
        <v>834.02692958790703</v>
      </c>
      <c r="K307">
        <v>794.983767296368</v>
      </c>
      <c r="L307">
        <v>756.58179536547004</v>
      </c>
      <c r="M307">
        <v>725.65426580575502</v>
      </c>
      <c r="N307">
        <v>693.81993868496295</v>
      </c>
      <c r="O307">
        <v>581.55800238906704</v>
      </c>
      <c r="P307">
        <v>578.31453342092595</v>
      </c>
      <c r="Q307">
        <v>573.81292758375901</v>
      </c>
      <c r="R307">
        <v>567.94632337039104</v>
      </c>
      <c r="S307">
        <v>560.700420610832</v>
      </c>
      <c r="T307">
        <v>552.04345333735</v>
      </c>
      <c r="U307">
        <v>469.75531278004797</v>
      </c>
      <c r="V307">
        <v>489.67799048428498</v>
      </c>
      <c r="W307">
        <v>509.07368098467498</v>
      </c>
      <c r="X307">
        <v>527.82949112261099</v>
      </c>
      <c r="Y307">
        <v>545.85201159963901</v>
      </c>
      <c r="Z307">
        <v>563.06372708114498</v>
      </c>
      <c r="AA307">
        <v>579.39797161348497</v>
      </c>
      <c r="AB307">
        <v>594.793763792292</v>
      </c>
      <c r="AC307">
        <v>609.191370706572</v>
      </c>
      <c r="AD307">
        <v>622.52875218362703</v>
      </c>
      <c r="AE307">
        <v>634.73887376781897</v>
      </c>
      <c r="AF307">
        <v>645.74788977686603</v>
      </c>
      <c r="AG307">
        <v>655.47423660819402</v>
      </c>
      <c r="AH307">
        <v>663.82873411687797</v>
      </c>
    </row>
    <row r="308" spans="1:34" x14ac:dyDescent="0.35">
      <c r="A308" t="s">
        <v>511</v>
      </c>
      <c r="C308">
        <v>613.80600000000004</v>
      </c>
      <c r="D308">
        <v>610.68200000000002</v>
      </c>
      <c r="E308">
        <v>599.29074252556097</v>
      </c>
      <c r="F308">
        <v>1161.1734667256801</v>
      </c>
      <c r="G308">
        <v>1100.63158966428</v>
      </c>
      <c r="H308">
        <v>858.048064089023</v>
      </c>
      <c r="I308">
        <v>996.88833044802402</v>
      </c>
      <c r="J308">
        <v>952.02802385388804</v>
      </c>
      <c r="K308">
        <v>900.42737194574295</v>
      </c>
      <c r="L308">
        <v>850.45617644198705</v>
      </c>
      <c r="M308">
        <v>809.01168284945902</v>
      </c>
      <c r="N308">
        <v>767.68858718837396</v>
      </c>
      <c r="O308">
        <v>658.52439880732095</v>
      </c>
      <c r="P308">
        <v>652.30787308360595</v>
      </c>
      <c r="Q308">
        <v>645.00597997287696</v>
      </c>
      <c r="R308">
        <v>636.21097902448696</v>
      </c>
      <c r="S308">
        <v>625.856167137954</v>
      </c>
      <c r="T308">
        <v>613.74456117174998</v>
      </c>
      <c r="U308">
        <v>500.36852440351299</v>
      </c>
      <c r="V308">
        <v>525.27310039478903</v>
      </c>
      <c r="W308">
        <v>549.50836521146903</v>
      </c>
      <c r="X308">
        <v>572.86374791424498</v>
      </c>
      <c r="Y308">
        <v>595.18605447591995</v>
      </c>
      <c r="Z308">
        <v>616.36346721702398</v>
      </c>
      <c r="AA308">
        <v>636.31176993917495</v>
      </c>
      <c r="AB308">
        <v>654.96314675613405</v>
      </c>
      <c r="AC308">
        <v>672.25763263368503</v>
      </c>
      <c r="AD308">
        <v>688.136795229374</v>
      </c>
      <c r="AE308">
        <v>702.53923838355195</v>
      </c>
      <c r="AF308">
        <v>715.39765830267004</v>
      </c>
      <c r="AG308">
        <v>726.63730318723401</v>
      </c>
      <c r="AH308">
        <v>736.17579888260798</v>
      </c>
    </row>
    <row r="309" spans="1:34" x14ac:dyDescent="0.35">
      <c r="A309" t="s">
        <v>512</v>
      </c>
      <c r="C309">
        <v>595.69600000000003</v>
      </c>
      <c r="D309">
        <v>592.99400000000003</v>
      </c>
      <c r="E309">
        <v>583.19204702916704</v>
      </c>
      <c r="F309">
        <v>1124.30452011433</v>
      </c>
      <c r="G309">
        <v>1064.6382279961799</v>
      </c>
      <c r="H309">
        <v>830.48335766289097</v>
      </c>
      <c r="I309">
        <v>979.17195656204603</v>
      </c>
      <c r="J309">
        <v>934.77566160948004</v>
      </c>
      <c r="K309">
        <v>884.15876088871005</v>
      </c>
      <c r="L309">
        <v>834.72365526200099</v>
      </c>
      <c r="M309">
        <v>793.27777093097995</v>
      </c>
      <c r="N309">
        <v>752.61738714876401</v>
      </c>
      <c r="O309">
        <v>648.56657225305105</v>
      </c>
      <c r="P309">
        <v>642.10255796978799</v>
      </c>
      <c r="Q309">
        <v>634.60690178681</v>
      </c>
      <c r="R309">
        <v>625.70641034729204</v>
      </c>
      <c r="S309">
        <v>615.35208218130799</v>
      </c>
      <c r="T309">
        <v>603.32728193158403</v>
      </c>
      <c r="U309">
        <v>495.25072769862902</v>
      </c>
      <c r="V309">
        <v>520.66779440514495</v>
      </c>
      <c r="W309">
        <v>545.35291421991894</v>
      </c>
      <c r="X309">
        <v>569.09354660621398</v>
      </c>
      <c r="Y309">
        <v>591.73859393880605</v>
      </c>
      <c r="Z309">
        <v>613.18067598721404</v>
      </c>
      <c r="AA309">
        <v>633.34100168570797</v>
      </c>
      <c r="AB309">
        <v>652.15743508209403</v>
      </c>
      <c r="AC309">
        <v>669.57556463426204</v>
      </c>
      <c r="AD309">
        <v>685.54219568325902</v>
      </c>
      <c r="AE309">
        <v>700.00077553687504</v>
      </c>
      <c r="AF309">
        <v>712.88842727755195</v>
      </c>
      <c r="AG309">
        <v>724.13442519896705</v>
      </c>
      <c r="AH309">
        <v>733.66005385906794</v>
      </c>
    </row>
    <row r="310" spans="1:34" x14ac:dyDescent="0.35">
      <c r="A310" t="s">
        <v>513</v>
      </c>
      <c r="C310">
        <v>589.73699999999997</v>
      </c>
      <c r="D310">
        <v>587.04100000000005</v>
      </c>
      <c r="E310">
        <v>575.80687019578897</v>
      </c>
      <c r="F310">
        <v>1086.66665306761</v>
      </c>
      <c r="G310">
        <v>1031.5833224885901</v>
      </c>
      <c r="H310">
        <v>808.39402804247004</v>
      </c>
      <c r="I310">
        <v>956.98132861843396</v>
      </c>
      <c r="J310">
        <v>915.83185104534198</v>
      </c>
      <c r="K310">
        <v>868.98729895436099</v>
      </c>
      <c r="L310">
        <v>822.68321243772402</v>
      </c>
      <c r="M310">
        <v>783.42358642059901</v>
      </c>
      <c r="N310">
        <v>744.546964149936</v>
      </c>
      <c r="O310">
        <v>647.524794606142</v>
      </c>
      <c r="P310">
        <v>640.67078546300399</v>
      </c>
      <c r="Q310">
        <v>632.93381692640003</v>
      </c>
      <c r="R310">
        <v>623.85485414151901</v>
      </c>
      <c r="S310">
        <v>613.38008918488003</v>
      </c>
      <c r="T310">
        <v>601.28305102741899</v>
      </c>
      <c r="U310">
        <v>495.10610153531297</v>
      </c>
      <c r="V310">
        <v>520.62938494521302</v>
      </c>
      <c r="W310">
        <v>545.46261068619697</v>
      </c>
      <c r="X310">
        <v>569.37861005916898</v>
      </c>
      <c r="Y310">
        <v>592.21524537629398</v>
      </c>
      <c r="Z310">
        <v>613.85671116136098</v>
      </c>
      <c r="AA310">
        <v>634.21769278334102</v>
      </c>
      <c r="AB310">
        <v>653.23096705847695</v>
      </c>
      <c r="AC310">
        <v>670.83813825488903</v>
      </c>
      <c r="AD310">
        <v>686.98287683066906</v>
      </c>
      <c r="AE310">
        <v>701.60614838255299</v>
      </c>
      <c r="AF310">
        <v>714.64310560490799</v>
      </c>
      <c r="AG310">
        <v>726.02145741760501</v>
      </c>
      <c r="AH310">
        <v>735.66126449138699</v>
      </c>
    </row>
    <row r="311" spans="1:34" x14ac:dyDescent="0.35">
      <c r="A311" t="s">
        <v>514</v>
      </c>
      <c r="C311">
        <v>552.33500000000004</v>
      </c>
      <c r="D311">
        <v>550.33900000000006</v>
      </c>
      <c r="E311">
        <v>539.35087406310095</v>
      </c>
      <c r="F311">
        <v>973.63815568166501</v>
      </c>
      <c r="G311">
        <v>930.63031273156105</v>
      </c>
      <c r="H311">
        <v>737.14891575380898</v>
      </c>
      <c r="I311">
        <v>857.30473562621</v>
      </c>
      <c r="J311">
        <v>826.55764707504204</v>
      </c>
      <c r="K311">
        <v>790.46194341256796</v>
      </c>
      <c r="L311">
        <v>754.26179522635698</v>
      </c>
      <c r="M311">
        <v>722.98892478725998</v>
      </c>
      <c r="N311">
        <v>691.12768924582599</v>
      </c>
      <c r="O311">
        <v>605.06548986221696</v>
      </c>
      <c r="P311">
        <v>598.99340390191105</v>
      </c>
      <c r="Q311">
        <v>592.19071730868302</v>
      </c>
      <c r="R311">
        <v>584.26954289301898</v>
      </c>
      <c r="S311">
        <v>575.15964743593599</v>
      </c>
      <c r="T311">
        <v>564.698333822726</v>
      </c>
      <c r="U311">
        <v>478.39389766491399</v>
      </c>
      <c r="V311">
        <v>501.75425882811101</v>
      </c>
      <c r="W311">
        <v>524.56255001087504</v>
      </c>
      <c r="X311">
        <v>546.61623727934398</v>
      </c>
      <c r="Y311">
        <v>567.76224397766202</v>
      </c>
      <c r="Z311">
        <v>587.88523634136402</v>
      </c>
      <c r="AA311">
        <v>606.89588489729101</v>
      </c>
      <c r="AB311">
        <v>624.72104650821905</v>
      </c>
      <c r="AC311">
        <v>641.29608491848501</v>
      </c>
      <c r="AD311">
        <v>656.55904108799598</v>
      </c>
      <c r="AE311">
        <v>670.44637041965404</v>
      </c>
      <c r="AF311">
        <v>682.89004698768599</v>
      </c>
      <c r="AG311">
        <v>693.81594463354202</v>
      </c>
      <c r="AH311">
        <v>703.14348794958698</v>
      </c>
    </row>
    <row r="312" spans="1:34" x14ac:dyDescent="0.35">
      <c r="A312" t="s">
        <v>57</v>
      </c>
      <c r="C312">
        <v>74.379000000000005</v>
      </c>
      <c r="D312">
        <v>71.045000000000002</v>
      </c>
      <c r="E312">
        <v>63.787029080902897</v>
      </c>
      <c r="F312">
        <v>108.147992723366</v>
      </c>
      <c r="G312">
        <v>96.646861686730503</v>
      </c>
      <c r="H312">
        <v>143.35369562977601</v>
      </c>
      <c r="I312">
        <v>232.50709465818301</v>
      </c>
      <c r="J312">
        <v>223.79860142736399</v>
      </c>
      <c r="K312">
        <v>220.089868862423</v>
      </c>
      <c r="L312">
        <v>210.28600702089801</v>
      </c>
      <c r="M312">
        <v>197.13984175832101</v>
      </c>
      <c r="N312">
        <v>195.918278252096</v>
      </c>
      <c r="O312">
        <v>292.03996669088701</v>
      </c>
      <c r="P312">
        <v>269.76787306339997</v>
      </c>
      <c r="Q312">
        <v>258.53443933824798</v>
      </c>
      <c r="R312">
        <v>253.48642650953099</v>
      </c>
      <c r="S312">
        <v>239.30718215021901</v>
      </c>
      <c r="T312">
        <v>221.26679444450599</v>
      </c>
      <c r="U312">
        <v>328.89926460207698</v>
      </c>
      <c r="V312">
        <v>306.43228528896799</v>
      </c>
      <c r="W312">
        <v>292.94249682953898</v>
      </c>
      <c r="X312">
        <v>320.29742148849101</v>
      </c>
      <c r="Y312">
        <v>297.614401278473</v>
      </c>
      <c r="Z312">
        <v>278.735954257103</v>
      </c>
      <c r="AA312">
        <v>251.00983198763399</v>
      </c>
      <c r="AB312">
        <v>242.50089939114099</v>
      </c>
      <c r="AC312">
        <v>221.36985262506701</v>
      </c>
      <c r="AD312">
        <v>201.86479367562299</v>
      </c>
      <c r="AE312">
        <v>183.69761747144</v>
      </c>
      <c r="AF312">
        <v>166.89473874738499</v>
      </c>
      <c r="AG312">
        <v>151.44260807932</v>
      </c>
      <c r="AH312">
        <v>137.29948125806999</v>
      </c>
    </row>
    <row r="313" spans="1:34" x14ac:dyDescent="0.35">
      <c r="A313" t="s">
        <v>331</v>
      </c>
      <c r="C313">
        <v>650.41999999999996</v>
      </c>
      <c r="D313">
        <v>616.50599999999997</v>
      </c>
      <c r="E313">
        <v>576.04649994485305</v>
      </c>
      <c r="F313">
        <v>796.92869376052499</v>
      </c>
      <c r="G313">
        <v>732.44536300868401</v>
      </c>
      <c r="H313">
        <v>993.31649967898795</v>
      </c>
      <c r="I313">
        <v>1525.0769969384701</v>
      </c>
      <c r="J313">
        <v>1488.39942624643</v>
      </c>
      <c r="K313">
        <v>1459.5542735036399</v>
      </c>
      <c r="L313">
        <v>1396.36819800289</v>
      </c>
      <c r="M313">
        <v>1305.99892991666</v>
      </c>
      <c r="N313">
        <v>1280.8788755286801</v>
      </c>
      <c r="O313">
        <v>1791.9311839847601</v>
      </c>
      <c r="P313">
        <v>1646.87714389659</v>
      </c>
      <c r="Q313">
        <v>1558.7371328351701</v>
      </c>
      <c r="R313">
        <v>1498.12144874417</v>
      </c>
      <c r="S313">
        <v>1402.80711765411</v>
      </c>
      <c r="T313">
        <v>1284.9611925755801</v>
      </c>
      <c r="U313">
        <v>1841.87730704109</v>
      </c>
      <c r="V313">
        <v>1690.6219304044</v>
      </c>
      <c r="W313">
        <v>1594.9559107034099</v>
      </c>
      <c r="X313">
        <v>1750.3087509260399</v>
      </c>
      <c r="Y313">
        <v>1614.8203367921401</v>
      </c>
      <c r="Z313">
        <v>1502.33438959198</v>
      </c>
      <c r="AA313">
        <v>1340.86374996061</v>
      </c>
      <c r="AB313">
        <v>1286.9926863255901</v>
      </c>
      <c r="AC313">
        <v>1172.7185740950199</v>
      </c>
      <c r="AD313">
        <v>1068.6087406689601</v>
      </c>
      <c r="AE313">
        <v>972.64092216162896</v>
      </c>
      <c r="AF313">
        <v>884.50849771689604</v>
      </c>
      <c r="AG313">
        <v>803.82449222928994</v>
      </c>
      <c r="AH313">
        <v>730.15088906577103</v>
      </c>
    </row>
    <row r="314" spans="1:34" x14ac:dyDescent="0.35">
      <c r="A314" t="s">
        <v>332</v>
      </c>
      <c r="C314">
        <v>1.383</v>
      </c>
      <c r="D314">
        <v>1.38</v>
      </c>
      <c r="E314">
        <v>1.3840281190107</v>
      </c>
      <c r="F314">
        <v>1.64480362026233</v>
      </c>
      <c r="G314">
        <v>1.58848079044506</v>
      </c>
      <c r="H314">
        <v>1.5629762096047599</v>
      </c>
      <c r="I314">
        <v>1.7183577905485901</v>
      </c>
      <c r="J314">
        <v>1.6594788452289699</v>
      </c>
      <c r="K314">
        <v>1.6251786946159299</v>
      </c>
      <c r="L314">
        <v>1.5918252273031199</v>
      </c>
      <c r="M314">
        <v>1.5679832800601701</v>
      </c>
      <c r="N314">
        <v>1.5550020040193699</v>
      </c>
      <c r="O314">
        <v>1.66028811411127</v>
      </c>
      <c r="P314">
        <v>1.64838788413824</v>
      </c>
      <c r="Q314">
        <v>1.6390467955607499</v>
      </c>
      <c r="R314">
        <v>1.6383132632050199</v>
      </c>
      <c r="S314">
        <v>1.6355271542168299</v>
      </c>
      <c r="T314">
        <v>1.6405686773461701</v>
      </c>
      <c r="U314">
        <v>1.6460125643165699</v>
      </c>
      <c r="V314">
        <v>1.6519463262860601</v>
      </c>
      <c r="W314">
        <v>1.65244018511376</v>
      </c>
      <c r="X314">
        <v>1.6869443008373199</v>
      </c>
      <c r="Y314">
        <v>1.6884837722677299</v>
      </c>
      <c r="Z314">
        <v>1.68867065044167</v>
      </c>
      <c r="AA314">
        <v>1.6850384718086899</v>
      </c>
      <c r="AB314">
        <v>1.6844738023486701</v>
      </c>
      <c r="AC314">
        <v>1.6864349724177301</v>
      </c>
      <c r="AD314">
        <v>1.6867987905088999</v>
      </c>
      <c r="AE314">
        <v>1.6857852754267</v>
      </c>
      <c r="AF314">
        <v>1.68349963743881</v>
      </c>
      <c r="AG314">
        <v>1.68003195405709</v>
      </c>
      <c r="AH314">
        <v>1.6754601775453299</v>
      </c>
    </row>
    <row r="315" spans="1:34" x14ac:dyDescent="0.35">
      <c r="A315" t="s">
        <v>56</v>
      </c>
      <c r="C315">
        <v>389.77199999999999</v>
      </c>
      <c r="D315">
        <v>368.54</v>
      </c>
      <c r="E315">
        <v>343.07312860935201</v>
      </c>
      <c r="F315">
        <v>404.23937205949801</v>
      </c>
      <c r="G315">
        <v>383.053762741122</v>
      </c>
      <c r="H315">
        <v>494.170157780637</v>
      </c>
      <c r="I315">
        <v>659.75305647314497</v>
      </c>
      <c r="J315">
        <v>666.49213828909103</v>
      </c>
      <c r="K315">
        <v>661.77309271514696</v>
      </c>
      <c r="L315">
        <v>646.12432287391096</v>
      </c>
      <c r="M315">
        <v>613.70910069943795</v>
      </c>
      <c r="N315">
        <v>599.49906408637105</v>
      </c>
      <c r="O315">
        <v>772.13598188048798</v>
      </c>
      <c r="P315">
        <v>703.78822527028296</v>
      </c>
      <c r="Q315">
        <v>654.80957102989805</v>
      </c>
      <c r="R315">
        <v>612.42137726631904</v>
      </c>
      <c r="S315">
        <v>567.39649829643201</v>
      </c>
      <c r="T315">
        <v>507.93775825533697</v>
      </c>
      <c r="U315">
        <v>735.44084913702102</v>
      </c>
      <c r="V315">
        <v>661.55891678360695</v>
      </c>
      <c r="W315">
        <v>614.71752725514398</v>
      </c>
      <c r="X315">
        <v>623.09205784389405</v>
      </c>
      <c r="Y315">
        <v>567.23322123497098</v>
      </c>
      <c r="Z315">
        <v>521.45513650605801</v>
      </c>
      <c r="AA315">
        <v>464.82225273996102</v>
      </c>
      <c r="AB315">
        <v>440.14735179343103</v>
      </c>
      <c r="AC315">
        <v>396.00785957628199</v>
      </c>
      <c r="AD315">
        <v>357.25705172607502</v>
      </c>
      <c r="AE315">
        <v>322.71688114841999</v>
      </c>
      <c r="AF315">
        <v>291.91174917920301</v>
      </c>
      <c r="AG315">
        <v>264.41989505691998</v>
      </c>
      <c r="AH315">
        <v>239.86709492019801</v>
      </c>
    </row>
    <row r="316" spans="1:34" x14ac:dyDescent="0.35">
      <c r="A316" t="s">
        <v>302</v>
      </c>
      <c r="C316">
        <v>751.98800000000006</v>
      </c>
      <c r="D316">
        <v>713.95600000000002</v>
      </c>
      <c r="E316">
        <v>667.98563476795198</v>
      </c>
      <c r="F316">
        <v>879.74379542368399</v>
      </c>
      <c r="G316">
        <v>834.19355724172499</v>
      </c>
      <c r="H316">
        <v>1136.4202917249399</v>
      </c>
      <c r="I316">
        <v>1657.3020762475201</v>
      </c>
      <c r="J316">
        <v>1615.43075390117</v>
      </c>
      <c r="K316">
        <v>1587.8626570387701</v>
      </c>
      <c r="L316">
        <v>1518.9437303498601</v>
      </c>
      <c r="M316">
        <v>1425.5705793234699</v>
      </c>
      <c r="N316">
        <v>1417.4170505187999</v>
      </c>
      <c r="O316">
        <v>1905.6647922541699</v>
      </c>
      <c r="P316">
        <v>1754.7059833779099</v>
      </c>
      <c r="Q316">
        <v>1658.4847053636199</v>
      </c>
      <c r="R316">
        <v>1594.79117626016</v>
      </c>
      <c r="S316">
        <v>1494.32369927695</v>
      </c>
      <c r="T316">
        <v>1368.95108909796</v>
      </c>
      <c r="U316">
        <v>1918.2551793950399</v>
      </c>
      <c r="V316">
        <v>1763.1528571116601</v>
      </c>
      <c r="W316">
        <v>1665.56169606966</v>
      </c>
      <c r="X316">
        <v>1818.0716959388501</v>
      </c>
      <c r="Y316">
        <v>1679.2021481822901</v>
      </c>
      <c r="Z316">
        <v>1563.9656404777099</v>
      </c>
      <c r="AA316">
        <v>1398.24745617191</v>
      </c>
      <c r="AB316">
        <v>1343.2046889958899</v>
      </c>
      <c r="AC316">
        <v>1225.71153063067</v>
      </c>
      <c r="AD316">
        <v>1118.6390510726701</v>
      </c>
      <c r="AE316">
        <v>1019.89822913118</v>
      </c>
      <c r="AF316">
        <v>929.17402470259503</v>
      </c>
      <c r="AG316">
        <v>846.07032230195898</v>
      </c>
      <c r="AH316">
        <v>770.13953867904002</v>
      </c>
    </row>
    <row r="317" spans="1:34" x14ac:dyDescent="0.35">
      <c r="A317" t="s">
        <v>301</v>
      </c>
      <c r="C317">
        <v>2204.8069999999998</v>
      </c>
      <c r="D317">
        <v>2166.2420000000002</v>
      </c>
      <c r="E317">
        <v>2121.5608397268302</v>
      </c>
      <c r="F317">
        <v>2338.66618981597</v>
      </c>
      <c r="G317">
        <v>2589.9140354040701</v>
      </c>
      <c r="H317">
        <v>2853.3491118308698</v>
      </c>
      <c r="I317">
        <v>3290.3537022702199</v>
      </c>
      <c r="J317">
        <v>3189.2143786390502</v>
      </c>
      <c r="K317">
        <v>3173.4542395388598</v>
      </c>
      <c r="L317">
        <v>3046.31201891507</v>
      </c>
      <c r="M317">
        <v>2942.30583048687</v>
      </c>
      <c r="N317">
        <v>3158.8646943734202</v>
      </c>
      <c r="O317">
        <v>3489.5027355079801</v>
      </c>
      <c r="P317">
        <v>3344.4976946117199</v>
      </c>
      <c r="Q317">
        <v>3186.4257277460401</v>
      </c>
      <c r="R317">
        <v>3107.99010727317</v>
      </c>
      <c r="S317">
        <v>2987.5493238538302</v>
      </c>
      <c r="T317">
        <v>2783.7469847979401</v>
      </c>
      <c r="U317">
        <v>3296.6146849431698</v>
      </c>
      <c r="V317">
        <v>3120.6355681803502</v>
      </c>
      <c r="W317">
        <v>3007.2853014566699</v>
      </c>
      <c r="X317">
        <v>3148.7102169896302</v>
      </c>
      <c r="Y317">
        <v>3001.1581831789499</v>
      </c>
      <c r="Z317">
        <v>2878.2733080100002</v>
      </c>
      <c r="AA317">
        <v>2707.56742977167</v>
      </c>
      <c r="AB317">
        <v>2645.3176172839399</v>
      </c>
      <c r="AC317">
        <v>2523.3191203066299</v>
      </c>
      <c r="AD317">
        <v>2412.0003366342798</v>
      </c>
      <c r="AE317">
        <v>2309.2396958323998</v>
      </c>
      <c r="AF317">
        <v>2214.6573929572801</v>
      </c>
      <c r="AG317">
        <v>2127.8111011854398</v>
      </c>
      <c r="AH317">
        <v>2048.21998813754</v>
      </c>
    </row>
    <row r="318" spans="1:34" x14ac:dyDescent="0.35">
      <c r="A318" t="s">
        <v>55</v>
      </c>
      <c r="C318">
        <v>104.747</v>
      </c>
      <c r="D318">
        <v>98.159000000000006</v>
      </c>
      <c r="E318">
        <v>97.762450446044696</v>
      </c>
      <c r="F318">
        <v>181.852522187994</v>
      </c>
      <c r="G318">
        <v>157.34061545829499</v>
      </c>
      <c r="H318">
        <v>197.56272250935299</v>
      </c>
      <c r="I318">
        <v>392.56544166638298</v>
      </c>
      <c r="J318">
        <v>358.563200063279</v>
      </c>
      <c r="K318">
        <v>334.78335284969899</v>
      </c>
      <c r="L318">
        <v>301.88575710130101</v>
      </c>
      <c r="M318">
        <v>267.40559735013898</v>
      </c>
      <c r="N318">
        <v>254.572874348699</v>
      </c>
      <c r="O318">
        <v>393.33791879506902</v>
      </c>
      <c r="P318">
        <v>360.257665879554</v>
      </c>
      <c r="Q318">
        <v>340.888699464745</v>
      </c>
      <c r="R318">
        <v>330.86530575099101</v>
      </c>
      <c r="S318">
        <v>310.71670722713901</v>
      </c>
      <c r="T318">
        <v>291.66452956739403</v>
      </c>
      <c r="U318">
        <v>375.49688812733598</v>
      </c>
      <c r="V318">
        <v>346.27096780758598</v>
      </c>
      <c r="W318">
        <v>325.18500985245799</v>
      </c>
      <c r="X318">
        <v>414.86401813726201</v>
      </c>
      <c r="Y318">
        <v>384.71750077509398</v>
      </c>
      <c r="Z318">
        <v>359.03868481215</v>
      </c>
      <c r="AA318">
        <v>312.906860752917</v>
      </c>
      <c r="AB318">
        <v>302.14694620950002</v>
      </c>
      <c r="AC318">
        <v>279.67572432349601</v>
      </c>
      <c r="AD318">
        <v>258.24907331197602</v>
      </c>
      <c r="AE318">
        <v>237.683008680347</v>
      </c>
      <c r="AF318">
        <v>218.08593059062699</v>
      </c>
      <c r="AG318">
        <v>199.52718976486301</v>
      </c>
      <c r="AH318">
        <v>182.04392998872501</v>
      </c>
    </row>
    <row r="319" spans="1:34" x14ac:dyDescent="0.35">
      <c r="A319" t="s">
        <v>54</v>
      </c>
      <c r="C319">
        <v>81.522000000000006</v>
      </c>
      <c r="D319">
        <v>78.762</v>
      </c>
      <c r="E319">
        <v>71.423891808552696</v>
      </c>
      <c r="F319">
        <v>102.688806789666</v>
      </c>
      <c r="G319">
        <v>95.404123122534898</v>
      </c>
      <c r="H319">
        <v>158.22992375922101</v>
      </c>
      <c r="I319">
        <v>240.25140414076299</v>
      </c>
      <c r="J319">
        <v>239.54548646670301</v>
      </c>
      <c r="K319">
        <v>242.907959076379</v>
      </c>
      <c r="L319">
        <v>238.072111006782</v>
      </c>
      <c r="M319">
        <v>227.74439010876799</v>
      </c>
      <c r="N319">
        <v>230.88865884152</v>
      </c>
      <c r="O319">
        <v>334.41731661831699</v>
      </c>
      <c r="P319">
        <v>313.06337968335498</v>
      </c>
      <c r="Q319">
        <v>304.50442300227797</v>
      </c>
      <c r="R319">
        <v>301.34833921733201</v>
      </c>
      <c r="S319">
        <v>285.38672998032098</v>
      </c>
      <c r="T319">
        <v>264.09211030834899</v>
      </c>
      <c r="U319">
        <v>402.040305174661</v>
      </c>
      <c r="V319">
        <v>376.35976052424297</v>
      </c>
      <c r="W319">
        <v>362.11087676626897</v>
      </c>
      <c r="X319">
        <v>392.05525345639899</v>
      </c>
      <c r="Y319">
        <v>365.25521350360498</v>
      </c>
      <c r="Z319">
        <v>343.10461401666703</v>
      </c>
      <c r="AA319">
        <v>312.12480448010501</v>
      </c>
      <c r="AB319">
        <v>302.19748893152098</v>
      </c>
      <c r="AC319">
        <v>275.66513757017901</v>
      </c>
      <c r="AD319">
        <v>251.23782195528599</v>
      </c>
      <c r="AE319">
        <v>228.54341486141999</v>
      </c>
      <c r="AF319">
        <v>207.61607919967901</v>
      </c>
      <c r="AG319">
        <v>188.43479932818499</v>
      </c>
      <c r="AH319">
        <v>170.94038289877801</v>
      </c>
    </row>
    <row r="320" spans="1:34" x14ac:dyDescent="0.35">
      <c r="A320" t="s">
        <v>22</v>
      </c>
      <c r="C320">
        <v>1923.1479999999999</v>
      </c>
      <c r="D320">
        <v>1899.06</v>
      </c>
      <c r="E320">
        <v>1869.7853180572999</v>
      </c>
      <c r="F320">
        <v>1943.4353684295299</v>
      </c>
      <c r="G320">
        <v>2216.8185080626399</v>
      </c>
      <c r="H320">
        <v>2352.4576871321001</v>
      </c>
      <c r="I320">
        <v>2520.5716787886499</v>
      </c>
      <c r="J320">
        <v>2470.69136810899</v>
      </c>
      <c r="K320">
        <v>2483.6800686087299</v>
      </c>
      <c r="L320">
        <v>2404.5802927804102</v>
      </c>
      <c r="M320">
        <v>2349.65161355378</v>
      </c>
      <c r="N320">
        <v>2565.16290095259</v>
      </c>
      <c r="O320">
        <v>2663.1272357293801</v>
      </c>
      <c r="P320">
        <v>2588.8752156345599</v>
      </c>
      <c r="Q320">
        <v>2478.9432372410101</v>
      </c>
      <c r="R320">
        <v>2427.6281078930201</v>
      </c>
      <c r="S320">
        <v>2350.93508787579</v>
      </c>
      <c r="T320">
        <v>2198.0372255625998</v>
      </c>
      <c r="U320">
        <v>2497.3529731379899</v>
      </c>
      <c r="V320">
        <v>2380.8948543707602</v>
      </c>
      <c r="W320">
        <v>2306.9360984453301</v>
      </c>
      <c r="X320">
        <v>2368.2001939864299</v>
      </c>
      <c r="Y320">
        <v>2278.32906227386</v>
      </c>
      <c r="Z320">
        <v>2203.9627279782299</v>
      </c>
      <c r="AA320">
        <v>2105.0666419362601</v>
      </c>
      <c r="AB320">
        <v>2066.1454021271402</v>
      </c>
      <c r="AC320">
        <v>1992.9908053203601</v>
      </c>
      <c r="AD320">
        <v>1926.8741542461801</v>
      </c>
      <c r="AE320">
        <v>1866.30754674687</v>
      </c>
      <c r="AF320">
        <v>1810.8820544477701</v>
      </c>
      <c r="AG320">
        <v>1760.19863814511</v>
      </c>
      <c r="AH320">
        <v>1713.8717018268401</v>
      </c>
    </row>
    <row r="321" spans="1:34" x14ac:dyDescent="0.35">
      <c r="A321" t="s">
        <v>29</v>
      </c>
      <c r="C321">
        <v>244.18299999999999</v>
      </c>
      <c r="D321">
        <v>233.03399999999999</v>
      </c>
      <c r="E321">
        <v>220.17631150140099</v>
      </c>
      <c r="F321">
        <v>267.39170269077999</v>
      </c>
      <c r="G321">
        <v>415.07141161001499</v>
      </c>
      <c r="H321">
        <v>466.88063171805601</v>
      </c>
      <c r="I321">
        <v>417.05819744793899</v>
      </c>
      <c r="J321">
        <v>407.694206216449</v>
      </c>
      <c r="K321">
        <v>416.87196675019698</v>
      </c>
      <c r="L321">
        <v>406.89979900514101</v>
      </c>
      <c r="M321">
        <v>402.40301970893597</v>
      </c>
      <c r="N321">
        <v>533.62118189085697</v>
      </c>
      <c r="O321">
        <v>583.69594308863498</v>
      </c>
      <c r="P321">
        <v>554.36566874754999</v>
      </c>
      <c r="Q321">
        <v>496.40653768863899</v>
      </c>
      <c r="R321">
        <v>462.48345938931698</v>
      </c>
      <c r="S321">
        <v>423.50510574141401</v>
      </c>
      <c r="T321">
        <v>346.47306174421499</v>
      </c>
      <c r="U321">
        <v>474.81084639760797</v>
      </c>
      <c r="V321">
        <v>424.23693433301401</v>
      </c>
      <c r="W321">
        <v>394.00395223623201</v>
      </c>
      <c r="X321">
        <v>461.27076725882802</v>
      </c>
      <c r="Y321">
        <v>428.571715151143</v>
      </c>
      <c r="Z321">
        <v>403.322333047234</v>
      </c>
      <c r="AA321">
        <v>375.32355951669098</v>
      </c>
      <c r="AB321">
        <v>365.771298876473</v>
      </c>
      <c r="AC321">
        <v>339.83322195854402</v>
      </c>
      <c r="AD321">
        <v>315.50078740891303</v>
      </c>
      <c r="AE321">
        <v>292.44472017017102</v>
      </c>
      <c r="AF321">
        <v>270.75940034789699</v>
      </c>
      <c r="AG321">
        <v>250.489798467241</v>
      </c>
      <c r="AH321">
        <v>231.64217305433399</v>
      </c>
    </row>
    <row r="322" spans="1:34" x14ac:dyDescent="0.35">
      <c r="A322" t="s">
        <v>28</v>
      </c>
      <c r="C322">
        <v>205.547</v>
      </c>
      <c r="D322">
        <v>196.63</v>
      </c>
      <c r="E322">
        <v>180.350864990638</v>
      </c>
      <c r="F322">
        <v>185.245275014079</v>
      </c>
      <c r="G322">
        <v>212.21073756098099</v>
      </c>
      <c r="H322">
        <v>254.63273413956301</v>
      </c>
      <c r="I322">
        <v>291.39387709049998</v>
      </c>
      <c r="J322">
        <v>276.17522717327103</v>
      </c>
      <c r="K322">
        <v>282.84504616245499</v>
      </c>
      <c r="L322">
        <v>265.02183480084301</v>
      </c>
      <c r="M322">
        <v>261.10386898306399</v>
      </c>
      <c r="N322">
        <v>322.09801618448898</v>
      </c>
      <c r="O322">
        <v>355.76325362609998</v>
      </c>
      <c r="P322">
        <v>335.39736443332998</v>
      </c>
      <c r="Q322">
        <v>321.76039080834602</v>
      </c>
      <c r="R322">
        <v>324.02758565295699</v>
      </c>
      <c r="S322">
        <v>324.07727710706598</v>
      </c>
      <c r="T322">
        <v>291.93990282096598</v>
      </c>
      <c r="U322">
        <v>310.790943862696</v>
      </c>
      <c r="V322">
        <v>279.50158402727101</v>
      </c>
      <c r="W322">
        <v>252.525211224169</v>
      </c>
      <c r="X322">
        <v>263.36753637471998</v>
      </c>
      <c r="Y322">
        <v>240.396618028707</v>
      </c>
      <c r="Z322">
        <v>220.24882379790699</v>
      </c>
      <c r="AA322">
        <v>182.193956640518</v>
      </c>
      <c r="AB322">
        <v>171.575190797744</v>
      </c>
      <c r="AC322">
        <v>161.329929503464</v>
      </c>
      <c r="AD322">
        <v>151.70543754341799</v>
      </c>
      <c r="AE322">
        <v>142.647345746242</v>
      </c>
      <c r="AF322">
        <v>134.12134814640501</v>
      </c>
      <c r="AG322">
        <v>126.099249948829</v>
      </c>
      <c r="AH322">
        <v>118.556050319508</v>
      </c>
    </row>
    <row r="323" spans="1:34" x14ac:dyDescent="0.35">
      <c r="A323" t="s">
        <v>27</v>
      </c>
      <c r="C323">
        <v>122.16500000000001</v>
      </c>
      <c r="D323">
        <v>117.619</v>
      </c>
      <c r="E323">
        <v>114.024792252425</v>
      </c>
      <c r="F323">
        <v>160.54348537922701</v>
      </c>
      <c r="G323">
        <v>147.850795733517</v>
      </c>
      <c r="H323">
        <v>168.80954541552001</v>
      </c>
      <c r="I323">
        <v>276.70069401240801</v>
      </c>
      <c r="J323">
        <v>254.591381993818</v>
      </c>
      <c r="K323">
        <v>266.84271779491399</v>
      </c>
      <c r="L323">
        <v>220.58538404909501</v>
      </c>
      <c r="M323">
        <v>185.93874929619199</v>
      </c>
      <c r="N323">
        <v>200.829033166767</v>
      </c>
      <c r="O323">
        <v>226.02643309645501</v>
      </c>
      <c r="P323">
        <v>201.12859539539099</v>
      </c>
      <c r="Q323">
        <v>177.58069263308801</v>
      </c>
      <c r="R323">
        <v>143.30947664129599</v>
      </c>
      <c r="S323">
        <v>112.25334012379599</v>
      </c>
      <c r="T323">
        <v>93.141141898104706</v>
      </c>
      <c r="U323">
        <v>82.068575717969296</v>
      </c>
      <c r="V323">
        <v>72.226957323926001</v>
      </c>
      <c r="W323">
        <v>63.693146122848397</v>
      </c>
      <c r="X323">
        <v>69.998058677712905</v>
      </c>
      <c r="Y323">
        <v>62.628450497385003</v>
      </c>
      <c r="Z323">
        <v>55.9166193319722</v>
      </c>
      <c r="AA323">
        <v>49.4925289221895</v>
      </c>
      <c r="AB323">
        <v>43.966812853950501</v>
      </c>
      <c r="AC323">
        <v>38.855464304265503</v>
      </c>
      <c r="AD323">
        <v>34.119767719150097</v>
      </c>
      <c r="AE323">
        <v>29.7264457394466</v>
      </c>
      <c r="AF323">
        <v>25.646159586348201</v>
      </c>
      <c r="AG323">
        <v>21.8526352038776</v>
      </c>
      <c r="AH323">
        <v>18.3221187512939</v>
      </c>
    </row>
    <row r="324" spans="1:34" x14ac:dyDescent="0.35">
      <c r="A324" t="s">
        <v>26</v>
      </c>
      <c r="C324">
        <v>16.390999999999998</v>
      </c>
      <c r="D324">
        <v>14.176</v>
      </c>
      <c r="E324">
        <v>14.144632299473299</v>
      </c>
      <c r="F324">
        <v>50.840446965408297</v>
      </c>
      <c r="G324">
        <v>41.389122917031898</v>
      </c>
      <c r="H324">
        <v>42.072688056601997</v>
      </c>
      <c r="I324">
        <v>56.323650992071002</v>
      </c>
      <c r="J324">
        <v>45.802447690639198</v>
      </c>
      <c r="K324">
        <v>37.473211912281798</v>
      </c>
      <c r="L324">
        <v>30.5722714518825</v>
      </c>
      <c r="M324">
        <v>24.9778113978257</v>
      </c>
      <c r="N324">
        <v>21.398394861903899</v>
      </c>
      <c r="O324">
        <v>17.5490416842024</v>
      </c>
      <c r="P324">
        <v>14.493575800109101</v>
      </c>
      <c r="Q324">
        <v>11.9135212774883</v>
      </c>
      <c r="R324">
        <v>9.8613208634426694</v>
      </c>
      <c r="S324">
        <v>8.1815001735570299</v>
      </c>
      <c r="T324">
        <v>6.8534850415821102</v>
      </c>
      <c r="U324">
        <v>5.7513918505871198</v>
      </c>
      <c r="V324">
        <v>4.8279423348577497</v>
      </c>
      <c r="W324">
        <v>4.0465260771213698</v>
      </c>
      <c r="X324">
        <v>3.3816121343291901</v>
      </c>
      <c r="Y324">
        <v>2.8128376328007998</v>
      </c>
      <c r="Z324">
        <v>2.32370702484977</v>
      </c>
      <c r="AA324">
        <v>1.9008562281994901</v>
      </c>
      <c r="AB324">
        <v>1.5334257451356199</v>
      </c>
      <c r="AC324">
        <v>1.2125638807202399</v>
      </c>
      <c r="AD324">
        <v>0.93103231047791901</v>
      </c>
      <c r="AE324">
        <v>0.68289140610747401</v>
      </c>
      <c r="AF324">
        <v>0.46324906676830202</v>
      </c>
      <c r="AG324">
        <v>0.26806027920931003</v>
      </c>
      <c r="AH324">
        <v>9.3966269445152295E-2</v>
      </c>
    </row>
    <row r="325" spans="1:34" x14ac:dyDescent="0.35">
      <c r="A325" t="s">
        <v>25</v>
      </c>
      <c r="C325">
        <v>3.6930000000000001</v>
      </c>
      <c r="D325">
        <v>3.0129999999999999</v>
      </c>
      <c r="E325">
        <v>3.2005410949499802</v>
      </c>
      <c r="F325">
        <v>4.6644875583837297</v>
      </c>
      <c r="G325">
        <v>3.65437126782663</v>
      </c>
      <c r="H325">
        <v>2.5921294187035899</v>
      </c>
      <c r="I325">
        <v>2.9827749603399099</v>
      </c>
      <c r="J325">
        <v>2.2851468329459101</v>
      </c>
      <c r="K325">
        <v>1.76763522984216</v>
      </c>
      <c r="L325">
        <v>1.3948531354876801</v>
      </c>
      <c r="M325">
        <v>1.1045309201525</v>
      </c>
      <c r="N325">
        <v>0.869848477849407</v>
      </c>
      <c r="O325">
        <v>0.68617465357188001</v>
      </c>
      <c r="P325">
        <v>0.54584893722198202</v>
      </c>
      <c r="Q325">
        <v>0.439378267684293</v>
      </c>
      <c r="R325">
        <v>0.35787234880642099</v>
      </c>
      <c r="S325">
        <v>0.29352323794085</v>
      </c>
      <c r="T325">
        <v>0.24165485706808601</v>
      </c>
      <c r="U325">
        <v>0.19894937029353499</v>
      </c>
      <c r="V325">
        <v>0.16347597818410101</v>
      </c>
      <c r="W325">
        <v>0.133860268670523</v>
      </c>
      <c r="X325">
        <v>0.109088915946139</v>
      </c>
      <c r="Y325">
        <v>8.8336446674665406E-2</v>
      </c>
      <c r="Z325">
        <v>7.0926605586280306E-2</v>
      </c>
      <c r="AA325">
        <v>5.6305312186267498E-2</v>
      </c>
      <c r="AB325">
        <v>4.4017144959662698E-2</v>
      </c>
      <c r="AC325">
        <v>3.3686558164368101E-2</v>
      </c>
      <c r="AD325">
        <v>2.5002866339805401E-2</v>
      </c>
      <c r="AE325">
        <v>1.77082008891963E-2</v>
      </c>
      <c r="AF325">
        <v>1.15878290306823E-2</v>
      </c>
      <c r="AG325">
        <v>6.4623553108073099E-3</v>
      </c>
      <c r="AH325">
        <v>2.1814320719840499E-3</v>
      </c>
    </row>
    <row r="326" spans="1:34" x14ac:dyDescent="0.35">
      <c r="A326" t="s">
        <v>308</v>
      </c>
      <c r="C326">
        <v>591.97799999999995</v>
      </c>
      <c r="D326">
        <v>564.47199999999998</v>
      </c>
      <c r="E326">
        <v>531.89714213888794</v>
      </c>
      <c r="F326">
        <v>668.68539760787905</v>
      </c>
      <c r="G326">
        <v>820.17643908937202</v>
      </c>
      <c r="H326">
        <v>934.98772874844599</v>
      </c>
      <c r="I326">
        <v>1044.45919450325</v>
      </c>
      <c r="J326">
        <v>986.54840990712398</v>
      </c>
      <c r="K326">
        <v>1005.8005778496899</v>
      </c>
      <c r="L326">
        <v>924.47414244245101</v>
      </c>
      <c r="M326">
        <v>875.527980306171</v>
      </c>
      <c r="N326">
        <v>1078.8164745818599</v>
      </c>
      <c r="O326">
        <v>1183.7208461489599</v>
      </c>
      <c r="P326">
        <v>1105.9310533135999</v>
      </c>
      <c r="Q326">
        <v>1008.10052067524</v>
      </c>
      <c r="R326">
        <v>940.03971489582102</v>
      </c>
      <c r="S326">
        <v>868.31074638377504</v>
      </c>
      <c r="T326">
        <v>738.649246361937</v>
      </c>
      <c r="U326">
        <v>873.62070719915403</v>
      </c>
      <c r="V326">
        <v>780.95689399725404</v>
      </c>
      <c r="W326">
        <v>714.40269592904099</v>
      </c>
      <c r="X326">
        <v>798.12706336153701</v>
      </c>
      <c r="Y326">
        <v>734.497957756711</v>
      </c>
      <c r="Z326">
        <v>681.88240980754904</v>
      </c>
      <c r="AA326">
        <v>608.96720661978395</v>
      </c>
      <c r="AB326">
        <v>582.89074541826301</v>
      </c>
      <c r="AC326">
        <v>541.26486620515902</v>
      </c>
      <c r="AD326">
        <v>502.28202784829898</v>
      </c>
      <c r="AE326">
        <v>465.51911126285597</v>
      </c>
      <c r="AF326">
        <v>431.001744976449</v>
      </c>
      <c r="AG326">
        <v>398.716206254469</v>
      </c>
      <c r="AH326">
        <v>368.616489826654</v>
      </c>
    </row>
    <row r="327" spans="1:34" x14ac:dyDescent="0.35">
      <c r="A327" t="s">
        <v>309</v>
      </c>
      <c r="C327">
        <v>347.79500000000002</v>
      </c>
      <c r="D327">
        <v>331.43799999999999</v>
      </c>
      <c r="E327">
        <v>311.72083063748698</v>
      </c>
      <c r="F327">
        <v>401.29369491709798</v>
      </c>
      <c r="G327">
        <v>405.10502747935698</v>
      </c>
      <c r="H327">
        <v>468.10709703038901</v>
      </c>
      <c r="I327">
        <v>627.40099705531998</v>
      </c>
      <c r="J327">
        <v>578.85420369067504</v>
      </c>
      <c r="K327">
        <v>588.92861109949297</v>
      </c>
      <c r="L327">
        <v>517.57434343730904</v>
      </c>
      <c r="M327">
        <v>473.12496059723497</v>
      </c>
      <c r="N327">
        <v>545.19529269100997</v>
      </c>
      <c r="O327">
        <v>600.02490306032996</v>
      </c>
      <c r="P327">
        <v>551.56538456605301</v>
      </c>
      <c r="Q327">
        <v>511.69398298660701</v>
      </c>
      <c r="R327">
        <v>477.55625550650302</v>
      </c>
      <c r="S327">
        <v>444.80564064236103</v>
      </c>
      <c r="T327">
        <v>392.17618461772099</v>
      </c>
      <c r="U327">
        <v>398.80986080154599</v>
      </c>
      <c r="V327">
        <v>356.71995966423901</v>
      </c>
      <c r="W327">
        <v>320.39874369280898</v>
      </c>
      <c r="X327">
        <v>336.85629610270797</v>
      </c>
      <c r="Y327">
        <v>305.92624260556698</v>
      </c>
      <c r="Z327">
        <v>278.56007676031498</v>
      </c>
      <c r="AA327">
        <v>233.643647103093</v>
      </c>
      <c r="AB327">
        <v>217.11944654178899</v>
      </c>
      <c r="AC327">
        <v>201.43164424661401</v>
      </c>
      <c r="AD327">
        <v>186.78124043938601</v>
      </c>
      <c r="AE327">
        <v>173.074391092685</v>
      </c>
      <c r="AF327">
        <v>160.24234462855199</v>
      </c>
      <c r="AG327">
        <v>148.226407787227</v>
      </c>
      <c r="AH327">
        <v>136.97431677231901</v>
      </c>
    </row>
    <row r="328" spans="1:34" x14ac:dyDescent="0.35">
      <c r="A328" t="s">
        <v>303</v>
      </c>
      <c r="C328">
        <v>1727.5650000000001</v>
      </c>
      <c r="D328">
        <v>1713.223</v>
      </c>
      <c r="E328">
        <v>1695.8629159861</v>
      </c>
      <c r="F328">
        <v>1694.4834945597099</v>
      </c>
      <c r="G328">
        <v>1974.37659962356</v>
      </c>
      <c r="H328">
        <v>2026.9303415305001</v>
      </c>
      <c r="I328">
        <v>2058.1549967880201</v>
      </c>
      <c r="J328">
        <v>2032.8317593731499</v>
      </c>
      <c r="K328">
        <v>2057.5547965619899</v>
      </c>
      <c r="L328">
        <v>2003.81820958822</v>
      </c>
      <c r="M328">
        <v>1975.9607474848599</v>
      </c>
      <c r="N328">
        <v>2185.68988323755</v>
      </c>
      <c r="O328">
        <v>2158.9239060619302</v>
      </c>
      <c r="P328">
        <v>2122.6356022267601</v>
      </c>
      <c r="Q328">
        <v>2037.1416180798501</v>
      </c>
      <c r="R328">
        <v>1997.4837666906001</v>
      </c>
      <c r="S328">
        <v>1945.4512247918799</v>
      </c>
      <c r="T328">
        <v>1822.8421013890299</v>
      </c>
      <c r="U328">
        <v>1988.97428622291</v>
      </c>
      <c r="V328">
        <v>1907.6934345832999</v>
      </c>
      <c r="W328">
        <v>1855.65419678526</v>
      </c>
      <c r="X328">
        <v>1867.0953014438601</v>
      </c>
      <c r="Y328">
        <v>1812.17544188437</v>
      </c>
      <c r="Z328">
        <v>1766.98617705375</v>
      </c>
      <c r="AA328">
        <v>1713.38849636546</v>
      </c>
      <c r="AB328">
        <v>1687.3041507216601</v>
      </c>
      <c r="AC328">
        <v>1644.98981950758</v>
      </c>
      <c r="AD328">
        <v>1607.5000422614301</v>
      </c>
      <c r="AE328">
        <v>1573.7551693125599</v>
      </c>
      <c r="AF328">
        <v>1543.29880997895</v>
      </c>
      <c r="AG328">
        <v>1515.73710723676</v>
      </c>
      <c r="AH328">
        <v>1490.7279261081401</v>
      </c>
    </row>
    <row r="329" spans="1:34" x14ac:dyDescent="0.35">
      <c r="A329" t="s">
        <v>304</v>
      </c>
      <c r="C329">
        <v>131.893</v>
      </c>
      <c r="D329">
        <v>125.59699999999999</v>
      </c>
      <c r="E329">
        <v>117.085178300602</v>
      </c>
      <c r="F329">
        <v>145.35442884312201</v>
      </c>
      <c r="G329">
        <v>149.64445008792799</v>
      </c>
      <c r="H329">
        <v>199.515348326664</v>
      </c>
      <c r="I329">
        <v>248.921689306871</v>
      </c>
      <c r="J329">
        <v>240.86753048411001</v>
      </c>
      <c r="K329">
        <v>239.30936279791899</v>
      </c>
      <c r="L329">
        <v>228.413781273822</v>
      </c>
      <c r="M329">
        <v>215.972518843952</v>
      </c>
      <c r="N329">
        <v>224.30217777383001</v>
      </c>
      <c r="O329">
        <v>271.891060650859</v>
      </c>
      <c r="P329">
        <v>256.34674458818102</v>
      </c>
      <c r="Q329">
        <v>247.355170186164</v>
      </c>
      <c r="R329">
        <v>245.187519186153</v>
      </c>
      <c r="S329">
        <v>233.53190908575201</v>
      </c>
      <c r="T329">
        <v>217.85802632197701</v>
      </c>
      <c r="U329">
        <v>286.79590283091102</v>
      </c>
      <c r="V329">
        <v>269.25675315961399</v>
      </c>
      <c r="W329">
        <v>259.569092292466</v>
      </c>
      <c r="X329">
        <v>285.48833255082099</v>
      </c>
      <c r="Y329">
        <v>267.40415075543001</v>
      </c>
      <c r="Z329">
        <v>252.514124250706</v>
      </c>
      <c r="AA329">
        <v>227.30787723163601</v>
      </c>
      <c r="AB329">
        <v>221.89080548367801</v>
      </c>
      <c r="AC329" s="22">
        <v>204.85632877028601</v>
      </c>
      <c r="AD329" s="22">
        <v>188.96292613470899</v>
      </c>
      <c r="AE329" s="22">
        <v>173.97754127248501</v>
      </c>
      <c r="AF329" s="22">
        <v>159.952185388896</v>
      </c>
      <c r="AG329" s="22">
        <v>146.90401869197399</v>
      </c>
      <c r="AH329" s="22">
        <v>134.82441611170401</v>
      </c>
    </row>
    <row r="330" spans="1:34" x14ac:dyDescent="0.35">
      <c r="A330" t="s">
        <v>305</v>
      </c>
      <c r="C330">
        <v>43.505000000000003</v>
      </c>
      <c r="D330">
        <v>41.228000000000002</v>
      </c>
      <c r="E330">
        <v>38.024659272246701</v>
      </c>
      <c r="F330">
        <v>62.718939400152102</v>
      </c>
      <c r="G330">
        <v>56.857629016660198</v>
      </c>
      <c r="H330">
        <v>79.769970798569702</v>
      </c>
      <c r="I330">
        <v>122.154469266905</v>
      </c>
      <c r="J330">
        <v>115.76527906322001</v>
      </c>
      <c r="K330">
        <v>112.430505768164</v>
      </c>
      <c r="L330">
        <v>106.08220809795399</v>
      </c>
      <c r="M330">
        <v>98.698484786627205</v>
      </c>
      <c r="N330">
        <v>98.435519014287394</v>
      </c>
      <c r="O330">
        <v>144.620890312699</v>
      </c>
      <c r="P330">
        <v>132.49666457241199</v>
      </c>
      <c r="Q330">
        <v>125.199645283593</v>
      </c>
      <c r="R330">
        <v>121.64537558016301</v>
      </c>
      <c r="S330">
        <v>114.62613143264799</v>
      </c>
      <c r="T330">
        <v>105.899180364223</v>
      </c>
      <c r="U330">
        <v>153.840429904731</v>
      </c>
      <c r="V330">
        <v>142.79369583917199</v>
      </c>
      <c r="W330">
        <v>135.733526699322</v>
      </c>
      <c r="X330">
        <v>153.12319858025501</v>
      </c>
      <c r="Y330">
        <v>142.03284487147101</v>
      </c>
      <c r="Z330">
        <v>132.73385251577301</v>
      </c>
      <c r="AA330">
        <v>118.925080693658</v>
      </c>
      <c r="AB330">
        <v>114.56742583501401</v>
      </c>
      <c r="AC330">
        <v>104.896862008954</v>
      </c>
      <c r="AD330">
        <v>95.946111476011595</v>
      </c>
      <c r="AE330">
        <v>87.589129873386099</v>
      </c>
      <c r="AF330">
        <v>79.835438486719099</v>
      </c>
      <c r="AG330">
        <v>72.678625736983506</v>
      </c>
      <c r="AH330">
        <v>66.100874406186094</v>
      </c>
    </row>
    <row r="331" spans="1:34" x14ac:dyDescent="0.35">
      <c r="A331" t="s">
        <v>306</v>
      </c>
      <c r="C331">
        <v>17.984999999999999</v>
      </c>
      <c r="D331">
        <v>16.920000000000002</v>
      </c>
      <c r="E331">
        <v>16.609233168989299</v>
      </c>
      <c r="F331">
        <v>39.075508763179997</v>
      </c>
      <c r="G331">
        <v>34.023498117790801</v>
      </c>
      <c r="H331">
        <v>43.131971130471101</v>
      </c>
      <c r="I331">
        <v>88.810698066530193</v>
      </c>
      <c r="J331">
        <v>78.782274834514695</v>
      </c>
      <c r="K331">
        <v>71.937817326715603</v>
      </c>
      <c r="L331">
        <v>63.910846616709698</v>
      </c>
      <c r="M331">
        <v>56.794721237461701</v>
      </c>
      <c r="N331">
        <v>54.412706089262301</v>
      </c>
      <c r="O331">
        <v>85.522856313209999</v>
      </c>
      <c r="P331">
        <v>75.302411744684505</v>
      </c>
      <c r="Q331">
        <v>67.259185013937298</v>
      </c>
      <c r="R331">
        <v>61.3620567107318</v>
      </c>
      <c r="S331">
        <v>55.473226235021997</v>
      </c>
      <c r="T331">
        <v>49.698297764574399</v>
      </c>
      <c r="U331">
        <v>66.184467552945605</v>
      </c>
      <c r="V331">
        <v>59.707314183086801</v>
      </c>
      <c r="W331">
        <v>54.6040733528991</v>
      </c>
      <c r="X331">
        <v>61.198152354107798</v>
      </c>
      <c r="Y331">
        <v>55.5072186436621</v>
      </c>
      <c r="Z331">
        <v>50.585545882468097</v>
      </c>
      <c r="AA331">
        <v>44.4380013655759</v>
      </c>
      <c r="AB331">
        <v>41.385522344039003</v>
      </c>
      <c r="AC331">
        <v>37.312917936107397</v>
      </c>
      <c r="AD331">
        <v>33.5892641947584</v>
      </c>
      <c r="AE331">
        <v>30.166477087499299</v>
      </c>
      <c r="AF331">
        <v>27.0302062256408</v>
      </c>
      <c r="AG331">
        <v>24.1643530431712</v>
      </c>
      <c r="AH331">
        <v>21.551819416629002</v>
      </c>
    </row>
    <row r="332" spans="1:34" x14ac:dyDescent="0.35">
      <c r="A332" t="s">
        <v>307</v>
      </c>
      <c r="C332">
        <v>2.2010000000000001</v>
      </c>
      <c r="D332">
        <v>2.0920000000000001</v>
      </c>
      <c r="E332">
        <v>2.20333132936429</v>
      </c>
      <c r="F332">
        <v>1.80299686336863</v>
      </c>
      <c r="G332">
        <v>1.9163312167021</v>
      </c>
      <c r="H332">
        <v>3.1100553458875901</v>
      </c>
      <c r="I332">
        <v>2.5298253603243399</v>
      </c>
      <c r="J332">
        <v>2.4445243539900101</v>
      </c>
      <c r="K332">
        <v>2.44758615393483</v>
      </c>
      <c r="L332">
        <v>2.3552472037004502</v>
      </c>
      <c r="M332">
        <v>2.2251412008748601</v>
      </c>
      <c r="N332">
        <v>2.32261483765881</v>
      </c>
      <c r="O332">
        <v>2.1685223906770501</v>
      </c>
      <c r="P332">
        <v>2.0937925025237698</v>
      </c>
      <c r="Q332">
        <v>1.98761867746587</v>
      </c>
      <c r="R332">
        <v>1.9493897253686301</v>
      </c>
      <c r="S332">
        <v>1.85259633048294</v>
      </c>
      <c r="T332">
        <v>1.7396197227974199</v>
      </c>
      <c r="U332">
        <v>1.55788662649109</v>
      </c>
      <c r="V332">
        <v>1.4436566055914299</v>
      </c>
      <c r="W332">
        <v>1.37520931538307</v>
      </c>
      <c r="X332">
        <v>1.29520905738661</v>
      </c>
      <c r="Y332">
        <v>1.2094061189313801</v>
      </c>
      <c r="Z332">
        <v>1.1430282755276899</v>
      </c>
      <c r="AA332">
        <v>1.00718627993028</v>
      </c>
      <c r="AB332">
        <v>0.99749774274395697</v>
      </c>
      <c r="AC332">
        <v>0.93487709743820502</v>
      </c>
      <c r="AD332">
        <v>0.87581017927266802</v>
      </c>
      <c r="AE332">
        <v>0.81922920094344498</v>
      </c>
      <c r="AF332">
        <v>0.76541436756213099</v>
      </c>
      <c r="AG332">
        <v>0.714533436218594</v>
      </c>
      <c r="AH332">
        <v>0.66666578418261702</v>
      </c>
    </row>
    <row r="333" spans="1:34" x14ac:dyDescent="0.35">
      <c r="A333" t="s">
        <v>369</v>
      </c>
      <c r="C333">
        <v>7.5890000000000004</v>
      </c>
      <c r="D333">
        <v>7.5529999999999999</v>
      </c>
      <c r="E333">
        <v>8.0726552700209808</v>
      </c>
      <c r="F333">
        <v>7.9313652479916597</v>
      </c>
      <c r="G333">
        <v>9.8036836755571102</v>
      </c>
      <c r="H333">
        <v>9.2764926146662408</v>
      </c>
      <c r="I333">
        <v>7.4370641059566003</v>
      </c>
      <c r="J333">
        <v>7.0933774023861504</v>
      </c>
      <c r="K333">
        <v>6.8463434220790704</v>
      </c>
      <c r="L333">
        <v>6.5559975454504604</v>
      </c>
      <c r="M333">
        <v>6.3878925340580599</v>
      </c>
      <c r="N333">
        <v>6.7091354028536498</v>
      </c>
      <c r="O333">
        <v>6.1535618759884096</v>
      </c>
      <c r="P333">
        <v>6.1167033598537603</v>
      </c>
      <c r="Q333">
        <v>5.7009578980247202</v>
      </c>
      <c r="R333">
        <v>5.5023575741948303</v>
      </c>
      <c r="S333">
        <v>5.2602845571527101</v>
      </c>
      <c r="T333">
        <v>5.1219103350216004</v>
      </c>
      <c r="U333">
        <v>5.0328804486370098</v>
      </c>
      <c r="V333">
        <v>4.98162988179417</v>
      </c>
      <c r="W333">
        <v>4.93877918949718</v>
      </c>
      <c r="X333">
        <v>4.9010396102287901</v>
      </c>
      <c r="Y333">
        <v>4.86582255264788</v>
      </c>
      <c r="Z333">
        <v>4.8335124921156902</v>
      </c>
      <c r="AA333">
        <v>4.8033943724570198</v>
      </c>
      <c r="AB333">
        <v>4.7750465341603796</v>
      </c>
      <c r="AC333">
        <v>4.74805338758802</v>
      </c>
      <c r="AD333">
        <v>4.7221880094540696</v>
      </c>
      <c r="AE333">
        <v>4.6972622436954703</v>
      </c>
      <c r="AF333">
        <v>4.6731303347690698</v>
      </c>
      <c r="AG333">
        <v>4.6496766368606899</v>
      </c>
      <c r="AH333">
        <v>4.6268076698957099</v>
      </c>
    </row>
    <row r="334" spans="1:34" x14ac:dyDescent="0.35">
      <c r="A334" t="s">
        <v>366</v>
      </c>
      <c r="C334">
        <v>2.5150000000000001</v>
      </c>
      <c r="D334">
        <v>2.367</v>
      </c>
      <c r="E334">
        <v>2.2332795932238598</v>
      </c>
      <c r="F334">
        <v>2.8003084798317599</v>
      </c>
      <c r="G334">
        <v>2.5971488800654301</v>
      </c>
      <c r="H334">
        <v>3.0779254360820101</v>
      </c>
      <c r="I334">
        <v>4.9005274048817604</v>
      </c>
      <c r="J334">
        <v>4.71253934562806</v>
      </c>
      <c r="K334">
        <v>4.5667545557502196</v>
      </c>
      <c r="L334">
        <v>4.2853935736857096</v>
      </c>
      <c r="M334">
        <v>3.9538494090432099</v>
      </c>
      <c r="N334">
        <v>3.8793280752956201</v>
      </c>
      <c r="O334">
        <v>5.3829824045836903</v>
      </c>
      <c r="P334">
        <v>5.0883030553975903</v>
      </c>
      <c r="Q334">
        <v>4.96057398373084</v>
      </c>
      <c r="R334">
        <v>4.8674975988012701</v>
      </c>
      <c r="S334">
        <v>4.5893347720207398</v>
      </c>
      <c r="T334">
        <v>4.3036290325637996</v>
      </c>
      <c r="U334">
        <v>5.1232933284243796</v>
      </c>
      <c r="V334">
        <v>4.76806469097333</v>
      </c>
      <c r="W334">
        <v>4.5682132657613597</v>
      </c>
      <c r="X334">
        <v>5.6548355690045398</v>
      </c>
      <c r="Y334">
        <v>5.2772253290259101</v>
      </c>
      <c r="Z334">
        <v>4.9654999818437</v>
      </c>
      <c r="AA334">
        <v>4.4053784396789304</v>
      </c>
      <c r="AB334">
        <v>4.2943956568008996</v>
      </c>
      <c r="AC334">
        <v>3.9660632412916299</v>
      </c>
      <c r="AD334">
        <v>3.6583027645291701</v>
      </c>
      <c r="AE334">
        <v>3.3663205842679602</v>
      </c>
      <c r="AF334">
        <v>3.0909437110868998</v>
      </c>
      <c r="AG334">
        <v>2.8325254208053101</v>
      </c>
      <c r="AH334">
        <v>2.59104564696811</v>
      </c>
    </row>
    <row r="335" spans="1:34" x14ac:dyDescent="0.35">
      <c r="A335" t="s">
        <v>375</v>
      </c>
      <c r="C335">
        <v>5.3460000000000001</v>
      </c>
      <c r="D335">
        <v>5.2969999999999997</v>
      </c>
      <c r="E335">
        <v>5.3657504297491796</v>
      </c>
      <c r="F335">
        <v>5.7796356958162898</v>
      </c>
      <c r="G335">
        <v>5.6325308538555596</v>
      </c>
      <c r="H335">
        <v>4.84309304545756</v>
      </c>
      <c r="I335">
        <v>5.52159626096255</v>
      </c>
      <c r="J335">
        <v>5.2542074482660697</v>
      </c>
      <c r="K335">
        <v>5.0849717220378396</v>
      </c>
      <c r="L335">
        <v>4.8852427384639503</v>
      </c>
      <c r="M335">
        <v>4.7469945213899498</v>
      </c>
      <c r="N335">
        <v>4.7095498618816896</v>
      </c>
      <c r="O335">
        <v>4.9875250705366501</v>
      </c>
      <c r="P335">
        <v>5.0929707406684699</v>
      </c>
      <c r="Q335">
        <v>5.2161539754861703</v>
      </c>
      <c r="R335">
        <v>5.3229902565105602</v>
      </c>
      <c r="S335">
        <v>5.3506868798780802</v>
      </c>
      <c r="T335">
        <v>5.4946398619166699</v>
      </c>
      <c r="U335">
        <v>4.5784836791398797</v>
      </c>
      <c r="V335">
        <v>4.6589878009352201</v>
      </c>
      <c r="W335">
        <v>4.7328575817401299</v>
      </c>
      <c r="X335">
        <v>5.4501199461279803</v>
      </c>
      <c r="Y335">
        <v>5.51795709258983</v>
      </c>
      <c r="Z335">
        <v>5.5813766510300296</v>
      </c>
      <c r="AA335">
        <v>5.5361569391025496</v>
      </c>
      <c r="AB335">
        <v>5.6206978156603</v>
      </c>
      <c r="AC335">
        <v>5.7034210088265098</v>
      </c>
      <c r="AD335">
        <v>5.7746305487452601</v>
      </c>
      <c r="AE335">
        <v>5.8345207815363898</v>
      </c>
      <c r="AF335">
        <v>5.8830442334813</v>
      </c>
      <c r="AG335">
        <v>5.9201147310581304</v>
      </c>
      <c r="AH335">
        <v>5.9456118792812997</v>
      </c>
    </row>
    <row r="336" spans="1:34" x14ac:dyDescent="0.35">
      <c r="A336" t="s">
        <v>393</v>
      </c>
      <c r="C336">
        <v>4446.9889999999996</v>
      </c>
      <c r="D336">
        <v>4448.134</v>
      </c>
      <c r="E336">
        <v>4532.2082120635296</v>
      </c>
      <c r="F336">
        <v>4473.6600798039799</v>
      </c>
      <c r="G336">
        <v>4415.8410382141001</v>
      </c>
      <c r="H336">
        <v>2761.3448818893198</v>
      </c>
      <c r="I336">
        <v>3682.98007463156</v>
      </c>
      <c r="J336">
        <v>3487.0855938187601</v>
      </c>
      <c r="K336">
        <v>3190.7991648946099</v>
      </c>
      <c r="L336">
        <v>3001.5181542055302</v>
      </c>
      <c r="M336">
        <v>2902.8579604111001</v>
      </c>
      <c r="N336">
        <v>2720.1751863418899</v>
      </c>
      <c r="O336">
        <v>2955.3196040130902</v>
      </c>
      <c r="P336">
        <v>2959.6005826730602</v>
      </c>
      <c r="Q336">
        <v>2934.8397034455502</v>
      </c>
      <c r="R336">
        <v>2909.8011661586302</v>
      </c>
      <c r="S336">
        <v>2914.6705490550598</v>
      </c>
      <c r="T336">
        <v>2937.9730690249098</v>
      </c>
      <c r="U336">
        <v>2923.9190923300498</v>
      </c>
      <c r="V336">
        <v>2895.77611628255</v>
      </c>
      <c r="W336">
        <v>2861.85286546208</v>
      </c>
      <c r="X336">
        <v>3596.33923570974</v>
      </c>
      <c r="Y336">
        <v>3582.0663622960601</v>
      </c>
      <c r="Z336">
        <v>3565.4090254225298</v>
      </c>
      <c r="AA336">
        <v>3546.76461590279</v>
      </c>
      <c r="AB336">
        <v>3526.34275223757</v>
      </c>
      <c r="AC336">
        <v>3504.2646952578898</v>
      </c>
      <c r="AD336">
        <v>3480.6001683534901</v>
      </c>
      <c r="AE336">
        <v>3455.3850913832098</v>
      </c>
      <c r="AF336">
        <v>3428.63151185889</v>
      </c>
      <c r="AG336">
        <v>3400.3338269360902</v>
      </c>
      <c r="AH336">
        <v>3370.4728177915599</v>
      </c>
    </row>
    <row r="337" spans="1:34" x14ac:dyDescent="0.35">
      <c r="A337" t="s">
        <v>394</v>
      </c>
      <c r="C337">
        <v>4919.2960000000003</v>
      </c>
      <c r="D337">
        <v>4919.5110000000004</v>
      </c>
      <c r="E337">
        <v>5018.1717481762998</v>
      </c>
      <c r="F337">
        <v>4962.2025894174103</v>
      </c>
      <c r="G337">
        <v>4914.5451122459399</v>
      </c>
      <c r="H337">
        <v>3872.7245773224899</v>
      </c>
      <c r="I337">
        <v>5255.1912839024299</v>
      </c>
      <c r="J337">
        <v>5089.7673464637201</v>
      </c>
      <c r="K337">
        <v>4913.5999985603503</v>
      </c>
      <c r="L337">
        <v>4731.8752156964601</v>
      </c>
      <c r="M337">
        <v>4573.8308267050497</v>
      </c>
      <c r="N337">
        <v>4415.3204453471499</v>
      </c>
      <c r="O337">
        <v>5102.1209581002804</v>
      </c>
      <c r="P337">
        <v>4959.0887073648801</v>
      </c>
      <c r="Q337">
        <v>4816.66624231286</v>
      </c>
      <c r="R337">
        <v>4689.7783402319301</v>
      </c>
      <c r="S337">
        <v>4595.7759473063497</v>
      </c>
      <c r="T337">
        <v>4564.3722716166803</v>
      </c>
      <c r="U337">
        <v>4522.8534713414001</v>
      </c>
      <c r="V337">
        <v>4473.1484282934798</v>
      </c>
      <c r="W337">
        <v>4416.95361973939</v>
      </c>
      <c r="X337">
        <v>5604.6834464632202</v>
      </c>
      <c r="Y337">
        <v>5549.2696335582496</v>
      </c>
      <c r="Z337">
        <v>5495.3542568516596</v>
      </c>
      <c r="AA337">
        <v>5441.8360081949304</v>
      </c>
      <c r="AB337">
        <v>5387.8100657182104</v>
      </c>
      <c r="AC337">
        <v>5332.51402126844</v>
      </c>
      <c r="AD337">
        <v>5275.28310722074</v>
      </c>
      <c r="AE337">
        <v>5215.51431100013</v>
      </c>
      <c r="AF337">
        <v>5152.63761899984</v>
      </c>
      <c r="AG337">
        <v>5086.0925232355503</v>
      </c>
      <c r="AH337">
        <v>5015.3078254745997</v>
      </c>
    </row>
    <row r="338" spans="1:34" x14ac:dyDescent="0.35">
      <c r="A338" t="s">
        <v>395</v>
      </c>
      <c r="C338">
        <v>5621.402</v>
      </c>
      <c r="D338">
        <v>5608.2719999999999</v>
      </c>
      <c r="E338">
        <v>6118.3771586681896</v>
      </c>
      <c r="F338">
        <v>6016.2058920497002</v>
      </c>
      <c r="G338">
        <v>5930.4887893438299</v>
      </c>
      <c r="H338">
        <v>4615.3272098030102</v>
      </c>
      <c r="I338">
        <v>5802.38310968121</v>
      </c>
      <c r="J338">
        <v>5652.5966018044501</v>
      </c>
      <c r="K338">
        <v>5491.63028692853</v>
      </c>
      <c r="L338">
        <v>5329.6575454907197</v>
      </c>
      <c r="M338">
        <v>5205.53903385781</v>
      </c>
      <c r="N338">
        <v>5114.4822226641299</v>
      </c>
      <c r="O338">
        <v>6240.7244565277497</v>
      </c>
      <c r="P338">
        <v>6146.4009436877895</v>
      </c>
      <c r="Q338">
        <v>6085.6197294651001</v>
      </c>
      <c r="R338">
        <v>6005.5841699816801</v>
      </c>
      <c r="S338">
        <v>5928.6466630756204</v>
      </c>
      <c r="T338">
        <v>5839.71472214396</v>
      </c>
      <c r="U338">
        <v>5746.0466243340497</v>
      </c>
      <c r="V338">
        <v>5645.9926287443104</v>
      </c>
      <c r="W338">
        <v>5541.1250071878603</v>
      </c>
      <c r="X338">
        <v>7041.7255303125303</v>
      </c>
      <c r="Y338">
        <v>6988.2112968614401</v>
      </c>
      <c r="Z338">
        <v>6930.9412054125196</v>
      </c>
      <c r="AA338">
        <v>6869.6807351019897</v>
      </c>
      <c r="AB338">
        <v>6804.1625062276898</v>
      </c>
      <c r="AC338">
        <v>6734.0821143678804</v>
      </c>
      <c r="AD338">
        <v>6659.0931913009399</v>
      </c>
      <c r="AE338">
        <v>6578.8014006966496</v>
      </c>
      <c r="AF338">
        <v>6492.7572109596304</v>
      </c>
      <c r="AG338">
        <v>6400.44732865073</v>
      </c>
      <c r="AH338">
        <v>6301.28420289928</v>
      </c>
    </row>
    <row r="339" spans="1:34" x14ac:dyDescent="0.35">
      <c r="A339" t="s">
        <v>396</v>
      </c>
      <c r="C339">
        <v>6269.44</v>
      </c>
      <c r="D339">
        <v>6195.4930000000004</v>
      </c>
      <c r="E339">
        <v>6389.2526408895001</v>
      </c>
      <c r="F339">
        <v>6264.8136435492597</v>
      </c>
      <c r="G339">
        <v>6155.6334930591602</v>
      </c>
      <c r="H339">
        <v>5535.9059162065696</v>
      </c>
      <c r="I339">
        <v>6321.4742840446697</v>
      </c>
      <c r="J339">
        <v>6152.3715372583101</v>
      </c>
      <c r="K339">
        <v>5974.4871612725901</v>
      </c>
      <c r="L339">
        <v>5824.3819715668196</v>
      </c>
      <c r="M339">
        <v>5739.0245978371904</v>
      </c>
      <c r="N339">
        <v>5634.4505094181604</v>
      </c>
      <c r="O339">
        <v>6639.7064842363397</v>
      </c>
      <c r="P339">
        <v>6533.3942758600597</v>
      </c>
      <c r="Q339">
        <v>6454.5954031441697</v>
      </c>
      <c r="R339">
        <v>6364.33731255578</v>
      </c>
      <c r="S339">
        <v>6278.2233192661397</v>
      </c>
      <c r="T339">
        <v>6184.7653635982597</v>
      </c>
      <c r="U339">
        <v>6088.6637442565998</v>
      </c>
      <c r="V339">
        <v>5988.6106253871803</v>
      </c>
      <c r="W339">
        <v>5885.7549531109798</v>
      </c>
      <c r="X339">
        <v>7349.1873150786596</v>
      </c>
      <c r="Y339">
        <v>7296.6785747154099</v>
      </c>
      <c r="Z339">
        <v>7241.0752062179299</v>
      </c>
      <c r="AA339">
        <v>7182.2703890042103</v>
      </c>
      <c r="AB339">
        <v>7120.14953284496</v>
      </c>
      <c r="AC339">
        <v>7054.5883542903102</v>
      </c>
      <c r="AD339">
        <v>6985.4510508827098</v>
      </c>
      <c r="AE339">
        <v>6912.5884103929502</v>
      </c>
      <c r="AF339">
        <v>6835.8358514121201</v>
      </c>
      <c r="AG339">
        <v>6755.0114625038696</v>
      </c>
      <c r="AH339">
        <v>6669.9137864104896</v>
      </c>
    </row>
    <row r="340" spans="1:34" x14ac:dyDescent="0.35">
      <c r="A340" t="s">
        <v>397</v>
      </c>
      <c r="C340">
        <v>5946.5119999999997</v>
      </c>
      <c r="D340">
        <v>5882.5919999999996</v>
      </c>
      <c r="E340">
        <v>5736.2567270409199</v>
      </c>
      <c r="F340">
        <v>5670.5045252444997</v>
      </c>
      <c r="G340">
        <v>5626.8328889332697</v>
      </c>
      <c r="H340">
        <v>5809.9745534666399</v>
      </c>
      <c r="I340">
        <v>6593.6262636799202</v>
      </c>
      <c r="J340">
        <v>6490.3637267343902</v>
      </c>
      <c r="K340">
        <v>6393.5998443871704</v>
      </c>
      <c r="L340">
        <v>6302.5363549342201</v>
      </c>
      <c r="M340">
        <v>6217.7142412253597</v>
      </c>
      <c r="N340">
        <v>6128.1455905975499</v>
      </c>
      <c r="O340">
        <v>7217.7437852224102</v>
      </c>
      <c r="P340">
        <v>7116.6952541672199</v>
      </c>
      <c r="Q340">
        <v>7037.0715920419598</v>
      </c>
      <c r="R340">
        <v>6947.7674480107698</v>
      </c>
      <c r="S340">
        <v>6861.1371647943497</v>
      </c>
      <c r="T340">
        <v>6767.7091164048798</v>
      </c>
      <c r="U340">
        <v>6671.0928600338402</v>
      </c>
      <c r="V340">
        <v>6570.03835607568</v>
      </c>
      <c r="W340">
        <v>6465.4037649583397</v>
      </c>
      <c r="X340">
        <v>7966.3172220142196</v>
      </c>
      <c r="Y340">
        <v>7923.1383664867799</v>
      </c>
      <c r="Z340">
        <v>7876.8228546230903</v>
      </c>
      <c r="AA340">
        <v>7827.2399886969397</v>
      </c>
      <c r="AB340">
        <v>7774.2516509280704</v>
      </c>
      <c r="AC340">
        <v>7717.7104605316899</v>
      </c>
      <c r="AD340">
        <v>7657.4579996841303</v>
      </c>
      <c r="AE340">
        <v>7593.3229569170799</v>
      </c>
      <c r="AF340">
        <v>7525.1191959153603</v>
      </c>
      <c r="AG340">
        <v>7452.6438092337703</v>
      </c>
      <c r="AH340">
        <v>7375.6749290491798</v>
      </c>
    </row>
    <row r="341" spans="1:34" x14ac:dyDescent="0.35">
      <c r="A341" t="s">
        <v>398</v>
      </c>
      <c r="C341">
        <v>3039.047</v>
      </c>
      <c r="D341">
        <v>3038.4070000000002</v>
      </c>
      <c r="E341">
        <v>3091.7799341753498</v>
      </c>
      <c r="F341">
        <v>5562.7998346507402</v>
      </c>
      <c r="G341">
        <v>5347.5710273479799</v>
      </c>
      <c r="H341">
        <v>4002.1910036437498</v>
      </c>
      <c r="I341">
        <v>4268.6374054179996</v>
      </c>
      <c r="J341">
        <v>3982.90160131737</v>
      </c>
      <c r="K341">
        <v>3618.4969610092699</v>
      </c>
      <c r="L341">
        <v>3313.9452556317001</v>
      </c>
      <c r="M341">
        <v>3142.9303811139098</v>
      </c>
      <c r="N341">
        <v>2954.7632089818298</v>
      </c>
      <c r="O341">
        <v>2473.4179129250401</v>
      </c>
      <c r="P341">
        <v>2530.3070340469699</v>
      </c>
      <c r="Q341">
        <v>2559.5516115570099</v>
      </c>
      <c r="R341">
        <v>2569.97652753279</v>
      </c>
      <c r="S341">
        <v>2541.8387272325599</v>
      </c>
      <c r="T341">
        <v>2482.55640992695</v>
      </c>
      <c r="U341">
        <v>2151.1790075587801</v>
      </c>
      <c r="V341">
        <v>2172.3390042219999</v>
      </c>
      <c r="W341">
        <v>2181.6148163605199</v>
      </c>
      <c r="X341">
        <v>2183.6878738492001</v>
      </c>
      <c r="Y341">
        <v>2180.6835962282198</v>
      </c>
      <c r="Z341">
        <v>2173.4922940941201</v>
      </c>
      <c r="AA341">
        <v>2162.5155624890199</v>
      </c>
      <c r="AB341">
        <v>2148.0145292081302</v>
      </c>
      <c r="AC341">
        <v>2130.2556146667598</v>
      </c>
      <c r="AD341">
        <v>2109.5639340834</v>
      </c>
      <c r="AE341">
        <v>2086.3354351100802</v>
      </c>
      <c r="AF341">
        <v>2061.0298676136899</v>
      </c>
      <c r="AG341">
        <v>2034.1541544927099</v>
      </c>
      <c r="AH341">
        <v>2006.24107248734</v>
      </c>
    </row>
    <row r="342" spans="1:34" x14ac:dyDescent="0.35">
      <c r="A342" t="s">
        <v>399</v>
      </c>
      <c r="C342">
        <v>3288.1660000000002</v>
      </c>
      <c r="D342">
        <v>3287.3519999999999</v>
      </c>
      <c r="E342">
        <v>3352.0536735668002</v>
      </c>
      <c r="F342">
        <v>6456.0505949644603</v>
      </c>
      <c r="G342">
        <v>6209.0876678081904</v>
      </c>
      <c r="H342">
        <v>5047.4595337975898</v>
      </c>
      <c r="I342">
        <v>5479.34579807716</v>
      </c>
      <c r="J342">
        <v>5228.6499520982698</v>
      </c>
      <c r="K342">
        <v>4924.0766202495097</v>
      </c>
      <c r="L342">
        <v>4611.1276141201797</v>
      </c>
      <c r="M342">
        <v>4363.5994737839301</v>
      </c>
      <c r="N342">
        <v>4134.07026833899</v>
      </c>
      <c r="O342">
        <v>3319.4919882991599</v>
      </c>
      <c r="P342">
        <v>3212.6900196892998</v>
      </c>
      <c r="Q342">
        <v>3111.6410286918999</v>
      </c>
      <c r="R342">
        <v>3036.1677423926699</v>
      </c>
      <c r="S342">
        <v>2968.80019635708</v>
      </c>
      <c r="T342">
        <v>2912.8934004630601</v>
      </c>
      <c r="U342">
        <v>2627.0232847051402</v>
      </c>
      <c r="V342">
        <v>2739.16611860901</v>
      </c>
      <c r="W342">
        <v>2845.6404953461401</v>
      </c>
      <c r="X342">
        <v>2945.8264967658902</v>
      </c>
      <c r="Y342">
        <v>3039.4515416046802</v>
      </c>
      <c r="Z342">
        <v>3126.43767609933</v>
      </c>
      <c r="AA342">
        <v>3206.8066546792002</v>
      </c>
      <c r="AB342">
        <v>3280.6194927233901</v>
      </c>
      <c r="AC342">
        <v>3347.9380812027898</v>
      </c>
      <c r="AD342">
        <v>3408.8011723029699</v>
      </c>
      <c r="AE342">
        <v>3463.21004151128</v>
      </c>
      <c r="AF342">
        <v>3511.1211160320199</v>
      </c>
      <c r="AG342">
        <v>3552.4440313577902</v>
      </c>
      <c r="AH342">
        <v>3587.0444717759801</v>
      </c>
    </row>
    <row r="343" spans="1:34" x14ac:dyDescent="0.35">
      <c r="A343" t="s">
        <v>400</v>
      </c>
      <c r="C343">
        <v>3581.835</v>
      </c>
      <c r="D343">
        <v>3577.453</v>
      </c>
      <c r="E343">
        <v>3722.0540579142798</v>
      </c>
      <c r="F343">
        <v>6751.9316474158204</v>
      </c>
      <c r="G343">
        <v>6487.3250223720297</v>
      </c>
      <c r="H343">
        <v>5183.53879905549</v>
      </c>
      <c r="I343">
        <v>5861.9098411121804</v>
      </c>
      <c r="J343">
        <v>5621.3390855306898</v>
      </c>
      <c r="K343">
        <v>5321.5239810963103</v>
      </c>
      <c r="L343">
        <v>5012.0738115265303</v>
      </c>
      <c r="M343">
        <v>4761.0686046033397</v>
      </c>
      <c r="N343">
        <v>4525.8743383512701</v>
      </c>
      <c r="O343">
        <v>3838.3812027561098</v>
      </c>
      <c r="P343">
        <v>3797.53045879196</v>
      </c>
      <c r="Q343">
        <v>3755.20857068954</v>
      </c>
      <c r="R343">
        <v>3706.6236275893398</v>
      </c>
      <c r="S343">
        <v>3652.4161591657999</v>
      </c>
      <c r="T343">
        <v>3590.2727871923998</v>
      </c>
      <c r="U343">
        <v>2952.7633152819799</v>
      </c>
      <c r="V343">
        <v>3076.9081330715999</v>
      </c>
      <c r="W343">
        <v>3198.43705839729</v>
      </c>
      <c r="X343">
        <v>3316.0440540540999</v>
      </c>
      <c r="Y343">
        <v>3428.82370276143</v>
      </c>
      <c r="Z343">
        <v>3536.1428426477501</v>
      </c>
      <c r="AA343">
        <v>3637.5477901101999</v>
      </c>
      <c r="AB343">
        <v>3732.69517672451</v>
      </c>
      <c r="AC343">
        <v>3821.3011714240101</v>
      </c>
      <c r="AD343">
        <v>3903.1044554576902</v>
      </c>
      <c r="AE343">
        <v>3977.8395976686902</v>
      </c>
      <c r="AF343">
        <v>4045.2188166399101</v>
      </c>
      <c r="AG343">
        <v>4104.9208719054604</v>
      </c>
      <c r="AH343">
        <v>4156.58654319999</v>
      </c>
    </row>
    <row r="344" spans="1:34" x14ac:dyDescent="0.35">
      <c r="A344" t="s">
        <v>401</v>
      </c>
      <c r="C344">
        <v>3904.5010000000002</v>
      </c>
      <c r="D344">
        <v>3887.9780000000001</v>
      </c>
      <c r="E344">
        <v>3867.79659066779</v>
      </c>
      <c r="F344">
        <v>6468.8287346801999</v>
      </c>
      <c r="G344">
        <v>6202.8015221340902</v>
      </c>
      <c r="H344">
        <v>5051.9662038870001</v>
      </c>
      <c r="I344">
        <v>5732.0529108825904</v>
      </c>
      <c r="J344">
        <v>5504.8605565110502</v>
      </c>
      <c r="K344">
        <v>5216.0338789601801</v>
      </c>
      <c r="L344">
        <v>4931.8479658038405</v>
      </c>
      <c r="M344">
        <v>4720.6305496028799</v>
      </c>
      <c r="N344">
        <v>4502.94500741704</v>
      </c>
      <c r="O344">
        <v>3941.2861245419999</v>
      </c>
      <c r="P344">
        <v>3899.0173019255899</v>
      </c>
      <c r="Q344">
        <v>3855.6730837997902</v>
      </c>
      <c r="R344">
        <v>3806.84180620697</v>
      </c>
      <c r="S344">
        <v>3753.04841713108</v>
      </c>
      <c r="T344">
        <v>3692.1739105525198</v>
      </c>
      <c r="U344">
        <v>3125.4020242412298</v>
      </c>
      <c r="V344">
        <v>3255.3063863547</v>
      </c>
      <c r="W344">
        <v>3381.5785147609099</v>
      </c>
      <c r="X344">
        <v>3503.1631709842</v>
      </c>
      <c r="Y344">
        <v>3619.3221515372502</v>
      </c>
      <c r="Z344">
        <v>3729.5281496438402</v>
      </c>
      <c r="AA344">
        <v>3833.38758539734</v>
      </c>
      <c r="AB344">
        <v>3930.58270090714</v>
      </c>
      <c r="AC344">
        <v>4020.82878306988</v>
      </c>
      <c r="AD344">
        <v>4103.8429518389203</v>
      </c>
      <c r="AE344">
        <v>4179.3220274505702</v>
      </c>
      <c r="AF344">
        <v>4246.92810565532</v>
      </c>
      <c r="AG344">
        <v>4306.2811562445604</v>
      </c>
      <c r="AH344">
        <v>4356.9586373902202</v>
      </c>
    </row>
    <row r="345" spans="1:34" x14ac:dyDescent="0.35">
      <c r="A345" t="s">
        <v>402</v>
      </c>
      <c r="C345">
        <v>3648.6390000000001</v>
      </c>
      <c r="D345">
        <v>3636.0990000000002</v>
      </c>
      <c r="E345">
        <v>3502.5392864502401</v>
      </c>
      <c r="F345">
        <v>5962.9399291768304</v>
      </c>
      <c r="G345">
        <v>5719.1342970906098</v>
      </c>
      <c r="H345">
        <v>4776.3150046291203</v>
      </c>
      <c r="I345">
        <v>5634.7489022603404</v>
      </c>
      <c r="J345">
        <v>5488.1442381997304</v>
      </c>
      <c r="K345">
        <v>5329.4080043329504</v>
      </c>
      <c r="L345">
        <v>5159.3933664138203</v>
      </c>
      <c r="M345">
        <v>4984.0237491719099</v>
      </c>
      <c r="N345">
        <v>4803.0033723641</v>
      </c>
      <c r="O345">
        <v>4133.1804092354696</v>
      </c>
      <c r="P345">
        <v>4093.0592904370801</v>
      </c>
      <c r="Q345">
        <v>4051.5277351940899</v>
      </c>
      <c r="R345">
        <v>4004.3491409758499</v>
      </c>
      <c r="S345">
        <v>3951.83379806008</v>
      </c>
      <c r="T345">
        <v>3891.7800313898902</v>
      </c>
      <c r="U345">
        <v>3359.89410021197</v>
      </c>
      <c r="V345">
        <v>3512.7278365264101</v>
      </c>
      <c r="W345">
        <v>3660.24538178178</v>
      </c>
      <c r="X345">
        <v>3801.6415375789602</v>
      </c>
      <c r="Y345">
        <v>3936.3774068713901</v>
      </c>
      <c r="Z345">
        <v>4064.08453200337</v>
      </c>
      <c r="AA345">
        <v>4184.4956653556301</v>
      </c>
      <c r="AB345">
        <v>4297.3929428731699</v>
      </c>
      <c r="AC345">
        <v>4402.5693942239996</v>
      </c>
      <c r="AD345">
        <v>4499.80036560603</v>
      </c>
      <c r="AE345">
        <v>4588.8226399127598</v>
      </c>
      <c r="AF345">
        <v>4669.3199507341596</v>
      </c>
      <c r="AG345">
        <v>4740.9143970826199</v>
      </c>
      <c r="AH345">
        <v>4803.1638205767704</v>
      </c>
    </row>
    <row r="346" spans="1:34" x14ac:dyDescent="0.35">
      <c r="A346" t="s">
        <v>403</v>
      </c>
      <c r="H346">
        <v>5458.25624792279</v>
      </c>
      <c r="I346">
        <v>4712.4119618969398</v>
      </c>
      <c r="J346">
        <v>4446.2458942404301</v>
      </c>
      <c r="K346">
        <v>4529.5582754684101</v>
      </c>
      <c r="L346">
        <v>4339.5944267557197</v>
      </c>
      <c r="M346">
        <v>4209.4600862369398</v>
      </c>
      <c r="N346">
        <v>4423.6312249330003</v>
      </c>
      <c r="O346">
        <v>4638.3201396471804</v>
      </c>
      <c r="P346">
        <v>4947.4185066447099</v>
      </c>
      <c r="Q346">
        <v>5257.3365859819596</v>
      </c>
      <c r="R346">
        <v>5487.6754926880803</v>
      </c>
      <c r="S346">
        <v>5534.2013945621402</v>
      </c>
      <c r="T346">
        <v>5828.9819338514399</v>
      </c>
      <c r="U346">
        <v>6046.2173164218902</v>
      </c>
      <c r="V346">
        <v>6009.4146649377499</v>
      </c>
      <c r="W346">
        <v>5867.2513566424504</v>
      </c>
      <c r="X346">
        <v>5826.7618752837998</v>
      </c>
      <c r="Y346">
        <v>5819.44860091586</v>
      </c>
      <c r="Z346">
        <v>5818.8608143537404</v>
      </c>
      <c r="AA346">
        <v>5514.8582927112202</v>
      </c>
      <c r="AB346">
        <v>5645.7895669557902</v>
      </c>
      <c r="AC346">
        <v>5789.37173452355</v>
      </c>
      <c r="AD346">
        <v>5921.1680814860501</v>
      </c>
      <c r="AE346">
        <v>6043.3018605767202</v>
      </c>
      <c r="AF346">
        <v>6156.9406752825898</v>
      </c>
      <c r="AG346">
        <v>6263.0519713663998</v>
      </c>
      <c r="AH346">
        <v>6362.4457847980202</v>
      </c>
    </row>
    <row r="347" spans="1:34" x14ac:dyDescent="0.35">
      <c r="A347" t="s">
        <v>371</v>
      </c>
      <c r="C347">
        <v>10.103999999999999</v>
      </c>
      <c r="D347">
        <v>9.92</v>
      </c>
      <c r="E347">
        <v>10.305934863244801</v>
      </c>
      <c r="F347">
        <v>10.7316737278234</v>
      </c>
      <c r="G347">
        <v>12.4008325556225</v>
      </c>
      <c r="H347">
        <v>12.354418050748199</v>
      </c>
      <c r="I347">
        <v>12.337591510838299</v>
      </c>
      <c r="J347">
        <v>11.8059167480142</v>
      </c>
      <c r="K347">
        <v>11.413097977829199</v>
      </c>
      <c r="L347">
        <v>10.8413911191361</v>
      </c>
      <c r="M347">
        <v>10.3417419431012</v>
      </c>
      <c r="N347">
        <v>10.588463478149199</v>
      </c>
      <c r="O347">
        <v>11.5365442805721</v>
      </c>
      <c r="P347">
        <v>11.205006415251299</v>
      </c>
      <c r="Q347">
        <v>10.661531881755501</v>
      </c>
      <c r="R347">
        <v>10.3698551729961</v>
      </c>
      <c r="S347">
        <v>9.8496193291734606</v>
      </c>
      <c r="T347">
        <v>9.4255393675854098</v>
      </c>
      <c r="U347">
        <v>10.156173777061399</v>
      </c>
      <c r="V347">
        <v>9.7496945727675097</v>
      </c>
      <c r="W347">
        <v>9.5069924552585494</v>
      </c>
      <c r="X347">
        <v>10.555875179233301</v>
      </c>
      <c r="Y347">
        <v>10.1430478816737</v>
      </c>
      <c r="Z347">
        <v>9.7990124739593902</v>
      </c>
      <c r="AA347">
        <v>9.2087728121359493</v>
      </c>
      <c r="AB347">
        <v>9.0694421909612899</v>
      </c>
      <c r="AC347">
        <v>8.7141166288796494</v>
      </c>
      <c r="AD347">
        <v>8.3804907739832508</v>
      </c>
      <c r="AE347">
        <v>8.0635828279634403</v>
      </c>
      <c r="AF347">
        <v>7.7640740458559696</v>
      </c>
      <c r="AG347">
        <v>7.4822020576660098</v>
      </c>
      <c r="AH347">
        <v>7.2178533168638204</v>
      </c>
    </row>
    <row r="348" spans="1:34" x14ac:dyDescent="0.35">
      <c r="A348" t="s">
        <v>377</v>
      </c>
      <c r="C348">
        <v>0.39700000000000002</v>
      </c>
      <c r="D348">
        <v>0.39700000000000002</v>
      </c>
      <c r="E348">
        <v>0.42563242835948101</v>
      </c>
      <c r="F348">
        <v>0.468319305152543</v>
      </c>
      <c r="G348">
        <v>0.48886362312077902</v>
      </c>
      <c r="H348">
        <v>0.634231799419954</v>
      </c>
      <c r="I348">
        <v>0.619652526660456</v>
      </c>
      <c r="J348">
        <v>0.63086506328394099</v>
      </c>
      <c r="K348">
        <v>0.69852945688730494</v>
      </c>
      <c r="L348">
        <v>0.70525812120479303</v>
      </c>
      <c r="M348">
        <v>0.72312888561036504</v>
      </c>
      <c r="N348">
        <v>0.80595509625982997</v>
      </c>
      <c r="O348">
        <v>0.80147273911231198</v>
      </c>
      <c r="P348">
        <v>0.81716891896245802</v>
      </c>
      <c r="Q348">
        <v>0.83982129817918405</v>
      </c>
      <c r="R348">
        <v>0.862423741065939</v>
      </c>
      <c r="S348">
        <v>0.88409637800266705</v>
      </c>
      <c r="T348">
        <v>0.88130818549793999</v>
      </c>
      <c r="U348">
        <v>0.87958958087691497</v>
      </c>
      <c r="V348">
        <v>0.88288574086239102</v>
      </c>
      <c r="W348">
        <v>0.88666718328302196</v>
      </c>
      <c r="X348">
        <v>0.87442548191071201</v>
      </c>
      <c r="Y348">
        <v>0.87816335037687898</v>
      </c>
      <c r="Z348">
        <v>0.881859645689264</v>
      </c>
      <c r="AA348">
        <v>0.88546582768434101</v>
      </c>
      <c r="AB348">
        <v>0.88895925996361602</v>
      </c>
      <c r="AC348">
        <v>0.89232854183642096</v>
      </c>
      <c r="AD348">
        <v>0.89556802062084795</v>
      </c>
      <c r="AE348">
        <v>0.89867525205134802</v>
      </c>
      <c r="AF348">
        <v>0.90164975904418199</v>
      </c>
      <c r="AG348">
        <v>0.90449237651747205</v>
      </c>
      <c r="AH348">
        <v>0.90720487821870099</v>
      </c>
    </row>
    <row r="349" spans="1:34" x14ac:dyDescent="0.35">
      <c r="A349" t="s">
        <v>378</v>
      </c>
      <c r="C349">
        <v>0.32700000000000001</v>
      </c>
      <c r="D349">
        <v>0.32900000000000001</v>
      </c>
      <c r="E349">
        <v>0.32744613026637698</v>
      </c>
      <c r="F349">
        <v>0.37784592644505899</v>
      </c>
      <c r="G349">
        <v>0.40582941274817602</v>
      </c>
      <c r="H349">
        <v>0.479913373854015</v>
      </c>
      <c r="I349">
        <v>0.47815840378389501</v>
      </c>
      <c r="J349">
        <v>0.48742115645763301</v>
      </c>
      <c r="K349">
        <v>0.51002921741432705</v>
      </c>
      <c r="L349">
        <v>0.52196661064766103</v>
      </c>
      <c r="M349">
        <v>0.54110084309186801</v>
      </c>
      <c r="N349">
        <v>0.59447085835958402</v>
      </c>
      <c r="O349">
        <v>0.56980758196768799</v>
      </c>
      <c r="P349">
        <v>0.58050481411634902</v>
      </c>
      <c r="Q349">
        <v>0.59191410024894597</v>
      </c>
      <c r="R349">
        <v>0.60496517160400298</v>
      </c>
      <c r="S349">
        <v>0.62480594173237303</v>
      </c>
      <c r="T349">
        <v>0.61936385020714502</v>
      </c>
      <c r="U349">
        <v>0.61427339457733299</v>
      </c>
      <c r="V349">
        <v>0.61484652650812699</v>
      </c>
      <c r="W349">
        <v>0.61635579731083601</v>
      </c>
      <c r="X349">
        <v>0.59797362085654004</v>
      </c>
      <c r="Y349">
        <v>0.60053707104072196</v>
      </c>
      <c r="Z349">
        <v>0.60333610996098297</v>
      </c>
      <c r="AA349">
        <v>0.60631200686963904</v>
      </c>
      <c r="AB349">
        <v>0.60942431342275605</v>
      </c>
      <c r="AC349">
        <v>0.61264403599335104</v>
      </c>
      <c r="AD349">
        <v>0.61594964702072097</v>
      </c>
      <c r="AE349">
        <v>0.61932464837296697</v>
      </c>
      <c r="AF349">
        <v>0.62275604844502297</v>
      </c>
      <c r="AG349">
        <v>0.62623339443136306</v>
      </c>
      <c r="AH349">
        <v>0.62974815533451001</v>
      </c>
    </row>
    <row r="350" spans="1:34" x14ac:dyDescent="0.35">
      <c r="A350" t="s">
        <v>379</v>
      </c>
      <c r="C350">
        <v>0.23200000000000001</v>
      </c>
      <c r="D350">
        <v>0.23400000000000001</v>
      </c>
      <c r="E350">
        <v>0.19794020551880701</v>
      </c>
      <c r="F350">
        <v>0.23012281428713</v>
      </c>
      <c r="G350">
        <v>0.24660531192701601</v>
      </c>
      <c r="H350">
        <v>0.32480007103953601</v>
      </c>
      <c r="I350">
        <v>0.337341563121209</v>
      </c>
      <c r="J350">
        <v>0.34411492112571401</v>
      </c>
      <c r="K350">
        <v>0.35799814040744998</v>
      </c>
      <c r="L350">
        <v>0.36609212736174501</v>
      </c>
      <c r="M350">
        <v>0.37151648639642498</v>
      </c>
      <c r="N350">
        <v>0.38309942419061299</v>
      </c>
      <c r="O350">
        <v>0.38462557384225399</v>
      </c>
      <c r="P350">
        <v>0.38573420387704199</v>
      </c>
      <c r="Q350">
        <v>0.38427245526453002</v>
      </c>
      <c r="R350">
        <v>0.38463141058829597</v>
      </c>
      <c r="S350">
        <v>0.38451377771304002</v>
      </c>
      <c r="T350">
        <v>0.38395736278815801</v>
      </c>
      <c r="U350">
        <v>0.40303206941719999</v>
      </c>
      <c r="V350">
        <v>0.40277409713503698</v>
      </c>
      <c r="W350">
        <v>0.40242255855347803</v>
      </c>
      <c r="X350">
        <v>0.39793103079832898</v>
      </c>
      <c r="Y350">
        <v>0.397573445349099</v>
      </c>
      <c r="Z350">
        <v>0.39719992443762903</v>
      </c>
      <c r="AA350">
        <v>0.39682901630341999</v>
      </c>
      <c r="AB350">
        <v>0.39647671249330901</v>
      </c>
      <c r="AC350">
        <v>0.39615648968749001</v>
      </c>
      <c r="AD350">
        <v>0.395879422441341</v>
      </c>
      <c r="AE350">
        <v>0.39565434445300202</v>
      </c>
      <c r="AF350">
        <v>0.39548804144849398</v>
      </c>
      <c r="AG350">
        <v>0.39538546233369298</v>
      </c>
      <c r="AH350">
        <v>0.39534994128949102</v>
      </c>
    </row>
    <row r="351" spans="1:34" x14ac:dyDescent="0.35">
      <c r="A351" t="s">
        <v>380</v>
      </c>
      <c r="C351">
        <v>0.23599999999999999</v>
      </c>
      <c r="D351">
        <v>0.23799999999999999</v>
      </c>
      <c r="E351">
        <v>0.18521303791571</v>
      </c>
      <c r="F351">
        <v>0.21233605603758199</v>
      </c>
      <c r="G351">
        <v>0.230671418071834</v>
      </c>
      <c r="H351">
        <v>0.30819025934227701</v>
      </c>
      <c r="I351">
        <v>0.32595417039365998</v>
      </c>
      <c r="J351">
        <v>0.33211085330513501</v>
      </c>
      <c r="K351">
        <v>0.345512265588935</v>
      </c>
      <c r="L351">
        <v>0.35243145723734298</v>
      </c>
      <c r="M351">
        <v>0.35564282221528398</v>
      </c>
      <c r="N351">
        <v>0.36744536650821502</v>
      </c>
      <c r="O351">
        <v>0.37200838273443299</v>
      </c>
      <c r="P351">
        <v>0.37300978539222701</v>
      </c>
      <c r="Q351">
        <v>0.37127835566369199</v>
      </c>
      <c r="R351">
        <v>0.37153257283358798</v>
      </c>
      <c r="S351">
        <v>0.37132511361628101</v>
      </c>
      <c r="T351">
        <v>0.37061628883839698</v>
      </c>
      <c r="U351">
        <v>0.39071756679325997</v>
      </c>
      <c r="V351">
        <v>0.39009682552284602</v>
      </c>
      <c r="W351">
        <v>0.389446925752021</v>
      </c>
      <c r="X351">
        <v>0.386536211202058</v>
      </c>
      <c r="Y351">
        <v>0.38603147400524601</v>
      </c>
      <c r="Z351">
        <v>0.38554840487859798</v>
      </c>
      <c r="AA351">
        <v>0.38510212408584599</v>
      </c>
      <c r="AB351">
        <v>0.38470519556674698</v>
      </c>
      <c r="AC351">
        <v>0.384367692662758</v>
      </c>
      <c r="AD351">
        <v>0.38409731759785198</v>
      </c>
      <c r="AE351">
        <v>0.38389956431316302</v>
      </c>
      <c r="AF351">
        <v>0.38377791481884599</v>
      </c>
      <c r="AG351">
        <v>0.38373405899469798</v>
      </c>
      <c r="AH351">
        <v>0.38376813029106699</v>
      </c>
    </row>
    <row r="352" spans="1:34" x14ac:dyDescent="0.35">
      <c r="A352" t="s">
        <v>381</v>
      </c>
      <c r="C352">
        <v>0.21299999999999999</v>
      </c>
      <c r="D352">
        <v>0.214</v>
      </c>
      <c r="E352">
        <v>0.12126794731011201</v>
      </c>
      <c r="F352">
        <v>0.14565223116245399</v>
      </c>
      <c r="G352">
        <v>0.15873806890752901</v>
      </c>
      <c r="H352">
        <v>0.191533705102855</v>
      </c>
      <c r="I352">
        <v>0.21543183030719401</v>
      </c>
      <c r="J352">
        <v>0.20467253809470801</v>
      </c>
      <c r="K352">
        <v>0.197966107284273</v>
      </c>
      <c r="L352">
        <v>0.195407228208446</v>
      </c>
      <c r="M352">
        <v>0.19590734107058</v>
      </c>
      <c r="N352">
        <v>0.19493369063377999</v>
      </c>
      <c r="O352">
        <v>0.21097092261446199</v>
      </c>
      <c r="P352">
        <v>0.201211856740522</v>
      </c>
      <c r="Q352">
        <v>0.18661508144098099</v>
      </c>
      <c r="R352">
        <v>0.17603709363365599</v>
      </c>
      <c r="S352">
        <v>0.17177482059402799</v>
      </c>
      <c r="T352">
        <v>0.16892953468312599</v>
      </c>
      <c r="U352">
        <v>0.211075205356277</v>
      </c>
      <c r="V352">
        <v>0.21097026441769401</v>
      </c>
      <c r="W352">
        <v>0.20664552200073599</v>
      </c>
      <c r="X352">
        <v>0.21919952167510301</v>
      </c>
      <c r="Y352">
        <v>0.21829435406968001</v>
      </c>
      <c r="Z352">
        <v>0.21603028090492499</v>
      </c>
      <c r="AA352">
        <v>0.22350732026786199</v>
      </c>
      <c r="AB352">
        <v>0.21566733717713399</v>
      </c>
      <c r="AC352">
        <v>0.21602740290744099</v>
      </c>
      <c r="AD352">
        <v>0.216574852331543</v>
      </c>
      <c r="AE352">
        <v>0.217471796339236</v>
      </c>
      <c r="AF352">
        <v>0.21867238997712099</v>
      </c>
      <c r="AG352">
        <v>0.22013328255880699</v>
      </c>
      <c r="AH352">
        <v>0.22181323738860401</v>
      </c>
    </row>
    <row r="353" spans="1:34" x14ac:dyDescent="0.35">
      <c r="A353" t="s">
        <v>433</v>
      </c>
      <c r="C353">
        <v>5.2290000000000001</v>
      </c>
      <c r="D353">
        <v>5.0599999999999996</v>
      </c>
      <c r="E353">
        <v>4.8913404987918598</v>
      </c>
      <c r="F353">
        <v>4.5179743386767903</v>
      </c>
      <c r="G353">
        <v>4.1952116414318397</v>
      </c>
      <c r="H353">
        <v>3.83441705188483</v>
      </c>
      <c r="I353">
        <v>3.2536293803522498</v>
      </c>
      <c r="J353">
        <v>2.76268763615677</v>
      </c>
      <c r="K353">
        <v>2.3326560894497801</v>
      </c>
      <c r="L353">
        <v>2.0044349858062298</v>
      </c>
      <c r="M353">
        <v>1.7643135131755401</v>
      </c>
      <c r="N353">
        <v>1.5605468170462999</v>
      </c>
      <c r="O353">
        <v>1.3892296064085901</v>
      </c>
      <c r="P353">
        <v>1.2424862567397801</v>
      </c>
      <c r="Q353">
        <v>1.1170428498107501</v>
      </c>
      <c r="R353">
        <v>1.0083299887189801</v>
      </c>
      <c r="S353">
        <v>0.91391641694340897</v>
      </c>
      <c r="T353">
        <v>0.83142372098065997</v>
      </c>
      <c r="U353">
        <v>0.75896370362923204</v>
      </c>
      <c r="V353">
        <v>0.69494452168604803</v>
      </c>
      <c r="W353">
        <v>0.63810171246101699</v>
      </c>
      <c r="X353">
        <v>0.58739051739320403</v>
      </c>
      <c r="Y353">
        <v>0.54194569291643502</v>
      </c>
      <c r="Z353">
        <v>0.501042479942993</v>
      </c>
      <c r="AA353">
        <v>0.464075912086159</v>
      </c>
      <c r="AB353">
        <v>0.43053889456668698</v>
      </c>
      <c r="AC353">
        <v>0.400004421135845</v>
      </c>
      <c r="AD353">
        <v>0.37211122353367498</v>
      </c>
      <c r="AE353">
        <v>0.346552105508803</v>
      </c>
      <c r="AF353">
        <v>0.32306447654319098</v>
      </c>
      <c r="AG353">
        <v>0.30142269366720198</v>
      </c>
      <c r="AH353">
        <v>0.28143178100919902</v>
      </c>
    </row>
    <row r="354" spans="1:34" x14ac:dyDescent="0.35">
      <c r="A354" t="s">
        <v>211</v>
      </c>
      <c r="B354">
        <v>27.766999999999999</v>
      </c>
      <c r="C354">
        <v>28.108000000000001</v>
      </c>
      <c r="D354">
        <v>28.449000000000002</v>
      </c>
      <c r="E354">
        <v>28.788315027859301</v>
      </c>
      <c r="F354">
        <v>29.127341587205201</v>
      </c>
      <c r="G354">
        <v>29.444289429278999</v>
      </c>
      <c r="H354">
        <v>29.739124926313099</v>
      </c>
      <c r="I354">
        <v>30.011957363954899</v>
      </c>
      <c r="J354">
        <v>30.262761445543401</v>
      </c>
      <c r="K354">
        <v>30.491638819204098</v>
      </c>
      <c r="L354">
        <v>30.698571505693501</v>
      </c>
      <c r="M354">
        <v>30.883603394249398</v>
      </c>
      <c r="N354">
        <v>31.046822140955499</v>
      </c>
      <c r="O354">
        <v>31.008616367510101</v>
      </c>
      <c r="P354">
        <v>31.149428061423102</v>
      </c>
      <c r="Q354">
        <v>31.278858198203501</v>
      </c>
      <c r="R354">
        <v>31.396928527008601</v>
      </c>
      <c r="S354">
        <v>31.503695683662102</v>
      </c>
      <c r="T354">
        <v>31.599146164887699</v>
      </c>
      <c r="U354">
        <v>31.683332146136401</v>
      </c>
      <c r="V354">
        <v>31.756244427774998</v>
      </c>
      <c r="W354">
        <v>31.817906571099499</v>
      </c>
      <c r="X354">
        <v>31.868362013283601</v>
      </c>
      <c r="Y354">
        <v>31.917679018047199</v>
      </c>
      <c r="Z354">
        <v>31.965880389711501</v>
      </c>
      <c r="AA354">
        <v>32.012947627707597</v>
      </c>
      <c r="AB354">
        <v>32.058903118014499</v>
      </c>
      <c r="AC354">
        <v>32.103728761077498</v>
      </c>
      <c r="AD354">
        <v>32.147425802878999</v>
      </c>
      <c r="AE354">
        <v>32.190018033022803</v>
      </c>
      <c r="AF354">
        <v>32.231485923793898</v>
      </c>
      <c r="AG354">
        <v>32.271852846795298</v>
      </c>
      <c r="AH354">
        <v>32.311099674869702</v>
      </c>
    </row>
    <row r="355" spans="1:34" x14ac:dyDescent="0.35">
      <c r="A355" t="s">
        <v>9</v>
      </c>
      <c r="B355">
        <v>0.307</v>
      </c>
      <c r="C355">
        <v>0.60399999999999998</v>
      </c>
      <c r="D355">
        <v>0.90100000000000002</v>
      </c>
      <c r="E355">
        <v>1.19866320657948</v>
      </c>
      <c r="F355">
        <v>1.50224189200867</v>
      </c>
      <c r="G355">
        <v>1.8027974517976799</v>
      </c>
      <c r="H355">
        <v>2.08947226617529</v>
      </c>
      <c r="I355">
        <v>2.35802903246794</v>
      </c>
      <c r="J355">
        <v>2.61396970127312</v>
      </c>
      <c r="K355">
        <v>2.85713084696043</v>
      </c>
      <c r="L355">
        <v>3.0872716595012002</v>
      </c>
      <c r="M355">
        <v>3.3041076178651201</v>
      </c>
      <c r="N355">
        <v>3.51740175698811</v>
      </c>
      <c r="O355">
        <v>3.5874034139767401</v>
      </c>
      <c r="P355">
        <v>3.7947347173398498</v>
      </c>
      <c r="Q355">
        <v>3.9967814498993901</v>
      </c>
      <c r="R355">
        <v>4.1977801461843898</v>
      </c>
      <c r="S355">
        <v>4.3960151134933696</v>
      </c>
      <c r="T355">
        <v>4.5755731630423497</v>
      </c>
      <c r="U355">
        <v>4.7434168493871001</v>
      </c>
      <c r="V355">
        <v>4.9040308393977501</v>
      </c>
      <c r="W355">
        <v>5.0577448310935802</v>
      </c>
      <c r="X355">
        <v>5.2179958809257601</v>
      </c>
      <c r="Y355">
        <v>5.3783108396816202</v>
      </c>
      <c r="Z355">
        <v>5.53816778599308</v>
      </c>
      <c r="AA355">
        <v>5.6972033487076299</v>
      </c>
      <c r="AB355">
        <v>5.85527961931784</v>
      </c>
      <c r="AC355">
        <v>6.0120087331350698</v>
      </c>
      <c r="AD355">
        <v>6.1671560189972201</v>
      </c>
      <c r="AE355">
        <v>6.32033347394293</v>
      </c>
      <c r="AF355">
        <v>6.4715585706266197</v>
      </c>
      <c r="AG355">
        <v>6.6205147499094696</v>
      </c>
      <c r="AH355">
        <v>6.7672759855553997</v>
      </c>
    </row>
    <row r="356" spans="1:34" x14ac:dyDescent="0.35">
      <c r="A356" t="s">
        <v>10</v>
      </c>
      <c r="B356">
        <v>1.5329999999999999</v>
      </c>
      <c r="C356">
        <v>1.829</v>
      </c>
      <c r="D356">
        <v>2.121</v>
      </c>
      <c r="E356">
        <v>2.4098275413952899</v>
      </c>
      <c r="F356">
        <v>2.7115624195255399</v>
      </c>
      <c r="G356">
        <v>3.0391620513987001</v>
      </c>
      <c r="H356">
        <v>3.3784356661174701</v>
      </c>
      <c r="I356">
        <v>3.7188779321705798</v>
      </c>
      <c r="J356">
        <v>4.0583602372627103</v>
      </c>
      <c r="K356">
        <v>4.4324194426042398</v>
      </c>
      <c r="L356">
        <v>4.7903990416082598</v>
      </c>
      <c r="M356">
        <v>5.1438232328997104</v>
      </c>
      <c r="N356">
        <v>5.5865039848955096</v>
      </c>
      <c r="O356">
        <v>5.9725576126954003</v>
      </c>
      <c r="P356">
        <v>6.3986428226983598</v>
      </c>
      <c r="Q356">
        <v>6.8127324362622703</v>
      </c>
      <c r="R356">
        <v>7.2266827600961596</v>
      </c>
      <c r="S356">
        <v>7.6309715916354497</v>
      </c>
      <c r="T356">
        <v>7.9908633541035696</v>
      </c>
      <c r="U356">
        <v>8.3669217166815102</v>
      </c>
      <c r="V356">
        <v>8.7209428493745698</v>
      </c>
      <c r="W356">
        <v>9.0646050078603597</v>
      </c>
      <c r="X356">
        <v>9.4275195153172895</v>
      </c>
      <c r="Y356">
        <v>9.7747147700692096</v>
      </c>
      <c r="Z356">
        <v>10.110657049432801</v>
      </c>
      <c r="AA356">
        <v>10.419028552154201</v>
      </c>
      <c r="AB356">
        <v>10.729614276297101</v>
      </c>
      <c r="AC356">
        <v>11.0241185732927</v>
      </c>
      <c r="AD356">
        <v>11.302653581842501</v>
      </c>
      <c r="AE356">
        <v>11.565390248406599</v>
      </c>
      <c r="AF356">
        <v>11.8123506284609</v>
      </c>
      <c r="AG356">
        <v>12.044165677354</v>
      </c>
      <c r="AH356">
        <v>12.261207464502199</v>
      </c>
    </row>
    <row r="357" spans="1:34" x14ac:dyDescent="0.35">
      <c r="A357" t="s">
        <v>11</v>
      </c>
      <c r="B357">
        <v>5.2160000000000002</v>
      </c>
      <c r="C357">
        <v>5.36</v>
      </c>
      <c r="D357">
        <v>5.4960000000000004</v>
      </c>
      <c r="E357">
        <v>5.6193500342658096</v>
      </c>
      <c r="F357">
        <v>5.7954171637582803</v>
      </c>
      <c r="G357">
        <v>6.0113020964162498</v>
      </c>
      <c r="H357">
        <v>6.2493862392211303</v>
      </c>
      <c r="I357">
        <v>6.5652582331051299</v>
      </c>
      <c r="J357">
        <v>6.8646102035729397</v>
      </c>
      <c r="K357">
        <v>7.1683859648918897</v>
      </c>
      <c r="L357">
        <v>7.4314463679632503</v>
      </c>
      <c r="M357">
        <v>7.6642746637214403</v>
      </c>
      <c r="N357">
        <v>7.9271543515166796</v>
      </c>
      <c r="O357">
        <v>8.2064381692807995</v>
      </c>
      <c r="P357">
        <v>8.4460908898281293</v>
      </c>
      <c r="Q357">
        <v>8.6529464040589801</v>
      </c>
      <c r="R357">
        <v>8.8511073318586195</v>
      </c>
      <c r="S357">
        <v>9.0181744312108894</v>
      </c>
      <c r="T357">
        <v>9.1534337979000497</v>
      </c>
      <c r="U357">
        <v>9.4332000372709501</v>
      </c>
      <c r="V357">
        <v>9.6377292921574398</v>
      </c>
      <c r="W357">
        <v>9.7704844153609294</v>
      </c>
      <c r="X357">
        <v>9.9454097316645296</v>
      </c>
      <c r="Y357">
        <v>10.0672729568652</v>
      </c>
      <c r="Z357">
        <v>10.1409505554281</v>
      </c>
      <c r="AA357">
        <v>10.160416481851501</v>
      </c>
      <c r="AB357">
        <v>10.140545051925701</v>
      </c>
      <c r="AC357">
        <v>10.103316619803101</v>
      </c>
      <c r="AD357">
        <v>10.0518959567094</v>
      </c>
      <c r="AE357">
        <v>9.9893132065924899</v>
      </c>
      <c r="AF357">
        <v>9.91806342874089</v>
      </c>
      <c r="AG357">
        <v>9.8401886822459197</v>
      </c>
      <c r="AH357">
        <v>9.7573494835144601</v>
      </c>
    </row>
    <row r="358" spans="1:34" x14ac:dyDescent="0.35">
      <c r="A358" t="s">
        <v>12</v>
      </c>
      <c r="B358">
        <v>9.4700000000000006</v>
      </c>
      <c r="C358">
        <v>9.4420000000000002</v>
      </c>
      <c r="D358">
        <v>9.4090000000000007</v>
      </c>
      <c r="E358">
        <v>9.3745033668458202</v>
      </c>
      <c r="F358">
        <v>9.3566371605725998</v>
      </c>
      <c r="G358">
        <v>9.2829746571756502</v>
      </c>
      <c r="H358">
        <v>9.2574910253829295</v>
      </c>
      <c r="I358">
        <v>9.3084737491592104</v>
      </c>
      <c r="J358">
        <v>9.3002068477118005</v>
      </c>
      <c r="K358">
        <v>9.2343517814827205</v>
      </c>
      <c r="L358">
        <v>9.1346259634355391</v>
      </c>
      <c r="M358">
        <v>9.0097488160436807</v>
      </c>
      <c r="N358">
        <v>8.8083674620291905</v>
      </c>
      <c r="O358">
        <v>8.7809316484168907</v>
      </c>
      <c r="P358">
        <v>8.6918292423503196</v>
      </c>
      <c r="Q358">
        <v>8.5390693304659298</v>
      </c>
      <c r="R358">
        <v>8.2435861408216198</v>
      </c>
      <c r="S358">
        <v>7.8844420164623497</v>
      </c>
      <c r="T358">
        <v>7.5634458900376904</v>
      </c>
      <c r="U358">
        <v>7.0488255173817898</v>
      </c>
      <c r="V358">
        <v>6.6006468573957502</v>
      </c>
      <c r="W358">
        <v>6.2079098003795998</v>
      </c>
      <c r="X358">
        <v>5.71714760865708</v>
      </c>
      <c r="Y358">
        <v>5.2779127105202397</v>
      </c>
      <c r="Z358">
        <v>4.8837150079103999</v>
      </c>
      <c r="AA358">
        <v>4.5591410050118899</v>
      </c>
      <c r="AB358">
        <v>4.2612614697408597</v>
      </c>
      <c r="AC358">
        <v>3.98806733029507</v>
      </c>
      <c r="AD358">
        <v>3.7376100039664402</v>
      </c>
      <c r="AE358">
        <v>3.5080193754288498</v>
      </c>
      <c r="AF358">
        <v>3.29751942343947</v>
      </c>
      <c r="AG358">
        <v>3.1044397028562001</v>
      </c>
      <c r="AH358">
        <v>2.9272224442508001</v>
      </c>
    </row>
    <row r="359" spans="1:34" x14ac:dyDescent="0.35">
      <c r="A359" t="s">
        <v>16</v>
      </c>
      <c r="B359">
        <v>9.0269999999999992</v>
      </c>
      <c r="C359">
        <v>8.7949999999999999</v>
      </c>
      <c r="D359">
        <v>8.5679999999999996</v>
      </c>
      <c r="E359">
        <v>8.3582993329629591</v>
      </c>
      <c r="F359">
        <v>8.1523390025715994</v>
      </c>
      <c r="G359">
        <v>7.9489680787646497</v>
      </c>
      <c r="H359">
        <v>7.73878507642688</v>
      </c>
      <c r="I359">
        <v>7.5287467575256803</v>
      </c>
      <c r="J359">
        <v>7.3168544355734397</v>
      </c>
      <c r="K359">
        <v>7.0707536022816697</v>
      </c>
      <c r="L359">
        <v>6.8400851346724201</v>
      </c>
      <c r="M359">
        <v>6.6116199844031804</v>
      </c>
      <c r="N359">
        <v>6.3318648479979398</v>
      </c>
      <c r="O359">
        <v>6.0890555114757801</v>
      </c>
      <c r="P359">
        <v>5.8572872354065</v>
      </c>
      <c r="Q359">
        <v>5.6267889562563198</v>
      </c>
      <c r="R359">
        <v>5.4014932836435197</v>
      </c>
      <c r="S359">
        <v>5.1799762444250304</v>
      </c>
      <c r="T359">
        <v>4.9904915677400501</v>
      </c>
      <c r="U359">
        <v>4.8183950449242303</v>
      </c>
      <c r="V359">
        <v>4.6589510976164004</v>
      </c>
      <c r="W359">
        <v>4.5091246776115996</v>
      </c>
      <c r="X359">
        <v>4.36716761323627</v>
      </c>
      <c r="Y359">
        <v>4.2324836072462899</v>
      </c>
      <c r="Z359">
        <v>4.1041531514201504</v>
      </c>
      <c r="AA359">
        <v>3.9814982291343899</v>
      </c>
      <c r="AB359">
        <v>3.8639712943089601</v>
      </c>
      <c r="AC359">
        <v>3.7511599078422102</v>
      </c>
      <c r="AD359">
        <v>3.6427156677421202</v>
      </c>
      <c r="AE359">
        <v>3.53834442543284</v>
      </c>
      <c r="AF359">
        <v>3.43779294751804</v>
      </c>
      <c r="AG359">
        <v>3.3408399927906398</v>
      </c>
      <c r="AH359">
        <v>3.2472897365557101</v>
      </c>
    </row>
    <row r="360" spans="1:34" x14ac:dyDescent="0.35">
      <c r="A360" t="s">
        <v>21</v>
      </c>
      <c r="B360">
        <v>1.069</v>
      </c>
      <c r="C360">
        <v>1.1519999999999999</v>
      </c>
      <c r="D360">
        <v>1.236</v>
      </c>
      <c r="E360">
        <v>1.3201992345563001</v>
      </c>
      <c r="F360">
        <v>1.4042793784265499</v>
      </c>
      <c r="G360">
        <v>1.4844690776016201</v>
      </c>
      <c r="H360">
        <v>1.5598223679263801</v>
      </c>
      <c r="I360">
        <v>1.9867357688092699</v>
      </c>
      <c r="J360">
        <v>2.3836661432829098</v>
      </c>
      <c r="K360">
        <v>2.7535252877611001</v>
      </c>
      <c r="L360">
        <v>3.0972430749887998</v>
      </c>
      <c r="M360">
        <v>3.4166748409209098</v>
      </c>
      <c r="N360">
        <v>3.7209288251046901</v>
      </c>
      <c r="O360">
        <v>3.9522844711806799</v>
      </c>
      <c r="P360">
        <v>4.2094151235221604</v>
      </c>
      <c r="Q360">
        <v>4.4365808592476501</v>
      </c>
      <c r="R360">
        <v>4.6419403261194603</v>
      </c>
      <c r="S360">
        <v>4.8262258670881799</v>
      </c>
      <c r="T360">
        <v>5.0065110055374999</v>
      </c>
      <c r="U360">
        <v>5.1789564128118002</v>
      </c>
      <c r="V360">
        <v>5.3427892467362197</v>
      </c>
      <c r="W360">
        <v>5.49747191897929</v>
      </c>
      <c r="X360">
        <v>5.6432315162625901</v>
      </c>
      <c r="Y360">
        <v>5.7823358619661196</v>
      </c>
      <c r="Z360">
        <v>5.9152952570105999</v>
      </c>
      <c r="AA360">
        <v>6.0421328864445103</v>
      </c>
      <c r="AB360">
        <v>6.1633932267120297</v>
      </c>
      <c r="AC360">
        <v>6.2791073591925297</v>
      </c>
      <c r="AD360">
        <v>6.3895526133414604</v>
      </c>
      <c r="AE360">
        <v>6.4952414233406701</v>
      </c>
      <c r="AF360">
        <v>6.5961784179282903</v>
      </c>
      <c r="AG360">
        <v>6.6928462072945596</v>
      </c>
      <c r="AH360">
        <v>6.78522959333253</v>
      </c>
    </row>
    <row r="361" spans="1:34" x14ac:dyDescent="0.35">
      <c r="A361" t="s">
        <v>13</v>
      </c>
      <c r="B361">
        <v>7.1020000000000003</v>
      </c>
      <c r="C361">
        <v>6.8840000000000003</v>
      </c>
      <c r="D361">
        <v>6.673</v>
      </c>
      <c r="E361">
        <v>6.4699971387487096</v>
      </c>
      <c r="F361">
        <v>6.2598052491449998</v>
      </c>
      <c r="G361">
        <v>5.9958929437050097</v>
      </c>
      <c r="H361">
        <v>5.6719797233519804</v>
      </c>
      <c r="I361">
        <v>5.3790385940626004</v>
      </c>
      <c r="J361">
        <v>5.09696377247871</v>
      </c>
      <c r="K361">
        <v>4.7827652519994599</v>
      </c>
      <c r="L361">
        <v>4.4852442204579299</v>
      </c>
      <c r="M361">
        <v>4.1824171896266096</v>
      </c>
      <c r="N361">
        <v>3.7921577696853599</v>
      </c>
      <c r="O361">
        <v>3.1866380773840999</v>
      </c>
      <c r="P361">
        <v>2.6662736009082901</v>
      </c>
      <c r="Q361">
        <v>2.23293455716788</v>
      </c>
      <c r="R361">
        <v>1.9286900450791</v>
      </c>
      <c r="S361">
        <v>1.7097794107703901</v>
      </c>
      <c r="T361">
        <v>1.5272857562353099</v>
      </c>
      <c r="U361">
        <v>1.37048898357168</v>
      </c>
      <c r="V361">
        <v>1.2338810889435801</v>
      </c>
      <c r="W361">
        <v>1.11390044519675</v>
      </c>
      <c r="X361">
        <v>1.0078009422921701</v>
      </c>
      <c r="Y361">
        <v>0.91338967691115303</v>
      </c>
      <c r="Z361">
        <v>0.82887970803699496</v>
      </c>
      <c r="AA361">
        <v>0.752812510923764</v>
      </c>
      <c r="AB361">
        <v>0.68399068085616399</v>
      </c>
      <c r="AC361">
        <v>0.62142589308354002</v>
      </c>
      <c r="AD361">
        <v>0.564298125390431</v>
      </c>
      <c r="AE361">
        <v>0.511923298238387</v>
      </c>
      <c r="AF361">
        <v>0.463727514543955</v>
      </c>
      <c r="AG361">
        <v>0.41922656105239298</v>
      </c>
      <c r="AH361">
        <v>0.37800940211855499</v>
      </c>
    </row>
    <row r="362" spans="1:34" x14ac:dyDescent="0.35">
      <c r="A362" t="s">
        <v>233</v>
      </c>
      <c r="B362">
        <v>1.84</v>
      </c>
      <c r="C362">
        <v>2.4319999999999999</v>
      </c>
      <c r="D362">
        <v>3.0230000000000001</v>
      </c>
      <c r="E362">
        <v>3.6084907479747801</v>
      </c>
      <c r="F362">
        <v>4.2138043115342203</v>
      </c>
      <c r="G362">
        <v>4.8419595031963798</v>
      </c>
      <c r="H362">
        <v>5.4679079322927597</v>
      </c>
      <c r="I362">
        <v>6.0769069646385301</v>
      </c>
      <c r="J362">
        <v>6.6723299385358397</v>
      </c>
      <c r="K362">
        <v>7.2895502895646702</v>
      </c>
      <c r="L362">
        <v>7.8776707011094604</v>
      </c>
      <c r="M362">
        <v>8.4479308507648394</v>
      </c>
      <c r="N362">
        <v>9.1039057418836293</v>
      </c>
      <c r="O362">
        <v>9.5599610266721395</v>
      </c>
      <c r="P362">
        <v>10.193377540038201</v>
      </c>
      <c r="Q362">
        <v>10.8095138861616</v>
      </c>
      <c r="R362">
        <v>11.4244629062805</v>
      </c>
      <c r="S362">
        <v>12.026986705128801</v>
      </c>
      <c r="T362">
        <v>12.566436517145901</v>
      </c>
      <c r="U362">
        <v>13.1103385660686</v>
      </c>
      <c r="V362">
        <v>13.6249736887723</v>
      </c>
      <c r="W362">
        <v>14.1223498389539</v>
      </c>
      <c r="X362">
        <v>14.645515396243001</v>
      </c>
      <c r="Y362">
        <v>15.1530256097508</v>
      </c>
      <c r="Z362">
        <v>15.6488248354259</v>
      </c>
      <c r="AA362">
        <v>16.116231900861798</v>
      </c>
      <c r="AB362">
        <v>16.584893895614901</v>
      </c>
      <c r="AC362">
        <v>17.036127306427801</v>
      </c>
      <c r="AD362">
        <v>17.469809600839799</v>
      </c>
      <c r="AE362">
        <v>17.8857237223495</v>
      </c>
      <c r="AF362">
        <v>18.2839091990875</v>
      </c>
      <c r="AG362">
        <v>18.664680427263502</v>
      </c>
      <c r="AH362">
        <v>19.0284834500576</v>
      </c>
    </row>
    <row r="363" spans="1:34" x14ac:dyDescent="0.35">
      <c r="A363" t="s">
        <v>235</v>
      </c>
      <c r="B363">
        <v>1.34</v>
      </c>
      <c r="C363">
        <v>1.8660000000000001</v>
      </c>
      <c r="D363">
        <v>2.3879999999999999</v>
      </c>
      <c r="E363">
        <v>2.9046570300024199</v>
      </c>
      <c r="F363">
        <v>3.4952145477709</v>
      </c>
      <c r="G363">
        <v>4.2465962255787097</v>
      </c>
      <c r="H363">
        <v>5.0218459015338199</v>
      </c>
      <c r="I363">
        <v>5.6669244170239503</v>
      </c>
      <c r="J363">
        <v>6.2576397046618402</v>
      </c>
      <c r="K363">
        <v>6.8702171999627</v>
      </c>
      <c r="L363">
        <v>7.4190350274453802</v>
      </c>
      <c r="M363">
        <v>7.9515276807594901</v>
      </c>
      <c r="N363">
        <v>8.6924032991030504</v>
      </c>
      <c r="O363">
        <v>9.1269570381041305</v>
      </c>
      <c r="P363">
        <v>9.6787931671022793</v>
      </c>
      <c r="Q363">
        <v>10.1772955478495</v>
      </c>
      <c r="R363">
        <v>10.6563148362135</v>
      </c>
      <c r="S363">
        <v>11.1119654104265</v>
      </c>
      <c r="T363">
        <v>11.475991040217799</v>
      </c>
      <c r="U363">
        <v>11.7902382753302</v>
      </c>
      <c r="V363">
        <v>12.072265343636101</v>
      </c>
      <c r="W363">
        <v>12.3294613559809</v>
      </c>
      <c r="X363">
        <v>12.565621066522899</v>
      </c>
      <c r="Y363">
        <v>12.789849360174999</v>
      </c>
      <c r="Z363">
        <v>13.0038049113166</v>
      </c>
      <c r="AA363">
        <v>13.209004236813</v>
      </c>
      <c r="AB363">
        <v>13.4062791214338</v>
      </c>
      <c r="AC363">
        <v>13.5965812607465</v>
      </c>
      <c r="AD363">
        <v>13.7805281090466</v>
      </c>
      <c r="AE363">
        <v>13.9584431206024</v>
      </c>
      <c r="AF363">
        <v>14.1309368172587</v>
      </c>
      <c r="AG363">
        <v>14.2981901708481</v>
      </c>
      <c r="AH363">
        <v>14.460696671380401</v>
      </c>
    </row>
    <row r="364" spans="1:34" x14ac:dyDescent="0.35">
      <c r="A364" t="s">
        <v>236</v>
      </c>
      <c r="B364">
        <v>9.0269999999999992</v>
      </c>
      <c r="C364">
        <v>8.7949999999999999</v>
      </c>
      <c r="D364">
        <v>8.5679999999999996</v>
      </c>
      <c r="E364">
        <v>8.3582993329629591</v>
      </c>
      <c r="F364">
        <v>8.1523390025715994</v>
      </c>
      <c r="G364">
        <v>7.9489680787646497</v>
      </c>
      <c r="H364">
        <v>7.73878507642688</v>
      </c>
      <c r="I364">
        <v>7.5287467575256803</v>
      </c>
      <c r="J364">
        <v>7.3168544355734397</v>
      </c>
      <c r="K364">
        <v>7.0707536022816697</v>
      </c>
      <c r="L364">
        <v>6.8400851346724201</v>
      </c>
      <c r="M364">
        <v>6.6116199844031804</v>
      </c>
      <c r="N364">
        <v>6.3318648479979398</v>
      </c>
      <c r="O364">
        <v>6.0890555114757801</v>
      </c>
      <c r="P364">
        <v>5.8572872354065</v>
      </c>
      <c r="Q364">
        <v>5.6267889562563198</v>
      </c>
      <c r="R364">
        <v>5.4014932836435197</v>
      </c>
      <c r="S364">
        <v>5.1799762444250304</v>
      </c>
      <c r="T364">
        <v>4.9904915677400501</v>
      </c>
      <c r="U364">
        <v>4.8183950449242303</v>
      </c>
      <c r="V364">
        <v>4.6589510976164004</v>
      </c>
      <c r="W364">
        <v>4.5091246776115996</v>
      </c>
      <c r="X364">
        <v>4.36716761323627</v>
      </c>
      <c r="Y364">
        <v>4.2324836072462899</v>
      </c>
      <c r="Z364">
        <v>4.1041531514201504</v>
      </c>
      <c r="AA364">
        <v>3.9814982291343899</v>
      </c>
      <c r="AB364">
        <v>3.8639712943089601</v>
      </c>
      <c r="AC364">
        <v>3.7511599078422102</v>
      </c>
      <c r="AD364">
        <v>3.6427156677421202</v>
      </c>
      <c r="AE364">
        <v>3.53834442543284</v>
      </c>
      <c r="AF364">
        <v>3.43779294751804</v>
      </c>
      <c r="AG364">
        <v>3.3408399927906398</v>
      </c>
      <c r="AH364">
        <v>3.2472897365557101</v>
      </c>
    </row>
    <row r="365" spans="1:34" x14ac:dyDescent="0.35">
      <c r="A365" t="s">
        <v>14</v>
      </c>
      <c r="B365">
        <v>2.6920000000000002</v>
      </c>
      <c r="C365">
        <v>2.645</v>
      </c>
      <c r="D365">
        <v>2.5960000000000001</v>
      </c>
      <c r="E365">
        <v>2.5446370332747899</v>
      </c>
      <c r="F365">
        <v>2.49487633075627</v>
      </c>
      <c r="G365">
        <v>2.44521330251166</v>
      </c>
      <c r="H365">
        <v>2.3797825008861699</v>
      </c>
      <c r="I365">
        <v>2.0964140995518599</v>
      </c>
      <c r="J365">
        <v>1.8387544152333499</v>
      </c>
      <c r="K365">
        <v>1.6023619174358501</v>
      </c>
      <c r="L365">
        <v>1.41703033583754</v>
      </c>
      <c r="M365">
        <v>1.2767507498392101</v>
      </c>
      <c r="N365">
        <v>1.15376797119635</v>
      </c>
      <c r="O365">
        <v>1.046172627589</v>
      </c>
      <c r="P365">
        <v>0.95046312885221496</v>
      </c>
      <c r="Q365">
        <v>0.86504679527974004</v>
      </c>
      <c r="R365">
        <v>0.787944293070441</v>
      </c>
      <c r="S365">
        <v>0.71822254747032499</v>
      </c>
      <c r="T365">
        <v>0.65496325017624002</v>
      </c>
      <c r="U365">
        <v>0.59733379664410402</v>
      </c>
      <c r="V365">
        <v>0.54460798665158205</v>
      </c>
      <c r="W365">
        <v>0.49619636284900798</v>
      </c>
      <c r="X365">
        <v>0.45160300190359698</v>
      </c>
      <c r="Y365">
        <v>0.41040955024644199</v>
      </c>
      <c r="Z365">
        <v>0.37225551762464199</v>
      </c>
      <c r="AA365">
        <v>0.336833127033493</v>
      </c>
      <c r="AB365">
        <v>0.303878071417923</v>
      </c>
      <c r="AC365">
        <v>0.27316194006146999</v>
      </c>
      <c r="AD365">
        <v>0.24448610520731001</v>
      </c>
      <c r="AE365">
        <v>0.217676714093439</v>
      </c>
      <c r="AF365">
        <v>0.19258061039337701</v>
      </c>
      <c r="AG365">
        <v>0.16906204920376999</v>
      </c>
      <c r="AH365">
        <v>0.146999965082454</v>
      </c>
    </row>
    <row r="366" spans="1:34" x14ac:dyDescent="0.35">
      <c r="A366" t="s">
        <v>15</v>
      </c>
      <c r="B366">
        <v>1.448</v>
      </c>
      <c r="C366">
        <v>1.3440000000000001</v>
      </c>
      <c r="D366">
        <v>1.2529999999999999</v>
      </c>
      <c r="E366">
        <v>1.17133670674941</v>
      </c>
      <c r="F366">
        <v>1.0068013714388599</v>
      </c>
      <c r="G366">
        <v>0.866946926274063</v>
      </c>
      <c r="H366">
        <v>0.71257750517812202</v>
      </c>
      <c r="I366">
        <v>0.58586572343754295</v>
      </c>
      <c r="J366">
        <v>0.48989626801080899</v>
      </c>
      <c r="K366">
        <v>0.41422361382953299</v>
      </c>
      <c r="L366">
        <v>0.35255391688979598</v>
      </c>
      <c r="M366">
        <v>0.30248112425363299</v>
      </c>
      <c r="N366">
        <v>0.26146884464437897</v>
      </c>
      <c r="O366">
        <v>0.228474818167237</v>
      </c>
      <c r="P366">
        <v>0.20139365944596899</v>
      </c>
      <c r="Q366">
        <v>0.17934722506929601</v>
      </c>
      <c r="R366">
        <v>0.16113780989828599</v>
      </c>
      <c r="S366">
        <v>0.14609057261931699</v>
      </c>
      <c r="T366">
        <v>0.13358095339248899</v>
      </c>
      <c r="U366">
        <v>0.12314524519924799</v>
      </c>
      <c r="V366">
        <v>0.114405513854371</v>
      </c>
      <c r="W366">
        <v>0.107065708359245</v>
      </c>
      <c r="X366">
        <v>0.100885332523157</v>
      </c>
      <c r="Y366">
        <v>9.5668513753331602E-2</v>
      </c>
      <c r="Z366">
        <v>9.1254765285437203E-2</v>
      </c>
      <c r="AA366">
        <v>8.7512602025067901E-2</v>
      </c>
      <c r="AB366">
        <v>8.4333948458874097E-2</v>
      </c>
      <c r="AC366">
        <v>8.1629671406533197E-2</v>
      </c>
      <c r="AD366">
        <v>7.9326010765610799E-2</v>
      </c>
      <c r="AE366">
        <v>7.7361716320091797E-2</v>
      </c>
      <c r="AF366">
        <v>7.5685747588639302E-2</v>
      </c>
      <c r="AG366">
        <v>7.4255424173511095E-2</v>
      </c>
      <c r="AH366">
        <v>7.3034929845811294E-2</v>
      </c>
    </row>
    <row r="367" spans="1:34" x14ac:dyDescent="0.35">
      <c r="A367" t="s">
        <v>17</v>
      </c>
      <c r="B367">
        <v>1.34</v>
      </c>
      <c r="C367">
        <v>1.8660000000000001</v>
      </c>
      <c r="D367">
        <v>2.3879999999999999</v>
      </c>
      <c r="E367">
        <v>2.9046570300024199</v>
      </c>
      <c r="F367">
        <v>3.4952145477709</v>
      </c>
      <c r="G367">
        <v>4.2465962255787097</v>
      </c>
      <c r="H367">
        <v>5.0218459015338199</v>
      </c>
      <c r="I367">
        <v>5.6669244170239503</v>
      </c>
      <c r="J367">
        <v>6.2576397046618402</v>
      </c>
      <c r="K367">
        <v>6.8702171999627</v>
      </c>
      <c r="L367">
        <v>7.4190350274453802</v>
      </c>
      <c r="M367">
        <v>7.9515276807594901</v>
      </c>
      <c r="N367">
        <v>8.6924032991030504</v>
      </c>
      <c r="O367">
        <v>9.1269570381041305</v>
      </c>
      <c r="P367">
        <v>9.6787931671022793</v>
      </c>
      <c r="Q367">
        <v>10.1772955478495</v>
      </c>
      <c r="R367">
        <v>10.6563148362135</v>
      </c>
      <c r="S367">
        <v>11.1119654104265</v>
      </c>
      <c r="T367">
        <v>11.475991040217799</v>
      </c>
      <c r="U367">
        <v>11.7902382753302</v>
      </c>
      <c r="V367">
        <v>12.072265343636101</v>
      </c>
      <c r="W367">
        <v>12.3294613559809</v>
      </c>
      <c r="X367">
        <v>12.565621066522899</v>
      </c>
      <c r="Y367">
        <v>12.789849360174999</v>
      </c>
      <c r="Z367">
        <v>13.0038049113166</v>
      </c>
      <c r="AA367">
        <v>13.209004236813</v>
      </c>
      <c r="AB367">
        <v>13.4062791214338</v>
      </c>
      <c r="AC367">
        <v>13.5965812607465</v>
      </c>
      <c r="AD367">
        <v>13.7805281090466</v>
      </c>
      <c r="AE367">
        <v>13.9584431206024</v>
      </c>
      <c r="AF367">
        <v>14.1309368172587</v>
      </c>
      <c r="AG367">
        <v>14.2981901708481</v>
      </c>
      <c r="AH367">
        <v>14.460696671380401</v>
      </c>
    </row>
    <row r="368" spans="1:34" x14ac:dyDescent="0.35">
      <c r="A368" t="s">
        <v>237</v>
      </c>
      <c r="B368">
        <v>1.069</v>
      </c>
      <c r="C368">
        <v>1.1519999999999999</v>
      </c>
      <c r="D368">
        <v>1.236</v>
      </c>
      <c r="E368">
        <v>1.3201992345563001</v>
      </c>
      <c r="F368">
        <v>1.4042793784265499</v>
      </c>
      <c r="G368">
        <v>1.4844690776016201</v>
      </c>
      <c r="H368">
        <v>1.5598223679263801</v>
      </c>
      <c r="I368">
        <v>1.9867357688092699</v>
      </c>
      <c r="J368">
        <v>2.3836661432829098</v>
      </c>
      <c r="K368">
        <v>2.7535252877611001</v>
      </c>
      <c r="L368">
        <v>3.0972430749887998</v>
      </c>
      <c r="M368">
        <v>3.4166748409209098</v>
      </c>
      <c r="N368">
        <v>3.7209288251046901</v>
      </c>
      <c r="O368">
        <v>3.9522844711806799</v>
      </c>
      <c r="P368">
        <v>4.2094151235221604</v>
      </c>
      <c r="Q368">
        <v>4.4365808592476501</v>
      </c>
      <c r="R368">
        <v>4.6419403261194603</v>
      </c>
      <c r="S368">
        <v>4.8262258670881799</v>
      </c>
      <c r="T368">
        <v>5.0065110055374999</v>
      </c>
      <c r="U368">
        <v>5.1789564128118002</v>
      </c>
      <c r="V368">
        <v>5.3427892467362197</v>
      </c>
      <c r="W368">
        <v>5.49747191897929</v>
      </c>
      <c r="X368">
        <v>5.6432315162625901</v>
      </c>
      <c r="Y368">
        <v>5.7823358619661196</v>
      </c>
      <c r="Z368">
        <v>5.9152952570105999</v>
      </c>
      <c r="AA368">
        <v>6.0421328864445103</v>
      </c>
      <c r="AB368">
        <v>6.1633932267120297</v>
      </c>
      <c r="AC368">
        <v>6.2791073591925297</v>
      </c>
      <c r="AD368">
        <v>6.3895526133414604</v>
      </c>
      <c r="AE368">
        <v>6.4952414233406701</v>
      </c>
      <c r="AF368">
        <v>6.5961784179282903</v>
      </c>
      <c r="AG368">
        <v>6.6928462072945596</v>
      </c>
      <c r="AH368">
        <v>6.78522959333253</v>
      </c>
    </row>
    <row r="369" spans="1:34" x14ac:dyDescent="0.35">
      <c r="A369" t="s">
        <v>234</v>
      </c>
      <c r="B369">
        <v>4.1399999999999997</v>
      </c>
      <c r="C369">
        <v>3.9889999999999999</v>
      </c>
      <c r="D369">
        <v>3.8479999999999999</v>
      </c>
      <c r="E369">
        <v>3.7159737400242099</v>
      </c>
      <c r="F369">
        <v>3.5016777021951402</v>
      </c>
      <c r="G369">
        <v>3.3121602287857201</v>
      </c>
      <c r="H369">
        <v>3.0923600060642902</v>
      </c>
      <c r="I369">
        <v>2.6822798229894098</v>
      </c>
      <c r="J369">
        <v>2.32865068324416</v>
      </c>
      <c r="K369">
        <v>2.01658553126539</v>
      </c>
      <c r="L369">
        <v>1.76958425272734</v>
      </c>
      <c r="M369">
        <v>1.5792318740928499</v>
      </c>
      <c r="N369">
        <v>1.41523681584073</v>
      </c>
      <c r="O369">
        <v>1.27464744575624</v>
      </c>
      <c r="P369">
        <v>1.1518567882981801</v>
      </c>
      <c r="Q369">
        <v>1.0443940203490301</v>
      </c>
      <c r="R369">
        <v>0.94908210296872697</v>
      </c>
      <c r="S369">
        <v>0.86431312008964301</v>
      </c>
      <c r="T369">
        <v>0.78854420356873001</v>
      </c>
      <c r="U369">
        <v>0.72047904184335199</v>
      </c>
      <c r="V369">
        <v>0.65901350050595398</v>
      </c>
      <c r="W369">
        <v>0.60326207120825304</v>
      </c>
      <c r="X369">
        <v>0.55248833442675505</v>
      </c>
      <c r="Y369">
        <v>0.50607806399977395</v>
      </c>
      <c r="Z369">
        <v>0.46351028291008001</v>
      </c>
      <c r="AA369">
        <v>0.42434572905856099</v>
      </c>
      <c r="AB369">
        <v>0.38821201987679699</v>
      </c>
      <c r="AC369">
        <v>0.35479161146800298</v>
      </c>
      <c r="AD369">
        <v>0.32381211597292098</v>
      </c>
      <c r="AE369">
        <v>0.29503843041353101</v>
      </c>
      <c r="AF369">
        <v>0.26826635798201698</v>
      </c>
      <c r="AG369">
        <v>0.24331747337728199</v>
      </c>
      <c r="AH369">
        <v>0.220034894928265</v>
      </c>
    </row>
    <row r="370" spans="1:34" x14ac:dyDescent="0.35">
      <c r="A370" t="s">
        <v>20</v>
      </c>
      <c r="B370">
        <v>11.618</v>
      </c>
      <c r="C370">
        <v>11.577999999999999</v>
      </c>
      <c r="D370">
        <v>11.536</v>
      </c>
      <c r="E370">
        <v>11.488230282112699</v>
      </c>
      <c r="F370">
        <v>11.4668559109385</v>
      </c>
      <c r="G370">
        <v>11.4971015276821</v>
      </c>
      <c r="H370">
        <v>11.468691124461699</v>
      </c>
      <c r="I370">
        <v>11.1231087910816</v>
      </c>
      <c r="J370">
        <v>10.7968973037756</v>
      </c>
      <c r="K370">
        <v>10.458520536114101</v>
      </c>
      <c r="L370">
        <v>10.1296204538037</v>
      </c>
      <c r="M370">
        <v>9.7917646894437098</v>
      </c>
      <c r="N370">
        <v>9.35442144005372</v>
      </c>
      <c r="O370">
        <v>9.0137456299428607</v>
      </c>
      <c r="P370">
        <v>8.7061704109668501</v>
      </c>
      <c r="Q370">
        <v>8.4085465350795197</v>
      </c>
      <c r="R370">
        <v>8.1251888381271993</v>
      </c>
      <c r="S370">
        <v>7.8503950907372904</v>
      </c>
      <c r="T370">
        <v>7.61043849801848</v>
      </c>
      <c r="U370">
        <v>7.3904980388108799</v>
      </c>
      <c r="V370">
        <v>7.1858852289170301</v>
      </c>
      <c r="W370">
        <v>6.9939262075424704</v>
      </c>
      <c r="X370">
        <v>6.8130103861414604</v>
      </c>
      <c r="Y370">
        <v>6.6424055308703496</v>
      </c>
      <c r="Z370">
        <v>6.4811288821262902</v>
      </c>
      <c r="AA370">
        <v>6.3283796245212596</v>
      </c>
      <c r="AB370">
        <v>6.1834694322150696</v>
      </c>
      <c r="AC370">
        <v>6.0458175719187599</v>
      </c>
      <c r="AD370">
        <v>5.9149109314078601</v>
      </c>
      <c r="AE370">
        <v>5.7902925245879002</v>
      </c>
      <c r="AF370">
        <v>5.6715512783928297</v>
      </c>
      <c r="AG370">
        <v>5.5583145333212496</v>
      </c>
      <c r="AH370">
        <v>5.4502422852915</v>
      </c>
    </row>
    <row r="371" spans="1:34" x14ac:dyDescent="0.35">
      <c r="A371" t="s">
        <v>238</v>
      </c>
      <c r="B371">
        <v>3.137</v>
      </c>
      <c r="C371">
        <v>3.125</v>
      </c>
      <c r="D371">
        <v>3.1120000000000001</v>
      </c>
      <c r="E371">
        <v>3.10022153044314</v>
      </c>
      <c r="F371">
        <v>3.0885251820946702</v>
      </c>
      <c r="G371">
        <v>3.0766370914919801</v>
      </c>
      <c r="H371">
        <v>3.0638166549681798</v>
      </c>
      <c r="I371">
        <v>2.9030765700888099</v>
      </c>
      <c r="J371">
        <v>2.7509874176576199</v>
      </c>
      <c r="K371">
        <v>2.6066845143853201</v>
      </c>
      <c r="L371">
        <v>2.46956182469214</v>
      </c>
      <c r="M371">
        <v>2.33867604580997</v>
      </c>
      <c r="N371">
        <v>2.2018613299831702</v>
      </c>
      <c r="O371">
        <v>2.07619274563696</v>
      </c>
      <c r="P371">
        <v>1.9591226951234699</v>
      </c>
      <c r="Q371">
        <v>1.8495841987725301</v>
      </c>
      <c r="R371">
        <v>1.7467951048347601</v>
      </c>
      <c r="S371">
        <v>1.6501996784666899</v>
      </c>
      <c r="T371">
        <v>1.5631644531811</v>
      </c>
      <c r="U371">
        <v>1.48271474041343</v>
      </c>
      <c r="V371">
        <v>1.4076889162389501</v>
      </c>
      <c r="W371">
        <v>1.3374191726953299</v>
      </c>
      <c r="X371">
        <v>1.27144989508495</v>
      </c>
      <c r="Y371">
        <v>1.20942945840145</v>
      </c>
      <c r="Z371">
        <v>1.1510592493107601</v>
      </c>
      <c r="AA371">
        <v>1.0960807720291801</v>
      </c>
      <c r="AB371">
        <v>1.04426439965456</v>
      </c>
      <c r="AC371">
        <v>0.99540481725283803</v>
      </c>
      <c r="AD371">
        <v>0.94931515418800005</v>
      </c>
      <c r="AE371">
        <v>0.90582427280038502</v>
      </c>
      <c r="AF371">
        <v>0.864774511980824</v>
      </c>
      <c r="AG371">
        <v>0.82601996935488897</v>
      </c>
      <c r="AH371">
        <v>0.78942514730216096</v>
      </c>
    </row>
    <row r="372" spans="1:34" x14ac:dyDescent="0.35">
      <c r="A372" t="s">
        <v>239</v>
      </c>
      <c r="B372">
        <v>6.0359999999999996</v>
      </c>
      <c r="C372">
        <v>6.1669999999999998</v>
      </c>
      <c r="D372">
        <v>6.2859999999999996</v>
      </c>
      <c r="E372">
        <v>6.3878420623547196</v>
      </c>
      <c r="F372">
        <v>6.50691115843102</v>
      </c>
      <c r="G372">
        <v>6.6691171543495402</v>
      </c>
      <c r="H372">
        <v>6.77249985465874</v>
      </c>
      <c r="I372">
        <v>6.6957847889716797</v>
      </c>
      <c r="J372">
        <v>6.6198832922722204</v>
      </c>
      <c r="K372">
        <v>6.5216029116707102</v>
      </c>
      <c r="L372">
        <v>6.4175468544417296</v>
      </c>
      <c r="M372">
        <v>6.29405552842932</v>
      </c>
      <c r="N372">
        <v>6.0835704124287604</v>
      </c>
      <c r="O372">
        <v>5.9413243446194901</v>
      </c>
      <c r="P372">
        <v>5.8167066112217096</v>
      </c>
      <c r="Q372">
        <v>5.6893702282891896</v>
      </c>
      <c r="R372">
        <v>5.5647496947309003</v>
      </c>
      <c r="S372">
        <v>5.4382470797875202</v>
      </c>
      <c r="T372">
        <v>5.3315950667364804</v>
      </c>
      <c r="U372">
        <v>5.2344595761429398</v>
      </c>
      <c r="V372">
        <v>5.1439550119398803</v>
      </c>
      <c r="W372">
        <v>5.0584548251756098</v>
      </c>
      <c r="X372">
        <v>4.9770770613102204</v>
      </c>
      <c r="Y372">
        <v>4.8996582943523004</v>
      </c>
      <c r="Z372">
        <v>4.8257041947096102</v>
      </c>
      <c r="AA372">
        <v>4.7548400478224302</v>
      </c>
      <c r="AB372">
        <v>4.6867579835489499</v>
      </c>
      <c r="AC372">
        <v>4.6212198671372704</v>
      </c>
      <c r="AD372">
        <v>4.5580253098764603</v>
      </c>
      <c r="AE372">
        <v>4.4970043761205298</v>
      </c>
      <c r="AF372">
        <v>4.4380107406962601</v>
      </c>
      <c r="AG372">
        <v>4.3809167827340199</v>
      </c>
      <c r="AH372">
        <v>4.3256099025036097</v>
      </c>
    </row>
    <row r="373" spans="1:34" x14ac:dyDescent="0.35">
      <c r="A373" t="s">
        <v>240</v>
      </c>
      <c r="B373">
        <v>2.4449999999999998</v>
      </c>
      <c r="C373">
        <v>2.286</v>
      </c>
      <c r="D373">
        <v>2.1379999999999999</v>
      </c>
      <c r="E373">
        <v>2.0001666893148902</v>
      </c>
      <c r="F373">
        <v>1.87141957041287</v>
      </c>
      <c r="G373">
        <v>1.7513472818406199</v>
      </c>
      <c r="H373">
        <v>1.6323746148348199</v>
      </c>
      <c r="I373">
        <v>1.5242474320211501</v>
      </c>
      <c r="J373">
        <v>1.4260265938457799</v>
      </c>
      <c r="K373">
        <v>1.3302331100581199</v>
      </c>
      <c r="L373">
        <v>1.2425117746699099</v>
      </c>
      <c r="M373">
        <v>1.1590331152044</v>
      </c>
      <c r="N373">
        <v>1.0689896976417801</v>
      </c>
      <c r="O373">
        <v>0.99622853968640201</v>
      </c>
      <c r="P373">
        <v>0.93034110462166797</v>
      </c>
      <c r="Q373">
        <v>0.86959210801779296</v>
      </c>
      <c r="R373">
        <v>0.81364403856153</v>
      </c>
      <c r="S373">
        <v>0.76194833248307603</v>
      </c>
      <c r="T373">
        <v>0.71567897810088599</v>
      </c>
      <c r="U373">
        <v>0.67332372225449899</v>
      </c>
      <c r="V373">
        <v>0.63424130073819895</v>
      </c>
      <c r="W373">
        <v>0.59805220967152295</v>
      </c>
      <c r="X373">
        <v>0.56448342974628396</v>
      </c>
      <c r="Y373">
        <v>0.53331777811659598</v>
      </c>
      <c r="Z373">
        <v>0.50436543810590895</v>
      </c>
      <c r="AA373">
        <v>0.47745880466964802</v>
      </c>
      <c r="AB373">
        <v>0.45244704901155802</v>
      </c>
      <c r="AC373">
        <v>0.42919288752865098</v>
      </c>
      <c r="AD373">
        <v>0.40757046734339603</v>
      </c>
      <c r="AE373">
        <v>0.38746387566698098</v>
      </c>
      <c r="AF373">
        <v>0.36876602571574901</v>
      </c>
      <c r="AG373">
        <v>0.35137778123233598</v>
      </c>
      <c r="AH373">
        <v>0.335207235485731</v>
      </c>
    </row>
    <row r="374" spans="1:34" x14ac:dyDescent="0.35">
      <c r="A374" t="s">
        <v>18</v>
      </c>
      <c r="B374">
        <v>3.4420000000000002</v>
      </c>
      <c r="C374">
        <v>3.3639999999999999</v>
      </c>
      <c r="D374">
        <v>3.2890000000000001</v>
      </c>
      <c r="E374">
        <v>3.2195116731778701</v>
      </c>
      <c r="F374">
        <v>3.0079976987597798</v>
      </c>
      <c r="G374">
        <v>2.48849631556301</v>
      </c>
      <c r="H374">
        <v>2.0234551740629301</v>
      </c>
      <c r="I374">
        <v>1.6700563192998701</v>
      </c>
      <c r="J374">
        <v>1.38211039367817</v>
      </c>
      <c r="K374">
        <v>1.14037105041159</v>
      </c>
      <c r="L374">
        <v>0.95534106707602795</v>
      </c>
      <c r="M374">
        <v>0.80682458598631701</v>
      </c>
      <c r="N374">
        <v>0.60527942420611203</v>
      </c>
      <c r="O374">
        <v>0.47003961752837098</v>
      </c>
      <c r="P374">
        <v>0.31837150548910997</v>
      </c>
      <c r="Q374">
        <v>0.243760679707067</v>
      </c>
      <c r="R374">
        <v>0.193190666330981</v>
      </c>
      <c r="S374">
        <v>0.178324516287448</v>
      </c>
      <c r="T374">
        <v>0.17242186034065801</v>
      </c>
      <c r="U374">
        <v>0.172398550896223</v>
      </c>
      <c r="V374">
        <v>0.17237731757421601</v>
      </c>
      <c r="W374">
        <v>0.17235784500500301</v>
      </c>
      <c r="X374">
        <v>0.17233992374068899</v>
      </c>
      <c r="Y374">
        <v>0.17232339927092599</v>
      </c>
      <c r="Z374">
        <v>0.17230814082847801</v>
      </c>
      <c r="AA374">
        <v>0.17229403857452</v>
      </c>
      <c r="AB374">
        <v>0.172280995947692</v>
      </c>
      <c r="AC374">
        <v>0.172268926818999</v>
      </c>
      <c r="AD374">
        <v>0.17225775499628401</v>
      </c>
      <c r="AE374">
        <v>0.17224741013297201</v>
      </c>
      <c r="AF374">
        <v>0.172237828697582</v>
      </c>
      <c r="AG374">
        <v>0.172228951909209</v>
      </c>
      <c r="AH374">
        <v>0.172220726660821</v>
      </c>
    </row>
    <row r="375" spans="1:34" x14ac:dyDescent="0.35">
      <c r="A375" t="s">
        <v>241</v>
      </c>
      <c r="B375">
        <v>0.50700000000000001</v>
      </c>
      <c r="C375">
        <v>0.5</v>
      </c>
      <c r="D375">
        <v>0.49399999999999999</v>
      </c>
      <c r="E375">
        <v>0.48890630573847599</v>
      </c>
      <c r="F375">
        <v>0.45750925688931099</v>
      </c>
      <c r="G375">
        <v>0.37929862264490299</v>
      </c>
      <c r="H375">
        <v>0.31521960065293703</v>
      </c>
      <c r="I375">
        <v>0.26271353180583701</v>
      </c>
      <c r="J375">
        <v>0.21967515769040699</v>
      </c>
      <c r="K375">
        <v>0.18392411732819799</v>
      </c>
      <c r="L375">
        <v>0.15482886490103101</v>
      </c>
      <c r="M375">
        <v>0.131029820607338</v>
      </c>
      <c r="N375">
        <v>9.8165788595302006E-2</v>
      </c>
      <c r="O375">
        <v>7.5895121891859402E-2</v>
      </c>
      <c r="P375">
        <v>5.0443853992711202E-2</v>
      </c>
      <c r="Q375">
        <v>3.7811481956164898E-2</v>
      </c>
      <c r="R375">
        <v>2.9051344000704801E-2</v>
      </c>
      <c r="S375">
        <v>2.64378223600461E-2</v>
      </c>
      <c r="T375">
        <v>2.5382477515599699E-2</v>
      </c>
      <c r="U375">
        <v>2.53786391250975E-2</v>
      </c>
      <c r="V375">
        <v>2.5375092458793502E-2</v>
      </c>
      <c r="W375">
        <v>2.5371805949452798E-2</v>
      </c>
      <c r="X375">
        <v>2.5368755628759902E-2</v>
      </c>
      <c r="Y375">
        <v>2.5365922648746899E-2</v>
      </c>
      <c r="Z375">
        <v>2.5363289208497401E-2</v>
      </c>
      <c r="AA375">
        <v>2.53608397659629E-2</v>
      </c>
      <c r="AB375">
        <v>2.5358560425821099E-2</v>
      </c>
      <c r="AC375">
        <v>2.53564383449962E-2</v>
      </c>
      <c r="AD375">
        <v>2.5354462168777299E-2</v>
      </c>
      <c r="AE375">
        <v>2.5352621451610002E-2</v>
      </c>
      <c r="AF375">
        <v>2.5350906495074599E-2</v>
      </c>
      <c r="AG375">
        <v>2.5349308383943898E-2</v>
      </c>
      <c r="AH375">
        <v>2.5347818992796999E-2</v>
      </c>
    </row>
    <row r="376" spans="1:34" x14ac:dyDescent="0.35">
      <c r="A376" t="s">
        <v>242</v>
      </c>
      <c r="B376">
        <v>2.5289999999999999</v>
      </c>
      <c r="C376">
        <v>2.4849999999999999</v>
      </c>
      <c r="D376">
        <v>2.4409999999999998</v>
      </c>
      <c r="E376">
        <v>2.4004103471790201</v>
      </c>
      <c r="F376">
        <v>2.2425841691694801</v>
      </c>
      <c r="G376">
        <v>1.8548897374092901</v>
      </c>
      <c r="H376">
        <v>1.50911367468777</v>
      </c>
      <c r="I376">
        <v>1.24500679825135</v>
      </c>
      <c r="J376">
        <v>1.0307326469343101</v>
      </c>
      <c r="K376">
        <v>0.84975023676586603</v>
      </c>
      <c r="L376">
        <v>0.710623301527048</v>
      </c>
      <c r="M376">
        <v>0.59938384227074504</v>
      </c>
      <c r="N376">
        <v>0.44860618631712801</v>
      </c>
      <c r="O376">
        <v>0.347596677941515</v>
      </c>
      <c r="P376">
        <v>0.23471982451444701</v>
      </c>
      <c r="Q376">
        <v>0.17929643123832401</v>
      </c>
      <c r="R376">
        <v>0.141949379317553</v>
      </c>
      <c r="S376">
        <v>0.131010607474906</v>
      </c>
      <c r="T376">
        <v>0.12668034369853001</v>
      </c>
      <c r="U376">
        <v>0.126663149485509</v>
      </c>
      <c r="V376">
        <v>0.12664752790321099</v>
      </c>
      <c r="W376">
        <v>0.12663322302272001</v>
      </c>
      <c r="X376">
        <v>0.126620070615723</v>
      </c>
      <c r="Y376">
        <v>0.126607951657248</v>
      </c>
      <c r="Z376">
        <v>0.12659676756696001</v>
      </c>
      <c r="AA376">
        <v>0.126586436142198</v>
      </c>
      <c r="AB376">
        <v>0.12657688556628</v>
      </c>
      <c r="AC376">
        <v>0.12656805190898501</v>
      </c>
      <c r="AD376">
        <v>0.126559878636332</v>
      </c>
      <c r="AE376">
        <v>0.12655231346488499</v>
      </c>
      <c r="AF376">
        <v>0.126545309393825</v>
      </c>
      <c r="AG376">
        <v>0.12653882282039</v>
      </c>
      <c r="AH376">
        <v>0.12653281454416301</v>
      </c>
    </row>
    <row r="377" spans="1:34" x14ac:dyDescent="0.35">
      <c r="A377" t="s">
        <v>243</v>
      </c>
      <c r="B377">
        <v>0.40699999999999997</v>
      </c>
      <c r="C377">
        <v>0.379</v>
      </c>
      <c r="D377">
        <v>0.35399999999999998</v>
      </c>
      <c r="E377">
        <v>0.33019502026037101</v>
      </c>
      <c r="F377">
        <v>0.30790427270099002</v>
      </c>
      <c r="G377">
        <v>0.25430795550881702</v>
      </c>
      <c r="H377">
        <v>0.19912189872222399</v>
      </c>
      <c r="I377">
        <v>0.16233598924268899</v>
      </c>
      <c r="J377">
        <v>0.13170258905344601</v>
      </c>
      <c r="K377">
        <v>0.10669669631753</v>
      </c>
      <c r="L377">
        <v>8.9888900647947204E-2</v>
      </c>
      <c r="M377">
        <v>7.6410923108232595E-2</v>
      </c>
      <c r="N377">
        <v>5.8507449293681499E-2</v>
      </c>
      <c r="O377">
        <v>4.6547817694995899E-2</v>
      </c>
      <c r="P377">
        <v>3.3207826981951398E-2</v>
      </c>
      <c r="Q377">
        <v>2.6652766512577801E-2</v>
      </c>
      <c r="R377">
        <v>2.2189943012723E-2</v>
      </c>
      <c r="S377">
        <v>2.0876086452496299E-2</v>
      </c>
      <c r="T377">
        <v>2.0359039126528099E-2</v>
      </c>
      <c r="U377">
        <v>2.03567622856165E-2</v>
      </c>
      <c r="V377">
        <v>2.0354697212211201E-2</v>
      </c>
      <c r="W377">
        <v>2.0352816032830099E-2</v>
      </c>
      <c r="X377">
        <v>2.0351097496206502E-2</v>
      </c>
      <c r="Y377">
        <v>2.0349524964930501E-2</v>
      </c>
      <c r="Z377">
        <v>2.0348084053020202E-2</v>
      </c>
      <c r="AA377">
        <v>2.0346762666358601E-2</v>
      </c>
      <c r="AB377">
        <v>2.0345549955590601E-2</v>
      </c>
      <c r="AC377">
        <v>2.0344436565017301E-2</v>
      </c>
      <c r="AD377">
        <v>2.0343414191175201E-2</v>
      </c>
      <c r="AE377">
        <v>2.0342475216476901E-2</v>
      </c>
      <c r="AF377">
        <v>2.0341612808682699E-2</v>
      </c>
      <c r="AG377">
        <v>2.03408207048748E-2</v>
      </c>
      <c r="AH377">
        <v>2.0340093123860901E-2</v>
      </c>
    </row>
    <row r="378" spans="1:34" x14ac:dyDescent="0.35">
      <c r="A378" t="s">
        <v>19</v>
      </c>
      <c r="B378">
        <v>1.27</v>
      </c>
      <c r="C378">
        <v>1.353</v>
      </c>
      <c r="D378">
        <v>1.4319999999999999</v>
      </c>
      <c r="E378">
        <v>1.4974174750470199</v>
      </c>
      <c r="F378">
        <v>1.6006550487378299</v>
      </c>
      <c r="G378">
        <v>1.7786582040888601</v>
      </c>
      <c r="H378">
        <v>1.9265252819013301</v>
      </c>
      <c r="I378">
        <v>2.03638531021444</v>
      </c>
      <c r="J378">
        <v>2.12559346457147</v>
      </c>
      <c r="K378">
        <v>2.1982511426729099</v>
      </c>
      <c r="L378">
        <v>2.2572467477070899</v>
      </c>
      <c r="M378">
        <v>2.3051916127358298</v>
      </c>
      <c r="N378">
        <v>2.3419243044900702</v>
      </c>
      <c r="O378">
        <v>2.3565340992783499</v>
      </c>
      <c r="P378">
        <v>2.3793906189362399</v>
      </c>
      <c r="Q378">
        <v>2.38588562006341</v>
      </c>
      <c r="R378">
        <v>2.3788005765739402</v>
      </c>
      <c r="S378">
        <v>2.3568085546975599</v>
      </c>
      <c r="T378">
        <v>2.3432921930331698</v>
      </c>
      <c r="U378">
        <v>2.33284582336305</v>
      </c>
      <c r="V378">
        <v>2.3239761932950098</v>
      </c>
      <c r="W378">
        <v>2.31556456598017</v>
      </c>
      <c r="X378">
        <v>2.3069915073796801</v>
      </c>
      <c r="Y378">
        <v>2.2982812585184602</v>
      </c>
      <c r="Z378">
        <v>2.2891900470093902</v>
      </c>
      <c r="AA378">
        <v>2.2796386122199102</v>
      </c>
      <c r="AB378">
        <v>2.2695090473969399</v>
      </c>
      <c r="AC378">
        <v>2.2587937345584899</v>
      </c>
      <c r="AD378">
        <v>2.2474607263445701</v>
      </c>
      <c r="AE378">
        <v>2.2354491289259499</v>
      </c>
      <c r="AF378">
        <v>2.2227886339983698</v>
      </c>
      <c r="AG378">
        <v>2.2094329906314698</v>
      </c>
      <c r="AH378">
        <v>2.19542066164869</v>
      </c>
    </row>
    <row r="379" spans="1:34" x14ac:dyDescent="0.35">
      <c r="A379" t="s">
        <v>244</v>
      </c>
      <c r="B379">
        <v>1.27</v>
      </c>
      <c r="C379">
        <v>1.353</v>
      </c>
      <c r="D379">
        <v>1.4319999999999999</v>
      </c>
      <c r="E379">
        <v>1.4974174750470199</v>
      </c>
      <c r="F379">
        <v>1.6006550487378299</v>
      </c>
      <c r="G379">
        <v>1.7786582040888601</v>
      </c>
      <c r="H379">
        <v>1.9265252819013301</v>
      </c>
      <c r="I379">
        <v>2.03638531021444</v>
      </c>
      <c r="J379">
        <v>2.12559346457147</v>
      </c>
      <c r="K379">
        <v>2.1982511426729099</v>
      </c>
      <c r="L379">
        <v>2.2572467477070899</v>
      </c>
      <c r="M379">
        <v>2.3051916127358298</v>
      </c>
      <c r="N379">
        <v>2.3419243044900702</v>
      </c>
      <c r="O379">
        <v>2.3565340992783499</v>
      </c>
      <c r="P379">
        <v>2.3793906189362399</v>
      </c>
      <c r="Q379">
        <v>2.38588562006341</v>
      </c>
      <c r="R379">
        <v>2.3788005765739402</v>
      </c>
      <c r="S379">
        <v>2.3568085546975599</v>
      </c>
      <c r="T379">
        <v>2.3432921930331698</v>
      </c>
      <c r="U379">
        <v>2.33284582336305</v>
      </c>
      <c r="V379">
        <v>2.3239761932950098</v>
      </c>
      <c r="W379">
        <v>2.31556456598017</v>
      </c>
      <c r="X379">
        <v>2.3069915073796801</v>
      </c>
      <c r="Y379">
        <v>2.2982812585184602</v>
      </c>
      <c r="Z379">
        <v>2.2891900470093902</v>
      </c>
      <c r="AA379">
        <v>2.2796386122199102</v>
      </c>
      <c r="AB379">
        <v>2.2695090473969399</v>
      </c>
      <c r="AC379">
        <v>2.2587937345584899</v>
      </c>
      <c r="AD379">
        <v>2.2474607263445701</v>
      </c>
      <c r="AE379">
        <v>2.2354491289259499</v>
      </c>
      <c r="AF379">
        <v>2.2227886339983698</v>
      </c>
      <c r="AG379">
        <v>2.2094329906314698</v>
      </c>
      <c r="AH379">
        <v>2.19542066164869</v>
      </c>
    </row>
    <row r="380" spans="1:34" x14ac:dyDescent="0.35">
      <c r="A380" t="s">
        <v>367</v>
      </c>
      <c r="C380">
        <v>2.8809999999999998</v>
      </c>
      <c r="D380">
        <v>2.9129999999999998</v>
      </c>
      <c r="E380">
        <v>2.0547970032187601</v>
      </c>
      <c r="F380">
        <v>2.66530346825648</v>
      </c>
      <c r="G380">
        <v>4.0042473138786496</v>
      </c>
      <c r="H380">
        <v>4.9653441561258003</v>
      </c>
      <c r="I380">
        <v>4.2219078455522698</v>
      </c>
      <c r="J380">
        <v>4.0074696971704</v>
      </c>
      <c r="K380">
        <v>4.6513440886151702</v>
      </c>
      <c r="L380">
        <v>4.3423590308738902</v>
      </c>
      <c r="M380">
        <v>4.4734864833505599</v>
      </c>
      <c r="N380">
        <v>6.8885102721235798</v>
      </c>
      <c r="O380">
        <v>5.5962360327574201</v>
      </c>
      <c r="P380">
        <v>5.6013254261750101</v>
      </c>
      <c r="Q380">
        <v>5.44123708108022</v>
      </c>
      <c r="R380">
        <v>5.5185333160775398</v>
      </c>
      <c r="S380">
        <v>5.5901773000901702</v>
      </c>
      <c r="T380">
        <v>4.9145489719300697</v>
      </c>
      <c r="U380">
        <v>4.6186361386345602</v>
      </c>
      <c r="V380">
        <v>4.46728082710775</v>
      </c>
      <c r="W380">
        <v>4.3782703958098299</v>
      </c>
      <c r="X380">
        <v>4.3209137234084896</v>
      </c>
      <c r="Y380">
        <v>4.2761698707261004</v>
      </c>
      <c r="Z380">
        <v>4.2440737953246899</v>
      </c>
      <c r="AA380">
        <v>4.2202837383032197</v>
      </c>
      <c r="AB380">
        <v>4.2023590228348597</v>
      </c>
      <c r="AC380">
        <v>4.1884597477009002</v>
      </c>
      <c r="AD380">
        <v>4.1775293714330699</v>
      </c>
      <c r="AE380">
        <v>4.1687993736825</v>
      </c>
      <c r="AF380">
        <v>4.1617201624122302</v>
      </c>
      <c r="AG380">
        <v>4.1558882955007803</v>
      </c>
      <c r="AH380">
        <v>4.1510014783234404</v>
      </c>
    </row>
    <row r="381" spans="1:34" x14ac:dyDescent="0.35">
      <c r="A381" t="s">
        <v>363</v>
      </c>
      <c r="C381">
        <v>1.611</v>
      </c>
      <c r="D381">
        <v>1.5229999999999999</v>
      </c>
      <c r="E381">
        <v>1.4547451549219399</v>
      </c>
      <c r="F381">
        <v>1.7248327719247001</v>
      </c>
      <c r="G381">
        <v>1.62770192625598</v>
      </c>
      <c r="H381">
        <v>3.0452593196833302</v>
      </c>
      <c r="I381">
        <v>4.4218732383899502</v>
      </c>
      <c r="J381">
        <v>4.1323290441725797</v>
      </c>
      <c r="K381">
        <v>3.9512057999904999</v>
      </c>
      <c r="L381">
        <v>3.76854571221791</v>
      </c>
      <c r="M381">
        <v>3.5568244228414199</v>
      </c>
      <c r="N381">
        <v>3.4208304928934599</v>
      </c>
      <c r="O381">
        <v>4.5083024880067901</v>
      </c>
      <c r="P381">
        <v>3.9390268492697502</v>
      </c>
      <c r="Q381">
        <v>3.4698739902398499</v>
      </c>
      <c r="R381">
        <v>3.1049541742328501</v>
      </c>
      <c r="S381">
        <v>2.7944368089841798</v>
      </c>
      <c r="T381">
        <v>2.5221105581728298</v>
      </c>
      <c r="U381">
        <v>3.7366919342116902</v>
      </c>
      <c r="V381">
        <v>3.4620438903989501</v>
      </c>
      <c r="W381">
        <v>3.2024837496567402</v>
      </c>
      <c r="X381">
        <v>4.3800512133786302</v>
      </c>
      <c r="Y381">
        <v>4.0573957719504401</v>
      </c>
      <c r="Z381">
        <v>3.7548774635421802</v>
      </c>
      <c r="AA381">
        <v>3.47186580551086</v>
      </c>
      <c r="AB381">
        <v>3.2077243636985102</v>
      </c>
      <c r="AC381">
        <v>2.9617446711815201</v>
      </c>
      <c r="AD381">
        <v>2.7331327677114601</v>
      </c>
      <c r="AE381">
        <v>2.5210190621469999</v>
      </c>
      <c r="AF381">
        <v>2.32447796087762</v>
      </c>
      <c r="AG381">
        <v>2.1425503215206998</v>
      </c>
      <c r="AH381">
        <v>1.97426488793634</v>
      </c>
    </row>
    <row r="382" spans="1:34" x14ac:dyDescent="0.35">
      <c r="A382" t="s">
        <v>374</v>
      </c>
      <c r="C382">
        <v>3.4260000000000002</v>
      </c>
      <c r="D382">
        <v>3.41</v>
      </c>
      <c r="E382">
        <v>3.4952181822115</v>
      </c>
      <c r="F382">
        <v>3.55993103250136</v>
      </c>
      <c r="G382">
        <v>3.5300561284288099</v>
      </c>
      <c r="H382">
        <v>4.79169315145821</v>
      </c>
      <c r="I382">
        <v>4.9822798083369602</v>
      </c>
      <c r="J382">
        <v>4.6073066875761297</v>
      </c>
      <c r="K382">
        <v>4.3995729386430602</v>
      </c>
      <c r="L382">
        <v>4.2960489529431998</v>
      </c>
      <c r="M382">
        <v>4.2703260296552399</v>
      </c>
      <c r="N382">
        <v>4.1529284099281503</v>
      </c>
      <c r="O382">
        <v>4.1771029504666499</v>
      </c>
      <c r="P382">
        <v>3.9426402617190002</v>
      </c>
      <c r="Q382">
        <v>3.6486497465789398</v>
      </c>
      <c r="R382">
        <v>3.3955108309500899</v>
      </c>
      <c r="S382">
        <v>3.2580225922146901</v>
      </c>
      <c r="T382">
        <v>3.2200938101864298</v>
      </c>
      <c r="U382">
        <v>3.3393331082261901</v>
      </c>
      <c r="V382">
        <v>3.3828442559109599</v>
      </c>
      <c r="W382">
        <v>3.3179054070358398</v>
      </c>
      <c r="X382">
        <v>4.2214851681884102</v>
      </c>
      <c r="Y382">
        <v>4.2424824375294303</v>
      </c>
      <c r="Z382">
        <v>4.2205992305152797</v>
      </c>
      <c r="AA382">
        <v>4.3630290187311704</v>
      </c>
      <c r="AB382">
        <v>4.1984136454049201</v>
      </c>
      <c r="AC382">
        <v>4.2591546711936399</v>
      </c>
      <c r="AD382">
        <v>4.3142498010917096</v>
      </c>
      <c r="AE382">
        <v>4.3694406817598601</v>
      </c>
      <c r="AF382">
        <v>4.4242173076606202</v>
      </c>
      <c r="AG382">
        <v>4.4780334987644297</v>
      </c>
      <c r="AH382">
        <v>4.5302994890490202</v>
      </c>
    </row>
    <row r="383" spans="1:34" x14ac:dyDescent="0.35">
      <c r="A383" t="s">
        <v>370</v>
      </c>
      <c r="C383">
        <v>4.492</v>
      </c>
      <c r="D383">
        <v>4.4370000000000003</v>
      </c>
      <c r="E383">
        <v>3.5095421581406998</v>
      </c>
      <c r="F383">
        <v>4.3901362401811896</v>
      </c>
      <c r="G383">
        <v>5.6319492401346398</v>
      </c>
      <c r="H383">
        <v>8.0106034758091393</v>
      </c>
      <c r="I383">
        <v>8.6437810839422191</v>
      </c>
      <c r="J383">
        <v>8.1397987413429895</v>
      </c>
      <c r="K383">
        <v>8.6025498886056706</v>
      </c>
      <c r="L383">
        <v>8.11090474309181</v>
      </c>
      <c r="M383">
        <v>8.0303109061919802</v>
      </c>
      <c r="N383">
        <v>10.309340765017</v>
      </c>
      <c r="O383">
        <v>10.1045385207642</v>
      </c>
      <c r="P383">
        <v>9.5403522754447696</v>
      </c>
      <c r="Q383">
        <v>8.9111110713200699</v>
      </c>
      <c r="R383">
        <v>8.6234874903103993</v>
      </c>
      <c r="S383">
        <v>8.3846141090743593</v>
      </c>
      <c r="T383">
        <v>7.4366595301028999</v>
      </c>
      <c r="U383">
        <v>8.35532807284625</v>
      </c>
      <c r="V383">
        <v>7.9293247175067103</v>
      </c>
      <c r="W383">
        <v>7.5807541454665799</v>
      </c>
      <c r="X383">
        <v>8.7009649367871198</v>
      </c>
      <c r="Y383">
        <v>8.3335656426765397</v>
      </c>
      <c r="Z383">
        <v>7.9989512588668701</v>
      </c>
      <c r="AA383">
        <v>7.6921495438140797</v>
      </c>
      <c r="AB383">
        <v>7.41008338653337</v>
      </c>
      <c r="AC383">
        <v>7.1502044188824199</v>
      </c>
      <c r="AD383">
        <v>6.91066213914453</v>
      </c>
      <c r="AE383">
        <v>6.6898184358295101</v>
      </c>
      <c r="AF383">
        <v>6.4861981232898502</v>
      </c>
      <c r="AG383">
        <v>6.2984386170214801</v>
      </c>
      <c r="AH383">
        <v>6.1252663662597904</v>
      </c>
    </row>
    <row r="384" spans="1:34" x14ac:dyDescent="0.35">
      <c r="A384" t="s">
        <v>482</v>
      </c>
      <c r="C384">
        <v>420.42599999999999</v>
      </c>
      <c r="D384">
        <v>419.03199999999998</v>
      </c>
      <c r="E384">
        <v>335.76007043064197</v>
      </c>
      <c r="F384">
        <v>359.09442132207101</v>
      </c>
      <c r="G384">
        <v>405.74504410016198</v>
      </c>
      <c r="H384">
        <v>601.32181258092305</v>
      </c>
      <c r="I384">
        <v>573.67053405102399</v>
      </c>
      <c r="J384">
        <v>566.29189260251098</v>
      </c>
      <c r="K384">
        <v>621.50534557413403</v>
      </c>
      <c r="L384">
        <v>615.92969326146397</v>
      </c>
      <c r="M384">
        <v>632.19609702795299</v>
      </c>
      <c r="N384">
        <v>990.582423187323</v>
      </c>
      <c r="O384">
        <v>980.65155287104403</v>
      </c>
      <c r="P384">
        <v>961.64039984717397</v>
      </c>
      <c r="Q384">
        <v>967.17602911442202</v>
      </c>
      <c r="R384">
        <v>959.16675956205597</v>
      </c>
      <c r="S384">
        <v>937.24084982631803</v>
      </c>
      <c r="T384">
        <v>797.73837033236202</v>
      </c>
      <c r="U384">
        <v>735.12118892358103</v>
      </c>
      <c r="V384">
        <v>697.43859603584201</v>
      </c>
      <c r="W384">
        <v>670.43761455509696</v>
      </c>
      <c r="X384">
        <v>827.37913238050896</v>
      </c>
      <c r="Y384">
        <v>797.16337743249903</v>
      </c>
      <c r="Z384">
        <v>770.29776186104095</v>
      </c>
      <c r="AA384">
        <v>746.07292809378396</v>
      </c>
      <c r="AB384">
        <v>724.03678575352706</v>
      </c>
      <c r="AC384">
        <v>703.87120912248099</v>
      </c>
      <c r="AD384">
        <v>685.33750775836199</v>
      </c>
      <c r="AE384">
        <v>668.24797144107401</v>
      </c>
      <c r="AF384">
        <v>652.44969965212897</v>
      </c>
      <c r="AG384">
        <v>637.81480741415703</v>
      </c>
      <c r="AH384">
        <v>624.23414742992304</v>
      </c>
    </row>
    <row r="385" spans="1:34" x14ac:dyDescent="0.35">
      <c r="A385" t="s">
        <v>483</v>
      </c>
      <c r="C385">
        <v>433.61799999999999</v>
      </c>
      <c r="D385">
        <v>439.44600000000003</v>
      </c>
      <c r="E385">
        <v>327.70527450089799</v>
      </c>
      <c r="F385">
        <v>548.06209913231896</v>
      </c>
      <c r="G385">
        <v>561.83085109569402</v>
      </c>
      <c r="H385">
        <v>717.41645997456101</v>
      </c>
      <c r="I385">
        <v>997.55697105247202</v>
      </c>
      <c r="J385">
        <v>908.97793001014202</v>
      </c>
      <c r="K385">
        <v>865.25231909146805</v>
      </c>
      <c r="L385">
        <v>818.626217331514</v>
      </c>
      <c r="M385">
        <v>780.359895354787</v>
      </c>
      <c r="N385">
        <v>903.01359903447496</v>
      </c>
      <c r="O385">
        <v>1351.50671660631</v>
      </c>
      <c r="P385">
        <v>1271.3801189869801</v>
      </c>
      <c r="Q385">
        <v>1227.0456521068099</v>
      </c>
      <c r="R385">
        <v>1243.82826293065</v>
      </c>
      <c r="S385">
        <v>1264.0421250361401</v>
      </c>
      <c r="T385">
        <v>1041.3725490432701</v>
      </c>
      <c r="U385">
        <v>1766.4060822138199</v>
      </c>
      <c r="V385">
        <v>1615.61108995277</v>
      </c>
      <c r="W385">
        <v>1493.5028614659</v>
      </c>
      <c r="X385">
        <v>1389.3059204419501</v>
      </c>
      <c r="Y385">
        <v>1298.4693509209801</v>
      </c>
      <c r="Z385">
        <v>1218.72681108648</v>
      </c>
      <c r="AA385">
        <v>1148.6964870824099</v>
      </c>
      <c r="AB385">
        <v>1087.3528633834701</v>
      </c>
      <c r="AC385">
        <v>1033.8245985000301</v>
      </c>
      <c r="AD385">
        <v>987.31972851766898</v>
      </c>
      <c r="AE385">
        <v>947.10095465440099</v>
      </c>
      <c r="AF385">
        <v>912.47983750627202</v>
      </c>
      <c r="AG385">
        <v>882.81716205956798</v>
      </c>
      <c r="AH385">
        <v>857.52442173563202</v>
      </c>
    </row>
    <row r="386" spans="1:34" x14ac:dyDescent="0.35">
      <c r="A386" t="s">
        <v>484</v>
      </c>
      <c r="C386">
        <v>223.19800000000001</v>
      </c>
      <c r="D386">
        <v>226.31700000000001</v>
      </c>
      <c r="E386">
        <v>99.771141289808696</v>
      </c>
      <c r="F386">
        <v>129.66015889178601</v>
      </c>
      <c r="G386">
        <v>182.04094112937301</v>
      </c>
      <c r="H386">
        <v>190.48571693733399</v>
      </c>
      <c r="I386">
        <v>119.988548704189</v>
      </c>
      <c r="J386">
        <v>121.999439969512</v>
      </c>
      <c r="K386">
        <v>127.493515677342</v>
      </c>
      <c r="L386">
        <v>130.038062188287</v>
      </c>
      <c r="M386">
        <v>131.17539012044199</v>
      </c>
      <c r="N386">
        <v>137.67389864125499</v>
      </c>
      <c r="O386">
        <v>136.39345606788899</v>
      </c>
      <c r="P386">
        <v>137.98913798787601</v>
      </c>
      <c r="Q386">
        <v>135.663963819971</v>
      </c>
      <c r="R386">
        <v>135.26180669806601</v>
      </c>
      <c r="S386">
        <v>134.39261241765701</v>
      </c>
      <c r="T386">
        <v>134.17925173614901</v>
      </c>
      <c r="U386">
        <v>134.12461292903001</v>
      </c>
      <c r="V386">
        <v>134.481062346367</v>
      </c>
      <c r="W386">
        <v>134.924951102454</v>
      </c>
      <c r="X386">
        <v>135.40109850433501</v>
      </c>
      <c r="Y386">
        <v>135.9141634312</v>
      </c>
      <c r="Z386">
        <v>136.45711672151501</v>
      </c>
      <c r="AA386">
        <v>137.01431784335099</v>
      </c>
      <c r="AB386">
        <v>137.63969775583899</v>
      </c>
      <c r="AC386">
        <v>138.243086253195</v>
      </c>
      <c r="AD386">
        <v>138.85975017809901</v>
      </c>
      <c r="AE386">
        <v>139.48464083013101</v>
      </c>
      <c r="AF386">
        <v>140.11428811961099</v>
      </c>
      <c r="AG386">
        <v>140.74574208963099</v>
      </c>
      <c r="AH386">
        <v>141.37650897479801</v>
      </c>
    </row>
    <row r="387" spans="1:34" x14ac:dyDescent="0.35">
      <c r="A387" t="s">
        <v>485</v>
      </c>
      <c r="C387">
        <v>3012.4340000000002</v>
      </c>
      <c r="D387">
        <v>2948.02</v>
      </c>
      <c r="E387">
        <v>2478.6979477476302</v>
      </c>
      <c r="F387">
        <v>2848.23914663716</v>
      </c>
      <c r="G387">
        <v>3912.1059549819802</v>
      </c>
      <c r="H387">
        <v>5814.3630827248599</v>
      </c>
      <c r="I387">
        <v>5898.6956086834898</v>
      </c>
      <c r="J387">
        <v>5595.0211131530696</v>
      </c>
      <c r="K387">
        <v>6024.5176783319503</v>
      </c>
      <c r="L387">
        <v>5687.6654649773</v>
      </c>
      <c r="M387">
        <v>5687.4404934091599</v>
      </c>
      <c r="N387">
        <v>7255.5979764427302</v>
      </c>
      <c r="O387">
        <v>6384.2313913403204</v>
      </c>
      <c r="P387">
        <v>6093.1658343858298</v>
      </c>
      <c r="Q387">
        <v>5657.9265790541303</v>
      </c>
      <c r="R387">
        <v>5455.9867247653901</v>
      </c>
      <c r="S387">
        <v>5292.1000953885004</v>
      </c>
      <c r="T387">
        <v>4795.8701471862596</v>
      </c>
      <c r="U387">
        <v>4505.8082146936104</v>
      </c>
      <c r="V387">
        <v>4310.0918649176001</v>
      </c>
      <c r="W387">
        <v>4152.1340156737697</v>
      </c>
      <c r="X387">
        <v>5262.3731703042004</v>
      </c>
      <c r="Y387">
        <v>5060.0369445247297</v>
      </c>
      <c r="Z387">
        <v>4876.6848642754203</v>
      </c>
      <c r="AA387">
        <v>4708.6783244157896</v>
      </c>
      <c r="AB387">
        <v>4553.5234737219298</v>
      </c>
      <c r="AC387">
        <v>4409.3965336687897</v>
      </c>
      <c r="AD387">
        <v>4274.9092378036403</v>
      </c>
      <c r="AE387">
        <v>4148.96945737243</v>
      </c>
      <c r="AF387">
        <v>4030.6940075191901</v>
      </c>
      <c r="AG387">
        <v>3919.35185440136</v>
      </c>
      <c r="AH387">
        <v>3814.3257235278302</v>
      </c>
    </row>
    <row r="388" spans="1:34" x14ac:dyDescent="0.35">
      <c r="A388" t="s">
        <v>486</v>
      </c>
      <c r="C388">
        <v>322.87400000000002</v>
      </c>
      <c r="D388">
        <v>323.66699999999997</v>
      </c>
      <c r="E388">
        <v>236.76545058617799</v>
      </c>
      <c r="F388">
        <v>470.23068309274601</v>
      </c>
      <c r="G388">
        <v>527.95559875694005</v>
      </c>
      <c r="H388">
        <v>641.86708065030405</v>
      </c>
      <c r="I388">
        <v>1008.74876643599</v>
      </c>
      <c r="J388">
        <v>901.90044274511297</v>
      </c>
      <c r="K388">
        <v>916.10783623352404</v>
      </c>
      <c r="L388">
        <v>809.76047387971903</v>
      </c>
      <c r="M388">
        <v>749.64073002341695</v>
      </c>
      <c r="N388">
        <v>969.53576588196199</v>
      </c>
      <c r="O388">
        <v>1199.80134662918</v>
      </c>
      <c r="P388">
        <v>1023.14586121224</v>
      </c>
      <c r="Q388">
        <v>872.10975724464095</v>
      </c>
      <c r="R388">
        <v>778.60292051068404</v>
      </c>
      <c r="S388">
        <v>706.98172801067301</v>
      </c>
      <c r="T388">
        <v>617.65990774973704</v>
      </c>
      <c r="U388">
        <v>1164.0024987238301</v>
      </c>
      <c r="V388">
        <v>1121.5877673091099</v>
      </c>
      <c r="W388">
        <v>1079.3514320404599</v>
      </c>
      <c r="X388">
        <v>1035.7822232286101</v>
      </c>
      <c r="Y388">
        <v>990.90970655219496</v>
      </c>
      <c r="Z388">
        <v>945.34076801558501</v>
      </c>
      <c r="AA388">
        <v>899.85593591370503</v>
      </c>
      <c r="AB388">
        <v>855.22002639353502</v>
      </c>
      <c r="AC388">
        <v>812.09505932735794</v>
      </c>
      <c r="AD388">
        <v>771.00657149483902</v>
      </c>
      <c r="AE388">
        <v>732.33861618535502</v>
      </c>
      <c r="AF388">
        <v>696.34380395147298</v>
      </c>
      <c r="AG388">
        <v>663.160468301989</v>
      </c>
      <c r="AH388">
        <v>632.83235201000798</v>
      </c>
    </row>
    <row r="389" spans="1:34" x14ac:dyDescent="0.35">
      <c r="A389" t="s">
        <v>487</v>
      </c>
      <c r="C389">
        <v>79.576999999999998</v>
      </c>
      <c r="D389">
        <v>80.44</v>
      </c>
      <c r="E389">
        <v>30.8422735855486</v>
      </c>
      <c r="F389">
        <v>34.849731105104198</v>
      </c>
      <c r="G389">
        <v>42.270850070490702</v>
      </c>
      <c r="H389">
        <v>45.149322941157401</v>
      </c>
      <c r="I389">
        <v>45.1206550150455</v>
      </c>
      <c r="J389">
        <v>45.607922862639697</v>
      </c>
      <c r="K389">
        <v>47.6731936972526</v>
      </c>
      <c r="L389">
        <v>48.884831453523098</v>
      </c>
      <c r="M389">
        <v>49.498300256227303</v>
      </c>
      <c r="N389">
        <v>52.937101829288601</v>
      </c>
      <c r="O389">
        <v>51.954057249460298</v>
      </c>
      <c r="P389">
        <v>53.030923024655799</v>
      </c>
      <c r="Q389">
        <v>51.189089980090301</v>
      </c>
      <c r="R389">
        <v>50.641015843548701</v>
      </c>
      <c r="S389">
        <v>49.856698395057599</v>
      </c>
      <c r="T389">
        <v>49.839304055126</v>
      </c>
      <c r="U389">
        <v>49.865475362372798</v>
      </c>
      <c r="V389">
        <v>50.114336945010798</v>
      </c>
      <c r="W389">
        <v>50.403270628890297</v>
      </c>
      <c r="X389">
        <v>50.723391927503798</v>
      </c>
      <c r="Y389">
        <v>51.0720998149298</v>
      </c>
      <c r="Z389">
        <v>51.443936906822003</v>
      </c>
      <c r="AA389">
        <v>51.831550465039399</v>
      </c>
      <c r="AB389">
        <v>52.310539525059703</v>
      </c>
      <c r="AC389">
        <v>52.773932010567897</v>
      </c>
      <c r="AD389">
        <v>53.229343391923202</v>
      </c>
      <c r="AE389">
        <v>53.676795346117402</v>
      </c>
      <c r="AF389">
        <v>54.116486541171199</v>
      </c>
      <c r="AG389">
        <v>54.548582754766798</v>
      </c>
      <c r="AH389">
        <v>54.973212581594701</v>
      </c>
    </row>
    <row r="390" spans="1:34" x14ac:dyDescent="0.35">
      <c r="A390" t="s">
        <v>212</v>
      </c>
      <c r="B390">
        <v>2366.2420000000002</v>
      </c>
      <c r="C390">
        <v>2397.0520000000001</v>
      </c>
      <c r="D390">
        <v>2427.607</v>
      </c>
      <c r="E390">
        <v>2458.1126205488799</v>
      </c>
      <c r="F390">
        <v>2488.5690764012002</v>
      </c>
      <c r="G390">
        <v>2516.8514492336999</v>
      </c>
      <c r="H390">
        <v>2543.1782835004201</v>
      </c>
      <c r="I390">
        <v>2567.3917853533299</v>
      </c>
      <c r="J390">
        <v>2589.6554392008502</v>
      </c>
      <c r="K390">
        <v>2609.8194796063199</v>
      </c>
      <c r="L390">
        <v>2628.0517146522602</v>
      </c>
      <c r="M390">
        <v>2644.34950762366</v>
      </c>
      <c r="N390">
        <v>2658.6031902517202</v>
      </c>
      <c r="O390">
        <v>2655.3039052940399</v>
      </c>
      <c r="P390">
        <v>2667.4098749362302</v>
      </c>
      <c r="Q390">
        <v>2678.4330091290399</v>
      </c>
      <c r="R390">
        <v>2688.36315860074</v>
      </c>
      <c r="S390">
        <v>2697.1389756296599</v>
      </c>
      <c r="T390">
        <v>2704.8737232591898</v>
      </c>
      <c r="U390">
        <v>2711.4977986973299</v>
      </c>
      <c r="V390">
        <v>2717.0990781676201</v>
      </c>
      <c r="W390">
        <v>2721.68442663934</v>
      </c>
      <c r="X390">
        <v>2725.2022686595201</v>
      </c>
      <c r="Y390">
        <v>2728.5788031698999</v>
      </c>
      <c r="Z390">
        <v>2731.7611894012498</v>
      </c>
      <c r="AA390">
        <v>2734.81124485892</v>
      </c>
      <c r="AB390">
        <v>2737.6766511176202</v>
      </c>
      <c r="AC390">
        <v>2740.4175571172</v>
      </c>
      <c r="AD390">
        <v>2743.0370880546202</v>
      </c>
      <c r="AE390">
        <v>2745.48386301454</v>
      </c>
      <c r="AF390">
        <v>2747.8154010967</v>
      </c>
      <c r="AG390">
        <v>2749.98089621907</v>
      </c>
      <c r="AH390">
        <v>2752.0363096192</v>
      </c>
    </row>
    <row r="391" spans="1:34" x14ac:dyDescent="0.35">
      <c r="A391" t="s">
        <v>313</v>
      </c>
      <c r="C391">
        <v>302.33800000000002</v>
      </c>
      <c r="D391">
        <v>310.72399999999999</v>
      </c>
      <c r="E391">
        <v>317.74453648733902</v>
      </c>
      <c r="F391">
        <v>402.95084145549998</v>
      </c>
      <c r="G391">
        <v>595.26174786429601</v>
      </c>
      <c r="H391">
        <v>658.77179075889103</v>
      </c>
      <c r="I391">
        <v>570.80077380329897</v>
      </c>
      <c r="J391">
        <v>552.31386857307598</v>
      </c>
      <c r="K391">
        <v>608.61995737549296</v>
      </c>
      <c r="L391">
        <v>580.65333414439704</v>
      </c>
      <c r="M391">
        <v>597.70863606029604</v>
      </c>
      <c r="N391">
        <v>839.83499510435797</v>
      </c>
      <c r="O391">
        <v>707.33443608936</v>
      </c>
      <c r="P391">
        <v>717.27545062509603</v>
      </c>
      <c r="Q391">
        <v>692.63207286373995</v>
      </c>
      <c r="R391">
        <v>700.21250086643101</v>
      </c>
      <c r="S391">
        <v>705.52708865492104</v>
      </c>
      <c r="T391">
        <v>639.15441203525802</v>
      </c>
      <c r="U391">
        <v>610.46633773066401</v>
      </c>
      <c r="V391">
        <v>596.87837818933599</v>
      </c>
      <c r="W391">
        <v>589.40809611959503</v>
      </c>
      <c r="X391">
        <v>585.05449738979496</v>
      </c>
      <c r="Y391">
        <v>581.75183502368702</v>
      </c>
      <c r="Z391">
        <v>579.73036948751997</v>
      </c>
      <c r="AA391">
        <v>578.55348699083004</v>
      </c>
      <c r="AB391">
        <v>577.99227818829195</v>
      </c>
      <c r="AC391">
        <v>577.83576542861294</v>
      </c>
      <c r="AD391">
        <v>577.98226391140997</v>
      </c>
      <c r="AE391">
        <v>578.352722413484</v>
      </c>
      <c r="AF391">
        <v>578.89043431940104</v>
      </c>
      <c r="AG391">
        <v>579.55358143299998</v>
      </c>
      <c r="AH391">
        <v>580.31070447829802</v>
      </c>
    </row>
    <row r="392" spans="1:34" x14ac:dyDescent="0.35">
      <c r="A392" t="s">
        <v>32</v>
      </c>
      <c r="C392">
        <v>213.38300000000001</v>
      </c>
      <c r="D392">
        <v>207.09100000000001</v>
      </c>
      <c r="E392">
        <v>212.19083379025599</v>
      </c>
      <c r="F392">
        <v>205.674427127857</v>
      </c>
      <c r="G392">
        <v>198.034310630248</v>
      </c>
      <c r="H392">
        <v>183.69188052880301</v>
      </c>
      <c r="I392">
        <v>176.29131387765599</v>
      </c>
      <c r="J392">
        <v>166.69400689275</v>
      </c>
      <c r="K392">
        <v>155.44104899720099</v>
      </c>
      <c r="L392">
        <v>146.450403433817</v>
      </c>
      <c r="M392">
        <v>138.58671724184799</v>
      </c>
      <c r="N392">
        <v>129.545062692898</v>
      </c>
      <c r="O392">
        <v>122.369683606398</v>
      </c>
      <c r="P392">
        <v>116.956811479506</v>
      </c>
      <c r="Q392">
        <v>111.74649947442499</v>
      </c>
      <c r="R392">
        <v>106.664609716241</v>
      </c>
      <c r="S392">
        <v>101.678857579284</v>
      </c>
      <c r="T392">
        <v>97.6931352254514</v>
      </c>
      <c r="U392">
        <v>94.155603687684902</v>
      </c>
      <c r="V392">
        <v>91.375169276667293</v>
      </c>
      <c r="W392">
        <v>88.712359834318207</v>
      </c>
      <c r="X392">
        <v>86.139324261628204</v>
      </c>
      <c r="Y392">
        <v>83.838175680431704</v>
      </c>
      <c r="Z392">
        <v>81.577006831228005</v>
      </c>
      <c r="AA392">
        <v>79.352102498611899</v>
      </c>
      <c r="AB392">
        <v>77.138909455687198</v>
      </c>
      <c r="AC392">
        <v>74.966678238047706</v>
      </c>
      <c r="AD392">
        <v>72.826380574948303</v>
      </c>
      <c r="AE392">
        <v>70.718738312965797</v>
      </c>
      <c r="AF392">
        <v>68.644616598331297</v>
      </c>
      <c r="AG392">
        <v>66.6050335026505</v>
      </c>
      <c r="AH392">
        <v>64.601023900197006</v>
      </c>
    </row>
    <row r="393" spans="1:34" x14ac:dyDescent="0.35">
      <c r="A393" t="s">
        <v>314</v>
      </c>
      <c r="C393">
        <v>213.38300000000001</v>
      </c>
      <c r="D393">
        <v>207.09100000000001</v>
      </c>
      <c r="E393">
        <v>212.19083379025599</v>
      </c>
      <c r="F393">
        <v>205.674427127857</v>
      </c>
      <c r="G393">
        <v>198.034310630248</v>
      </c>
      <c r="H393">
        <v>183.69188052880301</v>
      </c>
      <c r="I393">
        <v>176.29131387765599</v>
      </c>
      <c r="J393">
        <v>166.69400689275</v>
      </c>
      <c r="K393">
        <v>155.44104899720099</v>
      </c>
      <c r="L393">
        <v>146.450403433817</v>
      </c>
      <c r="M393">
        <v>138.58671724184799</v>
      </c>
      <c r="N393">
        <v>129.545062692898</v>
      </c>
      <c r="O393">
        <v>122.369683606398</v>
      </c>
      <c r="P393">
        <v>116.956811479506</v>
      </c>
      <c r="Q393">
        <v>111.74649947442499</v>
      </c>
      <c r="R393">
        <v>106.664609716241</v>
      </c>
      <c r="S393">
        <v>101.678857579284</v>
      </c>
      <c r="T393">
        <v>97.6931352254513</v>
      </c>
      <c r="U393">
        <v>94.155603687684902</v>
      </c>
      <c r="V393">
        <v>91.375169276667293</v>
      </c>
      <c r="W393">
        <v>88.712359834318207</v>
      </c>
      <c r="X393">
        <v>86.139324261628303</v>
      </c>
      <c r="Y393">
        <v>83.838175680431704</v>
      </c>
      <c r="Z393">
        <v>81.577006831228005</v>
      </c>
      <c r="AA393">
        <v>79.352102498611899</v>
      </c>
      <c r="AB393">
        <v>77.138909455687198</v>
      </c>
      <c r="AC393">
        <v>74.966678238047706</v>
      </c>
      <c r="AD393">
        <v>72.826380574948303</v>
      </c>
      <c r="AE393">
        <v>70.718738312965897</v>
      </c>
      <c r="AF393">
        <v>68.644616598331297</v>
      </c>
      <c r="AG393">
        <v>66.6050335026505</v>
      </c>
      <c r="AH393">
        <v>64.601023900197006</v>
      </c>
    </row>
    <row r="394" spans="1:34" x14ac:dyDescent="0.35">
      <c r="A394" t="s">
        <v>315</v>
      </c>
      <c r="C394">
        <v>162.68600000000001</v>
      </c>
      <c r="D394">
        <v>159.518</v>
      </c>
      <c r="E394">
        <v>152.014012822968</v>
      </c>
      <c r="F394">
        <v>149.547123985339</v>
      </c>
      <c r="G394">
        <v>148.83218313331099</v>
      </c>
      <c r="H394">
        <v>156.93006735034101</v>
      </c>
      <c r="I394">
        <v>158.32965558358001</v>
      </c>
      <c r="J394">
        <v>162.73851151648799</v>
      </c>
      <c r="K394">
        <v>199.21994234749999</v>
      </c>
      <c r="L394">
        <v>186.06220340519499</v>
      </c>
      <c r="M394">
        <v>185.66612159472001</v>
      </c>
      <c r="N394">
        <v>238.346412142899</v>
      </c>
      <c r="O394">
        <v>198.97005716560801</v>
      </c>
      <c r="P394">
        <v>193.08009603590801</v>
      </c>
      <c r="Q394">
        <v>192.94611050894301</v>
      </c>
      <c r="R394">
        <v>188.94032833982101</v>
      </c>
      <c r="S394">
        <v>186.40771617259401</v>
      </c>
      <c r="T394">
        <v>155.419082856648</v>
      </c>
      <c r="U394">
        <v>138.91682638528599</v>
      </c>
      <c r="V394">
        <v>127.063952893319</v>
      </c>
      <c r="W394">
        <v>118.17232873932799</v>
      </c>
      <c r="X394">
        <v>110.96908731164601</v>
      </c>
      <c r="Y394">
        <v>104.517571765228</v>
      </c>
      <c r="Z394">
        <v>98.933398838679096</v>
      </c>
      <c r="AA394">
        <v>93.981828105316595</v>
      </c>
      <c r="AB394">
        <v>89.537236265801099</v>
      </c>
      <c r="AC394">
        <v>85.469875029260294</v>
      </c>
      <c r="AD394">
        <v>81.719419521827007</v>
      </c>
      <c r="AE394">
        <v>78.234839943325795</v>
      </c>
      <c r="AF394">
        <v>74.977889636250495</v>
      </c>
      <c r="AG394">
        <v>71.918978103949399</v>
      </c>
      <c r="AH394">
        <v>69.034661092523905</v>
      </c>
    </row>
    <row r="395" spans="1:34" x14ac:dyDescent="0.35">
      <c r="A395" t="s">
        <v>316</v>
      </c>
      <c r="C395">
        <v>11.353</v>
      </c>
      <c r="D395">
        <v>10.958</v>
      </c>
      <c r="E395">
        <v>9.0610903351505403</v>
      </c>
      <c r="F395">
        <v>8.7441072557191308</v>
      </c>
      <c r="G395">
        <v>8.25830123939377</v>
      </c>
      <c r="H395">
        <v>7.6108115281971997</v>
      </c>
      <c r="I395">
        <v>7.1196149019826702</v>
      </c>
      <c r="J395">
        <v>6.4596051990707899</v>
      </c>
      <c r="K395">
        <v>5.8147875843519996</v>
      </c>
      <c r="L395">
        <v>5.2818539639673396</v>
      </c>
      <c r="M395">
        <v>4.8448044362744804</v>
      </c>
      <c r="N395">
        <v>4.4295093358276096</v>
      </c>
      <c r="O395">
        <v>4.0965802489242096</v>
      </c>
      <c r="P395">
        <v>3.81151717243768</v>
      </c>
      <c r="Q395">
        <v>3.5532390309841699</v>
      </c>
      <c r="R395">
        <v>3.3162114865330299</v>
      </c>
      <c r="S395">
        <v>3.0980567622524702</v>
      </c>
      <c r="T395">
        <v>2.9210234154684498</v>
      </c>
      <c r="U395">
        <v>2.7648900274421702</v>
      </c>
      <c r="V395">
        <v>2.6249309705539199</v>
      </c>
      <c r="W395">
        <v>2.4969387111707899</v>
      </c>
      <c r="X395">
        <v>2.3788413247694802</v>
      </c>
      <c r="Y395">
        <v>2.2700990469641402</v>
      </c>
      <c r="Z395">
        <v>2.1686573003234302</v>
      </c>
      <c r="AA395">
        <v>2.07357434240491</v>
      </c>
      <c r="AB395">
        <v>1.98406195746759</v>
      </c>
      <c r="AC395">
        <v>1.8995259546551699</v>
      </c>
      <c r="AD395">
        <v>1.8194515332143699</v>
      </c>
      <c r="AE395">
        <v>1.74340178551486</v>
      </c>
      <c r="AF395">
        <v>1.6710067510690401</v>
      </c>
      <c r="AG395">
        <v>1.60195032890621</v>
      </c>
      <c r="AH395">
        <v>1.53596017835313</v>
      </c>
    </row>
    <row r="396" spans="1:34" x14ac:dyDescent="0.35">
      <c r="A396" t="s">
        <v>317</v>
      </c>
      <c r="C396">
        <v>40.081000000000003</v>
      </c>
      <c r="D396">
        <v>37.927999999999997</v>
      </c>
      <c r="E396">
        <v>30.492624151995599</v>
      </c>
      <c r="F396">
        <v>28.886544848114202</v>
      </c>
      <c r="G396">
        <v>27.038991605822002</v>
      </c>
      <c r="H396">
        <v>25.745557323321499</v>
      </c>
      <c r="I396">
        <v>23.888880899429498</v>
      </c>
      <c r="J396">
        <v>21.640955683411701</v>
      </c>
      <c r="K396">
        <v>19.7212854734573</v>
      </c>
      <c r="L396">
        <v>17.814282797046101</v>
      </c>
      <c r="M396">
        <v>16.180363061876001</v>
      </c>
      <c r="N396">
        <v>14.7880104353183</v>
      </c>
      <c r="O396">
        <v>13.3610537175635</v>
      </c>
      <c r="P396">
        <v>12.1676727451788</v>
      </c>
      <c r="Q396">
        <v>11.093847685754501</v>
      </c>
      <c r="R396">
        <v>10.108918578175899</v>
      </c>
      <c r="S396">
        <v>9.2205721550817508</v>
      </c>
      <c r="T396">
        <v>8.4642866691645899</v>
      </c>
      <c r="U396">
        <v>7.8081811145253797</v>
      </c>
      <c r="V396">
        <v>7.2154743525616398</v>
      </c>
      <c r="W396">
        <v>6.6797326378608197</v>
      </c>
      <c r="X396">
        <v>6.1915076016937798</v>
      </c>
      <c r="Y396">
        <v>5.7360590637430402</v>
      </c>
      <c r="Z396">
        <v>5.3174472951726397</v>
      </c>
      <c r="AA396">
        <v>4.93094235554838</v>
      </c>
      <c r="AB396" s="22">
        <v>4.5733853884783304</v>
      </c>
      <c r="AC396" s="22">
        <v>4.24085232697725</v>
      </c>
      <c r="AD396" s="22">
        <v>3.9308383487343401</v>
      </c>
      <c r="AE396" s="22">
        <v>3.6412203456482102</v>
      </c>
      <c r="AF396" s="22">
        <v>3.3701772298794501</v>
      </c>
      <c r="AG396" s="22">
        <v>3.1161286191136699</v>
      </c>
      <c r="AH396" s="22">
        <v>2.8776892039337598</v>
      </c>
    </row>
    <row r="397" spans="1:34" x14ac:dyDescent="0.35">
      <c r="A397" t="s">
        <v>318</v>
      </c>
      <c r="C397">
        <v>50.667000000000002</v>
      </c>
      <c r="D397">
        <v>50.575000000000003</v>
      </c>
      <c r="E397">
        <v>50.480716470832597</v>
      </c>
      <c r="F397">
        <v>50.3832021043645</v>
      </c>
      <c r="G397">
        <v>50.281588643179497</v>
      </c>
      <c r="H397">
        <v>50.175249677138702</v>
      </c>
      <c r="I397">
        <v>50.062821124980601</v>
      </c>
      <c r="J397">
        <v>67.701654271389401</v>
      </c>
      <c r="K397">
        <v>84.081991371269993</v>
      </c>
      <c r="L397">
        <v>99.314021460211606</v>
      </c>
      <c r="M397">
        <v>113.484953366433</v>
      </c>
      <c r="N397">
        <v>126.68584816807</v>
      </c>
      <c r="O397">
        <v>139.34083855883199</v>
      </c>
      <c r="P397">
        <v>150.66511272533501</v>
      </c>
      <c r="Q397">
        <v>161.22458805677701</v>
      </c>
      <c r="R397">
        <v>170.41996640050201</v>
      </c>
      <c r="S397">
        <v>178.64225819892499</v>
      </c>
      <c r="T397">
        <v>185.917268997424</v>
      </c>
      <c r="U397">
        <v>193.12183557231799</v>
      </c>
      <c r="V397">
        <v>200.04721819236801</v>
      </c>
      <c r="W397">
        <v>206.673054251395</v>
      </c>
      <c r="X397">
        <v>212.97230780771599</v>
      </c>
      <c r="Y397">
        <v>218.94303580738901</v>
      </c>
      <c r="Z397">
        <v>224.59356421798799</v>
      </c>
      <c r="AA397">
        <v>229.93640418653999</v>
      </c>
      <c r="AB397">
        <v>234.98568095904699</v>
      </c>
      <c r="AC397">
        <v>239.755898465933</v>
      </c>
      <c r="AD397">
        <v>244.261363201379</v>
      </c>
      <c r="AE397">
        <v>248.51592797111601</v>
      </c>
      <c r="AF397">
        <v>252.532874524958</v>
      </c>
      <c r="AG397">
        <v>256.32487150999799</v>
      </c>
      <c r="AH397">
        <v>259.90396788328701</v>
      </c>
    </row>
    <row r="398" spans="1:34" x14ac:dyDescent="0.35">
      <c r="A398" t="s">
        <v>488</v>
      </c>
      <c r="E398" s="22">
        <v>1.70822266892274E-10</v>
      </c>
      <c r="F398" s="22">
        <v>5.56374354955225E-10</v>
      </c>
      <c r="G398" s="22">
        <v>1.78255432848928E-9</v>
      </c>
      <c r="H398" s="22">
        <v>1.35562077190754E-5</v>
      </c>
      <c r="I398" s="22">
        <v>4.20347045018857E-5</v>
      </c>
      <c r="J398">
        <v>1.63182259471912E-4</v>
      </c>
      <c r="K398">
        <v>7.9044591416143305E-3</v>
      </c>
      <c r="L398">
        <v>2.6835386068135101E-2</v>
      </c>
      <c r="M398">
        <v>8.6099241274013499E-2</v>
      </c>
      <c r="N398">
        <v>3.1722940448611601</v>
      </c>
      <c r="O398">
        <v>7.1644854677667498</v>
      </c>
      <c r="P398">
        <v>11.8533106730708</v>
      </c>
      <c r="Q398">
        <v>16.6564567710981</v>
      </c>
      <c r="R398">
        <v>21.294676975100899</v>
      </c>
      <c r="S398">
        <v>24.252116107429099</v>
      </c>
      <c r="T398">
        <v>14.0123101140301</v>
      </c>
      <c r="U398">
        <v>9.3959170234924905</v>
      </c>
      <c r="V398">
        <v>6.7427298178758299</v>
      </c>
      <c r="W398">
        <v>5.2197079911094004</v>
      </c>
      <c r="X398">
        <v>4.2507424598976202</v>
      </c>
      <c r="Y398">
        <v>3.5781821472618498</v>
      </c>
      <c r="Z398">
        <v>3.0797500771580002</v>
      </c>
      <c r="AA398">
        <v>2.6904772001117698</v>
      </c>
      <c r="AB398">
        <v>2.3746853926181402</v>
      </c>
      <c r="AC398">
        <v>2.1114942779649</v>
      </c>
      <c r="AD398">
        <v>1.8878938818123201</v>
      </c>
      <c r="AE398">
        <v>1.6952856016570601</v>
      </c>
      <c r="AF398">
        <v>1.52767507854278</v>
      </c>
      <c r="AG398">
        <v>1.3806855371234099</v>
      </c>
      <c r="AH398">
        <v>1.25099600684627</v>
      </c>
    </row>
    <row r="399" spans="1:34" x14ac:dyDescent="0.35">
      <c r="A399" t="s">
        <v>319</v>
      </c>
      <c r="C399">
        <v>63.664999999999999</v>
      </c>
      <c r="D399">
        <v>75.599000000000004</v>
      </c>
      <c r="E399">
        <v>87.355127249914105</v>
      </c>
      <c r="F399">
        <v>98.874512565668297</v>
      </c>
      <c r="G399">
        <v>114.07824152336499</v>
      </c>
      <c r="H399">
        <v>138.13732658210799</v>
      </c>
      <c r="I399">
        <v>164.16895653400601</v>
      </c>
      <c r="J399">
        <v>184.50044938761101</v>
      </c>
      <c r="K399">
        <v>202.89103410089399</v>
      </c>
      <c r="L399">
        <v>223.17741606631799</v>
      </c>
      <c r="M399">
        <v>241.051245859311</v>
      </c>
      <c r="N399">
        <v>258.89331151490899</v>
      </c>
      <c r="O399">
        <v>287.97309279552798</v>
      </c>
      <c r="P399">
        <v>309.04174402453998</v>
      </c>
      <c r="Q399">
        <v>329.76407345815198</v>
      </c>
      <c r="R399">
        <v>348.85882298836998</v>
      </c>
      <c r="S399">
        <v>369.27799405544403</v>
      </c>
      <c r="T399">
        <v>386.58128970994898</v>
      </c>
      <c r="U399">
        <v>399.466679055209</v>
      </c>
      <c r="V399">
        <v>410.16965152419698</v>
      </c>
      <c r="W399">
        <v>419.60192086157701</v>
      </c>
      <c r="X399">
        <v>428.15783992598</v>
      </c>
      <c r="Y399">
        <v>436.04781333804499</v>
      </c>
      <c r="Z399">
        <v>443.36571407615401</v>
      </c>
      <c r="AA399">
        <v>450.208123591689</v>
      </c>
      <c r="AB399">
        <v>456.64351248518898</v>
      </c>
      <c r="AC399">
        <v>462.72465726670202</v>
      </c>
      <c r="AD399">
        <v>468.49064206409099</v>
      </c>
      <c r="AE399">
        <v>473.97318703895701</v>
      </c>
      <c r="AF399">
        <v>479.198254916981</v>
      </c>
      <c r="AG399">
        <v>484.18752286891498</v>
      </c>
      <c r="AH399">
        <v>488.95938479926502</v>
      </c>
    </row>
    <row r="400" spans="1:34" x14ac:dyDescent="0.35">
      <c r="A400" t="s">
        <v>39</v>
      </c>
      <c r="I400">
        <v>253.095732205975</v>
      </c>
      <c r="J400">
        <v>240.24743059994</v>
      </c>
      <c r="K400">
        <v>227.985665933598</v>
      </c>
      <c r="L400">
        <v>216.25132021746001</v>
      </c>
      <c r="M400">
        <v>205.01973178893999</v>
      </c>
      <c r="N400">
        <v>194.225694542734</v>
      </c>
      <c r="O400">
        <v>182.83624966346301</v>
      </c>
      <c r="P400">
        <v>172.28947211942</v>
      </c>
      <c r="Q400">
        <v>162.443163224752</v>
      </c>
      <c r="R400">
        <v>153.15708983755599</v>
      </c>
      <c r="S400">
        <v>144.39412910361199</v>
      </c>
      <c r="T400">
        <v>136.124630354879</v>
      </c>
      <c r="U400">
        <v>128.650323958798</v>
      </c>
      <c r="V400">
        <v>121.71223283517701</v>
      </c>
      <c r="W400">
        <v>115.21646142498</v>
      </c>
      <c r="X400">
        <v>109.108482222829</v>
      </c>
      <c r="Y400">
        <v>103.351932705755</v>
      </c>
      <c r="Z400">
        <v>97.919246106271203</v>
      </c>
      <c r="AA400">
        <v>92.787025282120993</v>
      </c>
      <c r="AB400">
        <v>87.935104255125097</v>
      </c>
      <c r="AC400">
        <v>83.345549037128094</v>
      </c>
      <c r="AD400">
        <v>79.002348327563595</v>
      </c>
      <c r="AE400">
        <v>74.890881780539701</v>
      </c>
      <c r="AF400">
        <v>70.997721043392602</v>
      </c>
      <c r="AG400">
        <v>67.310453334279401</v>
      </c>
      <c r="AH400">
        <v>63.817549008046903</v>
      </c>
    </row>
    <row r="401" spans="1:34" x14ac:dyDescent="0.35">
      <c r="A401" t="s">
        <v>40</v>
      </c>
      <c r="C401">
        <v>29.355</v>
      </c>
      <c r="D401">
        <v>29.981000000000002</v>
      </c>
      <c r="E401">
        <v>32.833232265860801</v>
      </c>
      <c r="F401">
        <v>33.636838303198502</v>
      </c>
      <c r="G401">
        <v>34.493376199630198</v>
      </c>
      <c r="H401">
        <v>62.348481442052503</v>
      </c>
      <c r="I401">
        <v>48.176220311298401</v>
      </c>
      <c r="J401">
        <v>39.283474476184303</v>
      </c>
      <c r="K401">
        <v>55.185671513831601</v>
      </c>
      <c r="L401">
        <v>57.199036571752202</v>
      </c>
      <c r="M401">
        <v>74.983128190491797</v>
      </c>
      <c r="N401">
        <v>181.10696683107199</v>
      </c>
      <c r="O401">
        <v>104.437576425221</v>
      </c>
      <c r="P401">
        <v>89.276070984779594</v>
      </c>
      <c r="Q401">
        <v>84.613480039494704</v>
      </c>
      <c r="R401">
        <v>80.621013549431197</v>
      </c>
      <c r="S401">
        <v>80.060817926832698</v>
      </c>
      <c r="T401">
        <v>56.941799455765903</v>
      </c>
      <c r="U401">
        <v>46.771951682392199</v>
      </c>
      <c r="V401">
        <v>40.835445093050197</v>
      </c>
      <c r="W401">
        <v>36.820731091541496</v>
      </c>
      <c r="X401">
        <v>33.819751969937798</v>
      </c>
      <c r="Y401">
        <v>31.057441561969998</v>
      </c>
      <c r="Z401">
        <v>28.813483629539</v>
      </c>
      <c r="AA401">
        <v>26.948541397774701</v>
      </c>
      <c r="AB401">
        <v>25.382786390859501</v>
      </c>
      <c r="AC401">
        <v>24.039355191509401</v>
      </c>
      <c r="AD401">
        <v>22.875019594659001</v>
      </c>
      <c r="AE401">
        <v>21.8557802043183</v>
      </c>
      <c r="AF401">
        <v>20.955651229937999</v>
      </c>
      <c r="AG401">
        <v>20.154392512160499</v>
      </c>
      <c r="AH401">
        <v>19.436018521809601</v>
      </c>
    </row>
    <row r="402" spans="1:34" x14ac:dyDescent="0.35">
      <c r="A402" t="s">
        <v>41</v>
      </c>
      <c r="C402">
        <v>541.15300000000002</v>
      </c>
      <c r="D402">
        <v>548.36300000000006</v>
      </c>
      <c r="E402">
        <v>553.68425358196998</v>
      </c>
      <c r="F402">
        <v>558.89948234288102</v>
      </c>
      <c r="G402">
        <v>565.14801137484903</v>
      </c>
      <c r="H402">
        <v>569.75669761076006</v>
      </c>
      <c r="I402">
        <v>334.72646656332802</v>
      </c>
      <c r="J402">
        <v>331.734997100003</v>
      </c>
      <c r="K402">
        <v>327.55751333219001</v>
      </c>
      <c r="L402">
        <v>323.31772070644399</v>
      </c>
      <c r="M402">
        <v>318.76911357227698</v>
      </c>
      <c r="N402">
        <v>312.04628797813899</v>
      </c>
      <c r="O402">
        <v>302.10203092679802</v>
      </c>
      <c r="P402">
        <v>295.89055827266901</v>
      </c>
      <c r="Q402">
        <v>290.47374564152</v>
      </c>
      <c r="R402">
        <v>284.80273428707699</v>
      </c>
      <c r="S402">
        <v>279.18073891472</v>
      </c>
      <c r="T402">
        <v>273.79427130422903</v>
      </c>
      <c r="U402">
        <v>269.35904473812099</v>
      </c>
      <c r="V402">
        <v>265.38681653199097</v>
      </c>
      <c r="W402">
        <v>261.68912217898901</v>
      </c>
      <c r="X402">
        <v>258.18752017322498</v>
      </c>
      <c r="Y402">
        <v>254.98785189845799</v>
      </c>
      <c r="Z402">
        <v>251.926848973593</v>
      </c>
      <c r="AA402">
        <v>248.98352005947501</v>
      </c>
      <c r="AB402">
        <v>246.13044965444101</v>
      </c>
      <c r="AC402">
        <v>243.37086458043501</v>
      </c>
      <c r="AD402">
        <v>240.69295389962099</v>
      </c>
      <c r="AE402">
        <v>238.089124076753</v>
      </c>
      <c r="AF402">
        <v>235.55313673801101</v>
      </c>
      <c r="AG402">
        <v>233.07983336173399</v>
      </c>
      <c r="AH402">
        <v>230.66489084540899</v>
      </c>
    </row>
    <row r="403" spans="1:34" x14ac:dyDescent="0.35">
      <c r="A403" t="s">
        <v>42</v>
      </c>
      <c r="C403">
        <v>9.7490000000000006</v>
      </c>
      <c r="D403">
        <v>9.7609999999999992</v>
      </c>
      <c r="E403">
        <v>8.6475378671754708</v>
      </c>
      <c r="F403">
        <v>8.6341157002387501</v>
      </c>
      <c r="G403">
        <v>8.6537345871397804</v>
      </c>
      <c r="H403">
        <v>9.1172361314345203</v>
      </c>
      <c r="I403">
        <v>7.3157657956615498</v>
      </c>
      <c r="J403">
        <v>7.1818395897618004</v>
      </c>
      <c r="K403">
        <v>7.1591090819830097</v>
      </c>
      <c r="L403">
        <v>6.9843840670902404</v>
      </c>
      <c r="M403">
        <v>6.8025881181287904</v>
      </c>
      <c r="N403">
        <v>6.6748866109804501</v>
      </c>
      <c r="O403">
        <v>6.2711603762488402</v>
      </c>
      <c r="P403">
        <v>6.0095574190448797</v>
      </c>
      <c r="Q403">
        <v>5.7908734025126298</v>
      </c>
      <c r="R403">
        <v>5.5752190994147401</v>
      </c>
      <c r="S403">
        <v>5.3713294801847997</v>
      </c>
      <c r="T403">
        <v>5.1809688504083597</v>
      </c>
      <c r="U403">
        <v>5.0262355560382002</v>
      </c>
      <c r="V403">
        <v>4.88613704403567</v>
      </c>
      <c r="W403">
        <v>4.7593707742366798</v>
      </c>
      <c r="X403">
        <v>4.6427433414373702</v>
      </c>
      <c r="Y403">
        <v>4.5206530657075801</v>
      </c>
      <c r="Z403">
        <v>4.4075613508857501</v>
      </c>
      <c r="AA403">
        <v>4.3022360611294799</v>
      </c>
      <c r="AB403">
        <v>4.2050720202482204</v>
      </c>
      <c r="AC403">
        <v>4.1135319636645704</v>
      </c>
      <c r="AD403">
        <v>4.0272938914842999</v>
      </c>
      <c r="AE403">
        <v>3.9458443388744202</v>
      </c>
      <c r="AF403">
        <v>3.8687492559280998</v>
      </c>
      <c r="AG403">
        <v>3.7956319956831899</v>
      </c>
      <c r="AH403">
        <v>3.7261624829001301</v>
      </c>
    </row>
    <row r="404" spans="1:34" x14ac:dyDescent="0.35">
      <c r="A404" t="s">
        <v>320</v>
      </c>
      <c r="I404">
        <v>60.856686651010598</v>
      </c>
      <c r="J404">
        <v>56.686141182417103</v>
      </c>
      <c r="K404">
        <v>52.786209526438498</v>
      </c>
      <c r="L404">
        <v>48.9895396567738</v>
      </c>
      <c r="M404">
        <v>45.5523412193293</v>
      </c>
      <c r="N404">
        <v>42.350791433952303</v>
      </c>
      <c r="O404">
        <v>39.056128563666</v>
      </c>
      <c r="P404">
        <v>36.167211462574798</v>
      </c>
      <c r="Q404">
        <v>33.485465830198997</v>
      </c>
      <c r="R404">
        <v>30.993726623199699</v>
      </c>
      <c r="S404">
        <v>28.6940249280538</v>
      </c>
      <c r="T404">
        <v>26.5694510325138</v>
      </c>
      <c r="U404">
        <v>24.680322895097099</v>
      </c>
      <c r="V404">
        <v>22.955770684278601</v>
      </c>
      <c r="W404">
        <v>21.366156169102201</v>
      </c>
      <c r="X404">
        <v>19.894528688224302</v>
      </c>
      <c r="Y404">
        <v>18.529052803410501</v>
      </c>
      <c r="Z404">
        <v>17.260539876776399</v>
      </c>
      <c r="AA404">
        <v>16.081097327144999</v>
      </c>
      <c r="AB404">
        <v>14.983839427550301</v>
      </c>
      <c r="AC404">
        <v>13.9626245185787</v>
      </c>
      <c r="AD404">
        <v>13.011899368953101</v>
      </c>
      <c r="AE404">
        <v>12.1265983007158</v>
      </c>
      <c r="AF404">
        <v>11.3020732616625</v>
      </c>
      <c r="AG404">
        <v>10.534042535297999</v>
      </c>
      <c r="AH404">
        <v>9.8185511282086093</v>
      </c>
    </row>
    <row r="405" spans="1:34" x14ac:dyDescent="0.35">
      <c r="A405" t="s">
        <v>321</v>
      </c>
      <c r="C405">
        <v>6.9160000000000004</v>
      </c>
      <c r="D405">
        <v>6.5369999999999999</v>
      </c>
      <c r="E405">
        <v>6.8147188494409301</v>
      </c>
      <c r="F405">
        <v>6.4766862446423499</v>
      </c>
      <c r="G405">
        <v>6.1543967006963696</v>
      </c>
      <c r="H405">
        <v>13.4380936383529</v>
      </c>
      <c r="I405">
        <v>7.1598880506186298</v>
      </c>
      <c r="J405">
        <v>4.3982757023314401</v>
      </c>
      <c r="K405">
        <v>8.5671000522555794</v>
      </c>
      <c r="L405">
        <v>6.8329081976393198</v>
      </c>
      <c r="M405">
        <v>8.39104717709243</v>
      </c>
      <c r="N405">
        <v>20.5526537456557</v>
      </c>
      <c r="O405">
        <v>9.16191213846189</v>
      </c>
      <c r="P405">
        <v>7.0801887500672898</v>
      </c>
      <c r="Q405">
        <v>6.3113097906715296</v>
      </c>
      <c r="R405">
        <v>5.5958398747601699</v>
      </c>
      <c r="S405">
        <v>5.1049379967178696</v>
      </c>
      <c r="T405">
        <v>3.0929462482500201</v>
      </c>
      <c r="U405">
        <v>2.24467235037927</v>
      </c>
      <c r="V405">
        <v>1.7820302929821099</v>
      </c>
      <c r="W405">
        <v>1.48647582333742</v>
      </c>
      <c r="X405">
        <v>1.27547966455186</v>
      </c>
      <c r="Y405">
        <v>1.1098049191844801</v>
      </c>
      <c r="Z405">
        <v>0.97665496502989702</v>
      </c>
      <c r="AA405">
        <v>0.86598097863860402</v>
      </c>
      <c r="AB405">
        <v>0.77185888544121595</v>
      </c>
      <c r="AC405">
        <v>0.69032827113383899</v>
      </c>
      <c r="AD405">
        <v>0.61900103960293595</v>
      </c>
      <c r="AE405">
        <v>0.55605939770753599</v>
      </c>
      <c r="AF405">
        <v>0.50017234350830297</v>
      </c>
      <c r="AG405">
        <v>0.45032451951731201</v>
      </c>
      <c r="AH405">
        <v>0.40571515595999702</v>
      </c>
    </row>
    <row r="406" spans="1:34" x14ac:dyDescent="0.35">
      <c r="A406" t="s">
        <v>322</v>
      </c>
      <c r="C406">
        <v>145.68899999999999</v>
      </c>
      <c r="D406">
        <v>135.637</v>
      </c>
      <c r="E406">
        <v>125.797496533244</v>
      </c>
      <c r="F406">
        <v>117.053808397808</v>
      </c>
      <c r="G406">
        <v>108.90689748945699</v>
      </c>
      <c r="H406">
        <v>100.656144998683</v>
      </c>
      <c r="I406">
        <v>35.936308226793201</v>
      </c>
      <c r="J406">
        <v>33.155024179228903</v>
      </c>
      <c r="K406">
        <v>30.618153754148299</v>
      </c>
      <c r="L406">
        <v>28.262107854517598</v>
      </c>
      <c r="M406">
        <v>26.080566452735901</v>
      </c>
      <c r="N406">
        <v>23.8838627605301</v>
      </c>
      <c r="O406">
        <v>21.516749217761099</v>
      </c>
      <c r="P406">
        <v>19.788578523957</v>
      </c>
      <c r="Q406">
        <v>18.272628720257998</v>
      </c>
      <c r="R406">
        <v>16.8920024824832</v>
      </c>
      <c r="S406">
        <v>15.618681543268</v>
      </c>
      <c r="T406">
        <v>14.4571829594999</v>
      </c>
      <c r="U406">
        <v>13.402878147264399</v>
      </c>
      <c r="V406">
        <v>12.433190030254799</v>
      </c>
      <c r="W406">
        <v>11.5342395464835</v>
      </c>
      <c r="X406">
        <v>10.699525651731999</v>
      </c>
      <c r="Y406">
        <v>9.9248080053860601</v>
      </c>
      <c r="Z406">
        <v>9.2045650749165997</v>
      </c>
      <c r="AA406">
        <v>8.5349627474110292</v>
      </c>
      <c r="AB406">
        <v>7.9124135200798396</v>
      </c>
      <c r="AC406">
        <v>7.3338268208904998</v>
      </c>
      <c r="AD406">
        <v>6.79600667472425</v>
      </c>
      <c r="AE406">
        <v>6.2961760750804503</v>
      </c>
      <c r="AF406">
        <v>5.8317428994404397</v>
      </c>
      <c r="AG406">
        <v>5.4002889322607004</v>
      </c>
      <c r="AH406">
        <v>4.9995565765081702</v>
      </c>
    </row>
    <row r="407" spans="1:34" x14ac:dyDescent="0.35">
      <c r="A407" t="s">
        <v>323</v>
      </c>
      <c r="C407">
        <v>1.972</v>
      </c>
      <c r="D407">
        <v>1.825</v>
      </c>
      <c r="E407">
        <v>1.524372976465</v>
      </c>
      <c r="F407">
        <v>1.41042796092009</v>
      </c>
      <c r="G407">
        <v>1.3046661439734399</v>
      </c>
      <c r="H407">
        <v>1.25345236216858</v>
      </c>
      <c r="I407">
        <v>0.66595251657130705</v>
      </c>
      <c r="J407">
        <v>0.59972370735886504</v>
      </c>
      <c r="K407">
        <v>0.55275018692663103</v>
      </c>
      <c r="L407">
        <v>0.49921484382068498</v>
      </c>
      <c r="M407">
        <v>0.45036498484575799</v>
      </c>
      <c r="N407">
        <v>0.40774887463996501</v>
      </c>
      <c r="O407">
        <v>0.34963635376159702</v>
      </c>
      <c r="P407">
        <v>0.31096579167414901</v>
      </c>
      <c r="Q407">
        <v>0.279352533357209</v>
      </c>
      <c r="R407">
        <v>0.25176080645878102</v>
      </c>
      <c r="S407">
        <v>0.22746825608881399</v>
      </c>
      <c r="T407">
        <v>0.206189894469198</v>
      </c>
      <c r="U407">
        <v>0.18749619902793299</v>
      </c>
      <c r="V407">
        <v>0.170569458718976</v>
      </c>
      <c r="W407">
        <v>0.155313432277953</v>
      </c>
      <c r="X407">
        <v>0.14149661159143501</v>
      </c>
      <c r="Y407">
        <v>0.12888934141120501</v>
      </c>
      <c r="Z407">
        <v>0.117441262721958</v>
      </c>
      <c r="AA407">
        <v>0.10703000480782</v>
      </c>
      <c r="AB407">
        <v>9.7557134941479606E-2</v>
      </c>
      <c r="AC407">
        <v>8.8920126593720797E-2</v>
      </c>
      <c r="AD407">
        <v>8.1053527203039405E-2</v>
      </c>
      <c r="AE407">
        <v>7.3884629414462694E-2</v>
      </c>
      <c r="AF407">
        <v>6.7348659142530895E-2</v>
      </c>
      <c r="AG407">
        <v>6.1387434654047897E-2</v>
      </c>
      <c r="AH407">
        <v>5.5948581753489997E-2</v>
      </c>
    </row>
    <row r="408" spans="1:34" x14ac:dyDescent="0.35">
      <c r="A408" t="s">
        <v>43</v>
      </c>
      <c r="I408">
        <v>41.690651547562503</v>
      </c>
      <c r="J408">
        <v>34.137183329446103</v>
      </c>
      <c r="K408">
        <v>27.946490594984901</v>
      </c>
      <c r="L408">
        <v>22.804768556586701</v>
      </c>
      <c r="M408">
        <v>18.620771885433001</v>
      </c>
      <c r="N408">
        <v>25.3308950716502</v>
      </c>
      <c r="O408">
        <v>17.455006904857701</v>
      </c>
      <c r="P408">
        <v>20.198478166699601</v>
      </c>
      <c r="Q408">
        <v>10.033463488432</v>
      </c>
      <c r="R408">
        <v>6.9829582839341402</v>
      </c>
      <c r="S408">
        <v>2.08326644562178</v>
      </c>
      <c r="T408">
        <v>0.84324837584105305</v>
      </c>
      <c r="U408">
        <v>2.9475952226887098E-3</v>
      </c>
      <c r="V408">
        <v>2.74324744964376E-3</v>
      </c>
      <c r="W408">
        <v>2.5544085916116501E-3</v>
      </c>
      <c r="X408">
        <v>2.37940387216669E-3</v>
      </c>
      <c r="Y408">
        <v>2.2169596120085399E-3</v>
      </c>
      <c r="Z408">
        <v>2.06607436973029E-3</v>
      </c>
      <c r="AA408">
        <v>1.92580219189661E-3</v>
      </c>
      <c r="AB408">
        <v>1.79531976665458E-3</v>
      </c>
      <c r="AC408">
        <v>1.67388895302875E-3</v>
      </c>
      <c r="AD408">
        <v>1.5608269335743599E-3</v>
      </c>
      <c r="AE408">
        <v>1.45553184381057E-3</v>
      </c>
      <c r="AF408">
        <v>1.35744750883316E-3</v>
      </c>
      <c r="AG408">
        <v>1.26605495332613E-3</v>
      </c>
      <c r="AH408">
        <v>1.1808855295481499E-3</v>
      </c>
    </row>
    <row r="409" spans="1:34" x14ac:dyDescent="0.35">
      <c r="A409" t="s">
        <v>44</v>
      </c>
      <c r="C409">
        <v>34.591000000000001</v>
      </c>
      <c r="D409">
        <v>34.162999999999997</v>
      </c>
      <c r="E409">
        <v>33.901834514501999</v>
      </c>
      <c r="F409">
        <v>101.813531525</v>
      </c>
      <c r="G409">
        <v>259.25371691060099</v>
      </c>
      <c r="H409">
        <v>248.81260983237499</v>
      </c>
      <c r="I409">
        <v>168.299236115029</v>
      </c>
      <c r="J409">
        <v>139.97614338786801</v>
      </c>
      <c r="K409">
        <v>124.563361648396</v>
      </c>
      <c r="L409">
        <v>95.510514316140501</v>
      </c>
      <c r="M409">
        <v>77.392741059194506</v>
      </c>
      <c r="N409">
        <v>108.94123301197401</v>
      </c>
      <c r="O409">
        <v>73.039951322125305</v>
      </c>
      <c r="P409">
        <v>82.005415705777395</v>
      </c>
      <c r="Q409">
        <v>40.734674409289198</v>
      </c>
      <c r="R409">
        <v>27.638956474456499</v>
      </c>
      <c r="S409">
        <v>8.1728581389316908</v>
      </c>
      <c r="T409">
        <v>3.2496823048925298</v>
      </c>
      <c r="U409">
        <v>1.2698651694950699E-2</v>
      </c>
      <c r="V409">
        <v>1.1484897230919E-2</v>
      </c>
      <c r="W409">
        <v>1.0500638591449601E-2</v>
      </c>
      <c r="X409">
        <v>9.6539412477606792E-3</v>
      </c>
      <c r="Y409">
        <v>8.8911287376465999E-3</v>
      </c>
      <c r="Z409">
        <v>8.2053671419912294E-3</v>
      </c>
      <c r="AA409">
        <v>7.5821932835371097E-3</v>
      </c>
      <c r="AB409">
        <v>7.0127594137185997E-3</v>
      </c>
      <c r="AC409">
        <v>6.4899359937785001E-3</v>
      </c>
      <c r="AD409">
        <v>6.00878904264672E-3</v>
      </c>
      <c r="AE409">
        <v>5.5652847537125197E-3</v>
      </c>
      <c r="AF409">
        <v>5.15599532261972E-3</v>
      </c>
      <c r="AG409">
        <v>4.7779415129122699E-3</v>
      </c>
      <c r="AH409">
        <v>4.4285182848421501E-3</v>
      </c>
    </row>
    <row r="410" spans="1:34" x14ac:dyDescent="0.35">
      <c r="A410" t="s">
        <v>45</v>
      </c>
      <c r="C410">
        <v>9.5869999999999997</v>
      </c>
      <c r="D410">
        <v>9.3580000000000005</v>
      </c>
      <c r="E410">
        <v>7.6625409668955502</v>
      </c>
      <c r="F410">
        <v>32.755304619409102</v>
      </c>
      <c r="G410">
        <v>81.512081311944002</v>
      </c>
      <c r="H410">
        <v>61.687593998275403</v>
      </c>
      <c r="I410">
        <v>37.876345925368</v>
      </c>
      <c r="J410">
        <v>30.130876563506899</v>
      </c>
      <c r="K410">
        <v>23.3788094481129</v>
      </c>
      <c r="L410">
        <v>18.516205335383798</v>
      </c>
      <c r="M410">
        <v>14.7359948807461</v>
      </c>
      <c r="N410">
        <v>19.090470152034499</v>
      </c>
      <c r="O410">
        <v>12.903476139773399</v>
      </c>
      <c r="P410">
        <v>14.6903566410876</v>
      </c>
      <c r="Q410">
        <v>7.1618990492399499</v>
      </c>
      <c r="R410">
        <v>4.8812493609138601</v>
      </c>
      <c r="S410">
        <v>1.4264986335249099</v>
      </c>
      <c r="T410">
        <v>0.57335264216748705</v>
      </c>
      <c r="U410">
        <v>1.9934198647278099E-3</v>
      </c>
      <c r="V410">
        <v>1.84907110529092E-3</v>
      </c>
      <c r="W410">
        <v>1.7163025987579599E-3</v>
      </c>
      <c r="X410">
        <v>1.5937678156844699E-3</v>
      </c>
      <c r="Y410">
        <v>1.4874099077427201E-3</v>
      </c>
      <c r="Z410">
        <v>1.3881322592129001E-3</v>
      </c>
      <c r="AA410">
        <v>1.29544304095341E-3</v>
      </c>
      <c r="AB410">
        <v>1.2085525576755801E-3</v>
      </c>
      <c r="AC410">
        <v>1.1275496146180999E-3</v>
      </c>
      <c r="AD410">
        <v>1.0519281790515899E-3</v>
      </c>
      <c r="AE410">
        <v>9.8133088615274307E-4</v>
      </c>
      <c r="AF410">
        <v>9.1542116594248396E-4</v>
      </c>
      <c r="AG410">
        <v>8.5388820117802803E-4</v>
      </c>
      <c r="AH410">
        <v>7.9644235490383903E-4</v>
      </c>
    </row>
    <row r="411" spans="1:34" x14ac:dyDescent="0.35">
      <c r="A411" t="s">
        <v>46</v>
      </c>
      <c r="C411">
        <v>130.61000000000001</v>
      </c>
      <c r="D411">
        <v>128.65600000000001</v>
      </c>
      <c r="E411">
        <v>131.28352649520201</v>
      </c>
    </row>
    <row r="412" spans="1:34" x14ac:dyDescent="0.35">
      <c r="A412" t="s">
        <v>47</v>
      </c>
      <c r="C412">
        <v>17.058</v>
      </c>
      <c r="D412">
        <v>16.295999999999999</v>
      </c>
      <c r="E412">
        <v>12.617325693704201</v>
      </c>
      <c r="F412">
        <v>48.594504746614398</v>
      </c>
      <c r="G412">
        <v>119.337396234115</v>
      </c>
      <c r="H412">
        <v>94.458523763424395</v>
      </c>
      <c r="I412">
        <v>64.791427027692094</v>
      </c>
      <c r="J412">
        <v>49.817908380225703</v>
      </c>
      <c r="K412">
        <v>38.189855444979003</v>
      </c>
      <c r="L412">
        <v>29.2141052812919</v>
      </c>
      <c r="M412">
        <v>22.494116656619401</v>
      </c>
      <c r="N412">
        <v>28.8015587761119</v>
      </c>
      <c r="O412">
        <v>18.8221067854703</v>
      </c>
      <c r="P412">
        <v>20.656280690709401</v>
      </c>
      <c r="Q412">
        <v>9.7141010231469895</v>
      </c>
      <c r="R412">
        <v>6.3864600265235696</v>
      </c>
      <c r="S412">
        <v>1.80202467614757</v>
      </c>
      <c r="T412">
        <v>0.69871558998324201</v>
      </c>
      <c r="U412">
        <v>2.3502942733636301E-3</v>
      </c>
      <c r="V412">
        <v>2.1107590650807201E-3</v>
      </c>
      <c r="W412">
        <v>1.90049112170201E-3</v>
      </c>
      <c r="X412">
        <v>1.7147867808212801E-3</v>
      </c>
      <c r="Y412">
        <v>1.55210821381789E-3</v>
      </c>
      <c r="Z412">
        <v>1.4072825434380599E-3</v>
      </c>
      <c r="AA412">
        <v>1.2779996264823601E-3</v>
      </c>
      <c r="AB412">
        <v>1.1623148164522301E-3</v>
      </c>
      <c r="AC412">
        <v>1.0585898266825E-3</v>
      </c>
      <c r="AD412">
        <v>9.6540916295064503E-4</v>
      </c>
      <c r="AE412">
        <v>8.8155290606650803E-4</v>
      </c>
      <c r="AF412">
        <v>8.0595379946823596E-4</v>
      </c>
      <c r="AG412">
        <v>7.37679920497967E-4</v>
      </c>
      <c r="AH412">
        <v>6.7592423896728905E-4</v>
      </c>
    </row>
    <row r="413" spans="1:34" x14ac:dyDescent="0.35">
      <c r="A413" t="s">
        <v>324</v>
      </c>
      <c r="C413">
        <v>5.1239999999999997</v>
      </c>
      <c r="D413">
        <v>4.9260000000000002</v>
      </c>
      <c r="E413">
        <v>4.8256107825123298</v>
      </c>
      <c r="F413">
        <v>12.6021488244251</v>
      </c>
      <c r="G413">
        <v>32.449833372517297</v>
      </c>
      <c r="H413">
        <v>39.105016496393603</v>
      </c>
      <c r="I413">
        <v>24.666178137566199</v>
      </c>
      <c r="J413">
        <v>21.414956105401799</v>
      </c>
      <c r="K413">
        <v>18.105920036343999</v>
      </c>
      <c r="L413">
        <v>11.6062879542544</v>
      </c>
      <c r="M413">
        <v>9.4448849295621606</v>
      </c>
      <c r="N413">
        <v>12.982342214749499</v>
      </c>
      <c r="O413">
        <v>8.7067888242078997</v>
      </c>
      <c r="P413">
        <v>9.8251656910050595</v>
      </c>
      <c r="Q413">
        <v>4.8608686675873196</v>
      </c>
      <c r="R413">
        <v>3.3420928888416501</v>
      </c>
      <c r="S413">
        <v>0.98986231580597295</v>
      </c>
      <c r="T413">
        <v>0.39102417071760398</v>
      </c>
      <c r="U413">
        <v>1.53791390104953E-3</v>
      </c>
      <c r="V413">
        <v>1.37481567970889E-3</v>
      </c>
      <c r="W413">
        <v>1.236238623699E-3</v>
      </c>
      <c r="X413">
        <v>1.1156378944939399E-3</v>
      </c>
      <c r="Y413">
        <v>1.0085267458531E-3</v>
      </c>
      <c r="Z413">
        <v>9.1333241728431495E-4</v>
      </c>
      <c r="AA413">
        <v>8.2812210864788001E-4</v>
      </c>
      <c r="AB413">
        <v>7.5150678517483605E-4</v>
      </c>
      <c r="AC413">
        <v>6.8233186631089205E-4</v>
      </c>
      <c r="AD413">
        <v>6.1971247036837198E-4</v>
      </c>
      <c r="AE413">
        <v>5.6292014365822199E-4</v>
      </c>
      <c r="AF413">
        <v>5.1132251887785196E-4</v>
      </c>
      <c r="AG413">
        <v>4.6440649733388799E-4</v>
      </c>
      <c r="AH413">
        <v>4.2169696115117899E-4</v>
      </c>
    </row>
    <row r="414" spans="1:34" x14ac:dyDescent="0.35">
      <c r="A414" t="s">
        <v>325</v>
      </c>
      <c r="C414">
        <v>1.2849999999999999</v>
      </c>
      <c r="D414">
        <v>1.1719999999999999</v>
      </c>
      <c r="E414">
        <v>0.894970689568789</v>
      </c>
      <c r="F414">
        <v>2.96496840346874</v>
      </c>
      <c r="G414">
        <v>7.2289574197344901</v>
      </c>
      <c r="H414">
        <v>5.2762809160388704</v>
      </c>
      <c r="I414">
        <v>4.0522573558631603</v>
      </c>
      <c r="J414">
        <v>3.1386153296650798</v>
      </c>
      <c r="K414">
        <v>2.35532885827726</v>
      </c>
      <c r="L414">
        <v>1.8090463828082</v>
      </c>
      <c r="M414">
        <v>1.4183480856666599</v>
      </c>
      <c r="N414">
        <v>1.80713023770174</v>
      </c>
      <c r="O414">
        <v>1.2063951702787601</v>
      </c>
      <c r="P414">
        <v>1.37866322950763</v>
      </c>
      <c r="Q414">
        <v>0.67586015189683302</v>
      </c>
      <c r="R414">
        <v>0.46377829716115598</v>
      </c>
      <c r="S414">
        <v>0.13620377955232299</v>
      </c>
      <c r="T414">
        <v>5.4876752734206502E-2</v>
      </c>
      <c r="U414">
        <v>1.9089616201524299E-4</v>
      </c>
      <c r="V414">
        <v>1.77328593929618E-4</v>
      </c>
      <c r="W414">
        <v>1.6475055340671099E-4</v>
      </c>
      <c r="X414">
        <v>1.53045828502281E-4</v>
      </c>
      <c r="Y414">
        <v>1.4252801574589499E-4</v>
      </c>
      <c r="Z414">
        <v>1.3266620958527701E-4</v>
      </c>
      <c r="AA414">
        <v>1.2341262987603801E-4</v>
      </c>
      <c r="AB414">
        <v>1.14725292005508E-4</v>
      </c>
      <c r="AC414">
        <v>1.06577172763879E-4</v>
      </c>
      <c r="AD414" s="22">
        <v>9.8938973895482197E-5</v>
      </c>
      <c r="AE414" s="22">
        <v>9.17822676349942E-5</v>
      </c>
      <c r="AF414" s="22">
        <v>8.5084315214587695E-5</v>
      </c>
      <c r="AG414" s="22">
        <v>7.8816999711423005E-5</v>
      </c>
      <c r="AH414" s="22">
        <v>7.2958452048097497E-5</v>
      </c>
    </row>
    <row r="415" spans="1:34" x14ac:dyDescent="0.35">
      <c r="A415" t="s">
        <v>326</v>
      </c>
      <c r="C415">
        <v>16.779</v>
      </c>
      <c r="D415">
        <v>15.58</v>
      </c>
      <c r="E415">
        <v>14.950703567666</v>
      </c>
    </row>
    <row r="416" spans="1:34" x14ac:dyDescent="0.35">
      <c r="A416" t="s">
        <v>327</v>
      </c>
      <c r="C416">
        <v>2.4569999999999999</v>
      </c>
      <c r="D416">
        <v>2.1520000000000001</v>
      </c>
      <c r="E416">
        <v>1.56745527448679</v>
      </c>
      <c r="F416">
        <v>5.2842869607257796</v>
      </c>
      <c r="G416">
        <v>12.535871643135</v>
      </c>
      <c r="H416">
        <v>9.6348626190189499</v>
      </c>
      <c r="I416">
        <v>7.1492558031478204</v>
      </c>
      <c r="J416">
        <v>5.3122336404986097</v>
      </c>
      <c r="K416">
        <v>3.9159537773894901</v>
      </c>
      <c r="L416">
        <v>2.8810564928433799</v>
      </c>
      <c r="M416">
        <v>2.1765794804391598</v>
      </c>
      <c r="N416">
        <v>2.7374753731385999</v>
      </c>
      <c r="O416">
        <v>1.7644143393117799</v>
      </c>
      <c r="P416">
        <v>1.92239709854172</v>
      </c>
      <c r="Q416">
        <v>0.901352659920163</v>
      </c>
      <c r="R416">
        <v>0.59305590429380295</v>
      </c>
      <c r="S416">
        <v>0.16737114688285301</v>
      </c>
      <c r="T416">
        <v>6.4764114376859999E-2</v>
      </c>
      <c r="U416">
        <v>2.17018915389196E-4</v>
      </c>
      <c r="V416">
        <v>1.9424165228126199E-4</v>
      </c>
      <c r="W416">
        <v>1.7432005998658099E-4</v>
      </c>
      <c r="X416">
        <v>1.5678104541468399E-4</v>
      </c>
      <c r="Y416">
        <v>1.41352739008796E-4</v>
      </c>
      <c r="Z416">
        <v>1.2763395146742301E-4</v>
      </c>
      <c r="AA416">
        <v>1.15384112367906E-4</v>
      </c>
      <c r="AB416">
        <v>1.0441054048695401E-4</v>
      </c>
      <c r="AC416" s="22">
        <v>9.4553803176332694E-5</v>
      </c>
      <c r="AD416" s="22">
        <v>8.5683133841638306E-5</v>
      </c>
      <c r="AE416" s="22">
        <v>7.7682782980638895E-5</v>
      </c>
      <c r="AF416" s="22">
        <v>7.0460353592913399E-5</v>
      </c>
      <c r="AG416" s="22">
        <v>6.3923854594953605E-5</v>
      </c>
      <c r="AH416" s="22">
        <v>5.8003632577961902E-5</v>
      </c>
    </row>
    <row r="417" spans="1:34" x14ac:dyDescent="0.35">
      <c r="A417" t="s">
        <v>489</v>
      </c>
      <c r="E417" s="22">
        <v>1.9700785842525899E-9</v>
      </c>
      <c r="F417" s="22">
        <v>6.6694730592133398E-9</v>
      </c>
      <c r="G417" s="22">
        <v>2.23910136661743E-8</v>
      </c>
      <c r="H417">
        <v>1.81861059047903E-4</v>
      </c>
      <c r="I417">
        <v>5.9703649527424003E-4</v>
      </c>
      <c r="J417">
        <v>1.89481493162992E-3</v>
      </c>
      <c r="K417">
        <v>7.9023217129183906E-2</v>
      </c>
      <c r="L417">
        <v>0.23813224702920299</v>
      </c>
      <c r="M417">
        <v>0.69336800864944004</v>
      </c>
      <c r="N417">
        <v>15.839781598235801</v>
      </c>
      <c r="O417">
        <v>17.880571950439599</v>
      </c>
      <c r="P417">
        <v>15.113458759946701</v>
      </c>
      <c r="Q417">
        <v>16.745099218503501</v>
      </c>
      <c r="R417">
        <v>23.920769775648399</v>
      </c>
      <c r="S417">
        <v>31.2607859411644</v>
      </c>
      <c r="T417">
        <v>19.4662771750038</v>
      </c>
      <c r="U417">
        <v>13.6560546683088</v>
      </c>
      <c r="V417">
        <v>10.271708855001201</v>
      </c>
      <c r="W417">
        <v>8.0951947354855402</v>
      </c>
      <c r="X417">
        <v>6.5708264786392396</v>
      </c>
      <c r="Y417">
        <v>5.4311216365133896</v>
      </c>
      <c r="Z417">
        <v>4.5522492014009597</v>
      </c>
      <c r="AA417">
        <v>3.85012540190717</v>
      </c>
      <c r="AB417">
        <v>3.27443450218462</v>
      </c>
      <c r="AC417">
        <v>2.7928831241824401</v>
      </c>
      <c r="AD417">
        <v>2.3836593079041801</v>
      </c>
      <c r="AE417">
        <v>2.0314420226210199</v>
      </c>
      <c r="AF417">
        <v>1.7251237963389501</v>
      </c>
      <c r="AG417">
        <v>1.45643554332422</v>
      </c>
      <c r="AH417">
        <v>1.21907868664681</v>
      </c>
    </row>
    <row r="418" spans="1:34" x14ac:dyDescent="0.35">
      <c r="A418" t="s">
        <v>328</v>
      </c>
      <c r="C418">
        <v>60.225999999999999</v>
      </c>
      <c r="D418">
        <v>63.66</v>
      </c>
      <c r="E418">
        <v>66.914354900022403</v>
      </c>
      <c r="F418">
        <v>69.5014741318289</v>
      </c>
      <c r="G418">
        <v>73.966116208101198</v>
      </c>
      <c r="H418">
        <v>82.1965299357242</v>
      </c>
      <c r="I418">
        <v>88.956451105423696</v>
      </c>
      <c r="J418">
        <v>93.8628881708607</v>
      </c>
      <c r="K418">
        <v>97.775055294413505</v>
      </c>
      <c r="L418">
        <v>100.900455717722</v>
      </c>
      <c r="M418">
        <v>103.380909278318</v>
      </c>
      <c r="N418">
        <v>105.34559129664601</v>
      </c>
      <c r="O418">
        <v>106.785604860749</v>
      </c>
      <c r="P418">
        <v>107.441466551687</v>
      </c>
      <c r="Q418">
        <v>108.20644207395399</v>
      </c>
      <c r="R418">
        <v>108.1664164721</v>
      </c>
      <c r="S418">
        <v>107.473635941604</v>
      </c>
      <c r="T418">
        <v>106.068014008487</v>
      </c>
      <c r="U418">
        <v>105.106529050652</v>
      </c>
      <c r="V418">
        <v>104.320675562134</v>
      </c>
      <c r="W418">
        <v>103.63203539992701</v>
      </c>
      <c r="X418">
        <v>102.98469320359899</v>
      </c>
      <c r="Y418">
        <v>102.349913585972</v>
      </c>
      <c r="Z418">
        <v>101.71054885129099</v>
      </c>
      <c r="AA418">
        <v>101.056559913424</v>
      </c>
      <c r="AB418">
        <v>100.38179367401401</v>
      </c>
      <c r="AC418">
        <v>99.682447590722106</v>
      </c>
      <c r="AD418">
        <v>98.955979919700894</v>
      </c>
      <c r="AE418">
        <v>98.200765759983099</v>
      </c>
      <c r="AF418">
        <v>97.415779592022204</v>
      </c>
      <c r="AG418">
        <v>96.600405604647094</v>
      </c>
      <c r="AH418">
        <v>95.754310590664304</v>
      </c>
    </row>
    <row r="419" spans="1:34" x14ac:dyDescent="0.35">
      <c r="A419" t="s">
        <v>31</v>
      </c>
      <c r="C419">
        <v>302.33800000000002</v>
      </c>
      <c r="D419">
        <v>310.72399999999999</v>
      </c>
      <c r="E419">
        <v>317.74453648733902</v>
      </c>
      <c r="F419">
        <v>402.95084145549998</v>
      </c>
      <c r="G419">
        <v>595.26174786429601</v>
      </c>
      <c r="H419">
        <v>658.77179075889103</v>
      </c>
      <c r="I419">
        <v>570.80077380329897</v>
      </c>
      <c r="J419">
        <v>552.31386857307598</v>
      </c>
      <c r="K419">
        <v>608.61995737549296</v>
      </c>
      <c r="L419">
        <v>580.65333414439704</v>
      </c>
      <c r="M419">
        <v>597.70863606029604</v>
      </c>
      <c r="N419">
        <v>839.83499510435797</v>
      </c>
      <c r="O419">
        <v>707.33443608936</v>
      </c>
      <c r="P419">
        <v>717.27545062509603</v>
      </c>
      <c r="Q419">
        <v>692.63207286373995</v>
      </c>
      <c r="R419">
        <v>700.21250086643101</v>
      </c>
      <c r="S419">
        <v>705.52708865492104</v>
      </c>
      <c r="T419">
        <v>639.15441203525802</v>
      </c>
      <c r="U419">
        <v>610.46633773066401</v>
      </c>
      <c r="V419">
        <v>596.87837818933599</v>
      </c>
      <c r="W419">
        <v>589.40809611959503</v>
      </c>
      <c r="X419">
        <v>585.05449738979496</v>
      </c>
      <c r="Y419">
        <v>581.75183502368702</v>
      </c>
      <c r="Z419">
        <v>579.73036948751997</v>
      </c>
      <c r="AA419">
        <v>578.55348699083004</v>
      </c>
      <c r="AB419">
        <v>577.99227818829195</v>
      </c>
      <c r="AC419">
        <v>577.83576542861294</v>
      </c>
      <c r="AD419">
        <v>577.98226391140997</v>
      </c>
      <c r="AE419">
        <v>578.352722413484</v>
      </c>
      <c r="AF419">
        <v>578.89043431940104</v>
      </c>
      <c r="AG419">
        <v>579.55358143299998</v>
      </c>
      <c r="AH419">
        <v>580.31070447829802</v>
      </c>
    </row>
    <row r="420" spans="1:34" x14ac:dyDescent="0.35">
      <c r="A420" t="s">
        <v>30</v>
      </c>
      <c r="C420">
        <v>1554.3869999999999</v>
      </c>
      <c r="D420">
        <v>1549.7349999999999</v>
      </c>
      <c r="E420">
        <v>1545.51433978197</v>
      </c>
      <c r="F420">
        <v>1541.73749605545</v>
      </c>
      <c r="G420">
        <v>1857.4686723953901</v>
      </c>
      <c r="H420">
        <v>1860.0326121518799</v>
      </c>
      <c r="I420">
        <v>1765.27670533174</v>
      </c>
      <c r="J420">
        <v>1700.8149523926099</v>
      </c>
      <c r="K420">
        <v>1713.8999660352099</v>
      </c>
      <c r="L420">
        <v>1649.9438209121799</v>
      </c>
      <c r="M420">
        <v>1636.3069005702</v>
      </c>
      <c r="N420">
        <v>1877.9858188447299</v>
      </c>
      <c r="O420">
        <v>1697.57155152322</v>
      </c>
      <c r="P420">
        <v>1697.6205507151201</v>
      </c>
      <c r="Q420">
        <v>1627.6885949108701</v>
      </c>
      <c r="R420">
        <v>1609.868658529</v>
      </c>
      <c r="S420">
        <v>1584.7422061997199</v>
      </c>
      <c r="T420">
        <v>1498.78579222235</v>
      </c>
      <c r="U420">
        <v>1454.73737790207</v>
      </c>
      <c r="V420">
        <v>1430.01363777594</v>
      </c>
      <c r="W420">
        <v>1412.32939075326</v>
      </c>
      <c r="X420">
        <v>1398.4014660635801</v>
      </c>
      <c r="Y420">
        <v>1386.3378463868</v>
      </c>
      <c r="Z420">
        <v>1375.93891841802</v>
      </c>
      <c r="AA420">
        <v>1366.7036798110501</v>
      </c>
      <c r="AB420">
        <v>1358.32493095834</v>
      </c>
      <c r="AC420">
        <v>1350.60054621161</v>
      </c>
      <c r="AD420">
        <v>1343.39159596532</v>
      </c>
      <c r="AE420">
        <v>1336.59877367077</v>
      </c>
      <c r="AF420" s="22">
        <v>1330.1488952403799</v>
      </c>
      <c r="AG420" s="22">
        <v>1323.9866089561499</v>
      </c>
      <c r="AH420" s="22">
        <v>1318.0690990717601</v>
      </c>
    </row>
    <row r="421" spans="1:34" x14ac:dyDescent="0.35">
      <c r="A421" t="s">
        <v>23</v>
      </c>
      <c r="C421">
        <v>1452.819</v>
      </c>
      <c r="D421">
        <v>1452.2860000000001</v>
      </c>
      <c r="E421">
        <v>1453.57520495887</v>
      </c>
      <c r="F421">
        <v>1458.92239439229</v>
      </c>
      <c r="G421">
        <v>1755.72047816234</v>
      </c>
      <c r="H421">
        <v>1716.9288201059201</v>
      </c>
      <c r="I421">
        <v>1633.0516260227</v>
      </c>
      <c r="J421">
        <v>1573.78362473787</v>
      </c>
      <c r="K421">
        <v>1585.59158250008</v>
      </c>
      <c r="L421">
        <v>1527.3682885652099</v>
      </c>
      <c r="M421">
        <v>1516.7352511633901</v>
      </c>
      <c r="N421">
        <v>1741.4476438546101</v>
      </c>
      <c r="O421">
        <v>1583.8379432537999</v>
      </c>
      <c r="P421">
        <v>1589.7917112338</v>
      </c>
      <c r="Q421">
        <v>1527.94102238241</v>
      </c>
      <c r="R421">
        <v>1513.19893101301</v>
      </c>
      <c r="S421">
        <v>1493.2256245768799</v>
      </c>
      <c r="T421">
        <v>1414.7958956999801</v>
      </c>
      <c r="U421">
        <v>1378.3595055481201</v>
      </c>
      <c r="V421">
        <v>1357.4827110686899</v>
      </c>
      <c r="W421">
        <v>1341.7236053870099</v>
      </c>
      <c r="X421">
        <v>1330.6385210507699</v>
      </c>
      <c r="Y421">
        <v>1321.95603499665</v>
      </c>
      <c r="Z421">
        <v>1314.30766753229</v>
      </c>
      <c r="AA421">
        <v>1309.31997359975</v>
      </c>
      <c r="AB421">
        <v>1302.1129282880499</v>
      </c>
      <c r="AC421">
        <v>1297.6075896759601</v>
      </c>
      <c r="AD421">
        <v>1293.36128556161</v>
      </c>
      <c r="AE421">
        <v>1289.34146670122</v>
      </c>
      <c r="AF421">
        <v>1285.48336825468</v>
      </c>
      <c r="AG421">
        <v>1281.7407788834801</v>
      </c>
      <c r="AH421">
        <v>1278.0804494585</v>
      </c>
    </row>
    <row r="422" spans="1:34" x14ac:dyDescent="0.35">
      <c r="A422" t="s">
        <v>33</v>
      </c>
      <c r="C422">
        <v>50.667000000000002</v>
      </c>
      <c r="D422">
        <v>50.575000000000003</v>
      </c>
      <c r="E422">
        <v>50.480716470832597</v>
      </c>
      <c r="F422">
        <v>50.3832021043645</v>
      </c>
      <c r="G422">
        <v>50.281588643179497</v>
      </c>
      <c r="H422">
        <v>50.175249677138702</v>
      </c>
      <c r="I422">
        <v>405.70589152952903</v>
      </c>
      <c r="J422">
        <v>398.77240938319301</v>
      </c>
      <c r="K422">
        <v>392.80035742629099</v>
      </c>
      <c r="L422">
        <v>387.35964989103201</v>
      </c>
      <c r="M422">
        <v>382.67779826013498</v>
      </c>
      <c r="N422">
        <v>388.593229216407</v>
      </c>
      <c r="O422">
        <v>378.68822369081897</v>
      </c>
      <c r="P422">
        <v>379.32027447403101</v>
      </c>
      <c r="Q422">
        <v>367.18668060016103</v>
      </c>
      <c r="R422">
        <v>361.55374114519202</v>
      </c>
      <c r="S422">
        <v>353.81367867621299</v>
      </c>
      <c r="T422">
        <v>349.45459876065797</v>
      </c>
      <c r="U422">
        <v>346.45543002143597</v>
      </c>
      <c r="V422">
        <v>344.71796495927401</v>
      </c>
      <c r="W422">
        <v>343.25822625406897</v>
      </c>
      <c r="X422">
        <v>341.97769812264301</v>
      </c>
      <c r="Y422">
        <v>340.826238276168</v>
      </c>
      <c r="Z422">
        <v>339.77541627540597</v>
      </c>
      <c r="AA422">
        <v>338.80645259799797</v>
      </c>
      <c r="AB422">
        <v>337.90641996148901</v>
      </c>
      <c r="AC422">
        <v>337.06574591059302</v>
      </c>
      <c r="AD422">
        <v>336.27717172483</v>
      </c>
      <c r="AE422">
        <v>335.53486358421497</v>
      </c>
      <c r="AF422">
        <v>334.83402627752201</v>
      </c>
      <c r="AG422">
        <v>334.17063343452901</v>
      </c>
      <c r="AH422">
        <v>333.541248905072</v>
      </c>
    </row>
    <row r="423" spans="1:34" x14ac:dyDescent="0.35">
      <c r="A423" t="s">
        <v>77</v>
      </c>
      <c r="C423">
        <v>119.952</v>
      </c>
      <c r="D423">
        <v>123.47199999999999</v>
      </c>
      <c r="E423">
        <v>122.078829284478</v>
      </c>
      <c r="F423">
        <v>137.496412275143</v>
      </c>
      <c r="G423">
        <v>164.75692634336701</v>
      </c>
      <c r="H423">
        <v>171.076891819591</v>
      </c>
      <c r="I423">
        <v>138.31607156559801</v>
      </c>
      <c r="J423">
        <v>143.93523837090601</v>
      </c>
      <c r="K423">
        <v>154.37909289435001</v>
      </c>
      <c r="L423">
        <v>158.36871616424199</v>
      </c>
      <c r="M423">
        <v>165.143571065755</v>
      </c>
      <c r="N423">
        <v>217.09971061546801</v>
      </c>
      <c r="O423">
        <v>215.47545577978599</v>
      </c>
      <c r="P423">
        <v>223.46526188862401</v>
      </c>
      <c r="Q423">
        <v>233.07550100921301</v>
      </c>
      <c r="R423">
        <v>245.157079317522</v>
      </c>
      <c r="S423">
        <v>254.24644559526101</v>
      </c>
      <c r="T423">
        <v>226.716658823638</v>
      </c>
      <c r="U423">
        <v>215.901694095891</v>
      </c>
      <c r="V423">
        <v>210.34675354947299</v>
      </c>
      <c r="W423">
        <v>207.72753121804499</v>
      </c>
      <c r="X423">
        <v>206.48545157948101</v>
      </c>
      <c r="Y423">
        <v>205.91248656614201</v>
      </c>
      <c r="Z423">
        <v>205.765807939627</v>
      </c>
      <c r="AA423">
        <v>205.88066320956901</v>
      </c>
      <c r="AB423">
        <v>206.18071780289301</v>
      </c>
      <c r="AC423">
        <v>206.59138207357699</v>
      </c>
      <c r="AD423">
        <v>207.08674018116699</v>
      </c>
      <c r="AE423">
        <v>207.64239186174001</v>
      </c>
      <c r="AF423">
        <v>208.241046305943</v>
      </c>
      <c r="AG423">
        <v>208.86989378377001</v>
      </c>
      <c r="AH423">
        <v>209.51919427691399</v>
      </c>
    </row>
    <row r="424" spans="1:34" x14ac:dyDescent="0.35">
      <c r="A424" t="s">
        <v>78</v>
      </c>
      <c r="C424">
        <v>125.73399999999999</v>
      </c>
      <c r="D424">
        <v>122.407</v>
      </c>
      <c r="E424">
        <v>124.42041683191501</v>
      </c>
      <c r="F424">
        <v>121.049975729686</v>
      </c>
      <c r="G424">
        <v>116.434245164426</v>
      </c>
      <c r="H424">
        <v>108.97344500958199</v>
      </c>
      <c r="I424">
        <v>104.420769575395</v>
      </c>
      <c r="J424">
        <v>98.073004989859896</v>
      </c>
      <c r="K424">
        <v>91.232544048774798</v>
      </c>
      <c r="L424">
        <v>85.8440085232059</v>
      </c>
      <c r="M424">
        <v>81.2012221096047</v>
      </c>
      <c r="N424">
        <v>76.140494684511097</v>
      </c>
      <c r="O424">
        <v>72.2957948525939</v>
      </c>
      <c r="P424">
        <v>69.247185383326695</v>
      </c>
      <c r="Q424">
        <v>66.314001793887897</v>
      </c>
      <c r="R424">
        <v>63.4696208662603</v>
      </c>
      <c r="S424">
        <v>60.660811316251298</v>
      </c>
      <c r="T424">
        <v>58.486205902313998</v>
      </c>
      <c r="U424">
        <v>56.555733768119701</v>
      </c>
      <c r="V424">
        <v>55.148854236711401</v>
      </c>
      <c r="W424">
        <v>53.788200480432899</v>
      </c>
      <c r="X424">
        <v>52.463200784313599</v>
      </c>
      <c r="Y424">
        <v>51.203835904093403</v>
      </c>
      <c r="Z424">
        <v>49.9605098686907</v>
      </c>
      <c r="AA424">
        <v>48.733967023025698</v>
      </c>
      <c r="AB424">
        <v>47.511717370170899</v>
      </c>
      <c r="AC424">
        <v>46.312276108155402</v>
      </c>
      <c r="AD424">
        <v>45.127993671339603</v>
      </c>
      <c r="AE424">
        <v>43.9602614512972</v>
      </c>
      <c r="AF424">
        <v>42.810189562694198</v>
      </c>
      <c r="AG424">
        <v>41.678768003984203</v>
      </c>
      <c r="AH424">
        <v>40.5668386179332</v>
      </c>
    </row>
    <row r="425" spans="1:34" x14ac:dyDescent="0.35">
      <c r="A425" t="s">
        <v>79</v>
      </c>
      <c r="C425">
        <v>50.667000000000002</v>
      </c>
      <c r="D425">
        <v>50.575000000000003</v>
      </c>
      <c r="E425">
        <v>50.480716470832597</v>
      </c>
      <c r="F425">
        <v>50.3832021043645</v>
      </c>
      <c r="G425">
        <v>50.281588643179497</v>
      </c>
      <c r="H425">
        <v>50.175249677138702</v>
      </c>
      <c r="I425">
        <v>405.70589152952903</v>
      </c>
      <c r="J425">
        <v>398.77240938319301</v>
      </c>
      <c r="K425">
        <v>392.80035742629099</v>
      </c>
      <c r="L425">
        <v>387.35964989103201</v>
      </c>
      <c r="M425">
        <v>382.67779826013498</v>
      </c>
      <c r="N425">
        <v>388.593229216407</v>
      </c>
      <c r="O425">
        <v>378.68822369081897</v>
      </c>
      <c r="P425">
        <v>379.32027447403101</v>
      </c>
      <c r="Q425">
        <v>367.18668060016103</v>
      </c>
      <c r="R425">
        <v>361.55374114519202</v>
      </c>
      <c r="S425">
        <v>353.81367867621299</v>
      </c>
      <c r="T425">
        <v>349.45459876065797</v>
      </c>
      <c r="U425">
        <v>346.45543002143597</v>
      </c>
      <c r="V425">
        <v>344.71796495927401</v>
      </c>
      <c r="W425">
        <v>343.25822625406897</v>
      </c>
      <c r="X425">
        <v>341.97769812264301</v>
      </c>
      <c r="Y425">
        <v>340.826238276168</v>
      </c>
      <c r="Z425">
        <v>339.77541627540597</v>
      </c>
      <c r="AA425">
        <v>338.80645259799797</v>
      </c>
      <c r="AB425">
        <v>337.90641996148901</v>
      </c>
      <c r="AC425">
        <v>337.06574591059302</v>
      </c>
      <c r="AD425">
        <v>336.27717172483</v>
      </c>
      <c r="AE425">
        <v>335.53486358421497</v>
      </c>
      <c r="AF425">
        <v>334.83402627752201</v>
      </c>
      <c r="AG425">
        <v>334.17063343452901</v>
      </c>
      <c r="AH425">
        <v>333.541248905072</v>
      </c>
    </row>
    <row r="426" spans="1:34" x14ac:dyDescent="0.35">
      <c r="A426" t="s">
        <v>80</v>
      </c>
      <c r="C426">
        <v>189.16900000000001</v>
      </c>
      <c r="D426">
        <v>188.27699999999999</v>
      </c>
      <c r="E426">
        <v>188.83488396404101</v>
      </c>
      <c r="F426">
        <v>187.98412900109801</v>
      </c>
      <c r="G426">
        <v>187.121757460304</v>
      </c>
      <c r="H426">
        <v>185.52668286419501</v>
      </c>
      <c r="I426">
        <v>36.919456093782102</v>
      </c>
      <c r="J426">
        <v>34.858469497039302</v>
      </c>
      <c r="K426">
        <v>32.865771085363399</v>
      </c>
      <c r="L426">
        <v>31.026218815334801</v>
      </c>
      <c r="M426">
        <v>29.283340850375598</v>
      </c>
      <c r="N426">
        <v>27.580780746775499</v>
      </c>
      <c r="O426">
        <v>25.862751373669202</v>
      </c>
      <c r="P426">
        <v>24.296242172399701</v>
      </c>
      <c r="Q426">
        <v>22.833783052587201</v>
      </c>
      <c r="R426">
        <v>21.4629210746564</v>
      </c>
      <c r="S426">
        <v>20.1733688533619</v>
      </c>
      <c r="T426">
        <v>18.975177483783401</v>
      </c>
      <c r="U426">
        <v>17.8915465712555</v>
      </c>
      <c r="V426">
        <v>16.891943347094202</v>
      </c>
      <c r="W426">
        <v>15.9557076444869</v>
      </c>
      <c r="X426">
        <v>15.075815091211901</v>
      </c>
      <c r="Y426">
        <v>14.249320844624201</v>
      </c>
      <c r="Z426">
        <v>13.4698983912561</v>
      </c>
      <c r="AA426">
        <v>12.7344158922988</v>
      </c>
      <c r="AB426">
        <v>12.039316750797299</v>
      </c>
      <c r="AC426">
        <v>11.383186642969401</v>
      </c>
      <c r="AD426">
        <v>10.7633736162324</v>
      </c>
      <c r="AE426">
        <v>10.177737222049499</v>
      </c>
      <c r="AF426">
        <v>9.6242951228725797</v>
      </c>
      <c r="AG426">
        <v>9.1012068358315705</v>
      </c>
      <c r="AH426">
        <v>8.6067559290678499</v>
      </c>
    </row>
    <row r="427" spans="1:34" x14ac:dyDescent="0.35">
      <c r="A427" t="s">
        <v>81</v>
      </c>
      <c r="C427">
        <v>197.77699999999999</v>
      </c>
      <c r="D427">
        <v>197.18899999999999</v>
      </c>
      <c r="E427">
        <v>194.92988261462</v>
      </c>
      <c r="F427">
        <v>202.22046014486</v>
      </c>
      <c r="G427">
        <v>215.754483076794</v>
      </c>
      <c r="H427">
        <v>210.15141576615599</v>
      </c>
      <c r="I427">
        <v>44.909394928117898</v>
      </c>
      <c r="J427">
        <v>41.8772148229707</v>
      </c>
      <c r="K427">
        <v>39.000607749840299</v>
      </c>
      <c r="L427">
        <v>36.433749215883999</v>
      </c>
      <c r="M427">
        <v>34.125936727724799</v>
      </c>
      <c r="N427">
        <v>32.620846989230003</v>
      </c>
      <c r="O427">
        <v>30.1706617807797</v>
      </c>
      <c r="P427">
        <v>28.651838570436599</v>
      </c>
      <c r="Q427">
        <v>26.3275381973368</v>
      </c>
      <c r="R427">
        <v>24.596441245382699</v>
      </c>
      <c r="S427">
        <v>22.814359912624202</v>
      </c>
      <c r="T427">
        <v>21.4174874087817</v>
      </c>
      <c r="U427">
        <v>20.174455941042702</v>
      </c>
      <c r="V427">
        <v>19.0884586492346</v>
      </c>
      <c r="W427">
        <v>18.071810573144699</v>
      </c>
      <c r="X427">
        <v>17.116422403379399</v>
      </c>
      <c r="Y427">
        <v>16.2191438812618</v>
      </c>
      <c r="Z427">
        <v>15.3725009441292</v>
      </c>
      <c r="AA427">
        <v>14.573002456604501</v>
      </c>
      <c r="AB427">
        <v>13.816652666114599</v>
      </c>
      <c r="AC427">
        <v>13.101996443162299</v>
      </c>
      <c r="AD427">
        <v>12.4260542301655</v>
      </c>
      <c r="AE427">
        <v>11.786502168074399</v>
      </c>
      <c r="AF427">
        <v>11.181195239865101</v>
      </c>
      <c r="AG427">
        <v>10.6081497534683</v>
      </c>
      <c r="AH427">
        <v>10.065522369311299</v>
      </c>
    </row>
    <row r="428" spans="1:34" x14ac:dyDescent="0.35">
      <c r="A428" t="s">
        <v>82</v>
      </c>
      <c r="C428">
        <v>26.295999999999999</v>
      </c>
      <c r="D428">
        <v>25.954000000000001</v>
      </c>
      <c r="E428">
        <v>26.565526619035602</v>
      </c>
    </row>
    <row r="429" spans="1:34" x14ac:dyDescent="0.35">
      <c r="A429" t="s">
        <v>83</v>
      </c>
      <c r="C429">
        <v>0</v>
      </c>
      <c r="D429">
        <v>0</v>
      </c>
      <c r="E429">
        <v>0</v>
      </c>
    </row>
    <row r="430" spans="1:34" x14ac:dyDescent="0.35">
      <c r="A430" t="s">
        <v>84</v>
      </c>
      <c r="C430">
        <v>7.3559999999999999</v>
      </c>
      <c r="D430">
        <v>7.5549999999999997</v>
      </c>
      <c r="E430">
        <v>6.5702053247952996</v>
      </c>
      <c r="F430">
        <v>13.1815892475413</v>
      </c>
      <c r="G430">
        <v>24.998945685515999</v>
      </c>
      <c r="H430">
        <v>22.1783359778102</v>
      </c>
      <c r="I430">
        <v>8.2703008086340297</v>
      </c>
      <c r="J430">
        <v>7.9169578087737698</v>
      </c>
      <c r="K430">
        <v>7.6174631706201597</v>
      </c>
      <c r="L430">
        <v>7.3757969603394598</v>
      </c>
      <c r="M430">
        <v>7.1782737253622599</v>
      </c>
      <c r="N430">
        <v>7.5595151658590298</v>
      </c>
      <c r="O430">
        <v>7.1665725570445504</v>
      </c>
      <c r="P430">
        <v>7.3244318311788401</v>
      </c>
      <c r="Q430">
        <v>6.8070870714842497</v>
      </c>
      <c r="R430">
        <v>6.6357308961060104</v>
      </c>
      <c r="S430">
        <v>6.3504787323234</v>
      </c>
      <c r="T430">
        <v>6.2273402137324601</v>
      </c>
      <c r="U430">
        <v>6.1391862782824402</v>
      </c>
      <c r="V430">
        <v>6.1014008758316196</v>
      </c>
      <c r="W430">
        <v>6.0708172631371502</v>
      </c>
      <c r="X430">
        <v>6.0451009138557303</v>
      </c>
      <c r="Y430">
        <v>6.0225732856641097</v>
      </c>
      <c r="Z430">
        <v>6.0027201595313899</v>
      </c>
      <c r="AA430">
        <v>5.9848715563912096</v>
      </c>
      <c r="AB430">
        <v>5.9686954367132401</v>
      </c>
      <c r="AC430">
        <v>5.9536905464177101</v>
      </c>
      <c r="AD430">
        <v>5.93968615227101</v>
      </c>
      <c r="AE430">
        <v>5.9265092797965702</v>
      </c>
      <c r="AF430">
        <v>5.91402868487818</v>
      </c>
      <c r="AG430">
        <v>5.9021420450179498</v>
      </c>
      <c r="AH430">
        <v>5.8907682356461297</v>
      </c>
    </row>
    <row r="431" spans="1:34" x14ac:dyDescent="0.35">
      <c r="A431" t="s">
        <v>34</v>
      </c>
      <c r="C431">
        <v>189.16900000000001</v>
      </c>
      <c r="D431">
        <v>188.27699999999999</v>
      </c>
      <c r="E431">
        <v>188.83488396404101</v>
      </c>
      <c r="F431">
        <v>187.98412900109801</v>
      </c>
      <c r="G431">
        <v>187.121757460304</v>
      </c>
      <c r="H431">
        <v>185.52668286419501</v>
      </c>
      <c r="I431">
        <v>36.919456093782102</v>
      </c>
      <c r="J431">
        <v>34.858469497039302</v>
      </c>
      <c r="K431">
        <v>32.865771085363399</v>
      </c>
      <c r="L431">
        <v>31.026218815334801</v>
      </c>
      <c r="M431">
        <v>29.283340850375598</v>
      </c>
      <c r="N431">
        <v>27.580780746775499</v>
      </c>
      <c r="O431">
        <v>25.862751373669202</v>
      </c>
      <c r="P431">
        <v>24.296242172399701</v>
      </c>
      <c r="Q431">
        <v>22.833783052587201</v>
      </c>
      <c r="R431">
        <v>21.4629210746564</v>
      </c>
      <c r="S431">
        <v>20.1733688533619</v>
      </c>
      <c r="T431">
        <v>18.975177483783401</v>
      </c>
      <c r="U431">
        <v>17.8915465712555</v>
      </c>
      <c r="V431">
        <v>16.891943347094202</v>
      </c>
      <c r="W431">
        <v>15.9557076444869</v>
      </c>
      <c r="X431">
        <v>15.075815091211901</v>
      </c>
      <c r="Y431">
        <v>14.249320844624201</v>
      </c>
      <c r="Z431">
        <v>13.4698983912561</v>
      </c>
      <c r="AA431">
        <v>12.7344158922988</v>
      </c>
      <c r="AB431">
        <v>12.039316750797299</v>
      </c>
      <c r="AC431">
        <v>11.383186642969401</v>
      </c>
      <c r="AD431">
        <v>10.7633736162324</v>
      </c>
      <c r="AE431">
        <v>10.177737222049499</v>
      </c>
      <c r="AF431">
        <v>9.6242951228725797</v>
      </c>
      <c r="AG431">
        <v>9.1012068358315705</v>
      </c>
      <c r="AH431">
        <v>8.6067559290678499</v>
      </c>
    </row>
    <row r="432" spans="1:34" x14ac:dyDescent="0.35">
      <c r="A432" t="s">
        <v>35</v>
      </c>
      <c r="C432">
        <v>519.899</v>
      </c>
      <c r="D432">
        <v>517.21</v>
      </c>
      <c r="E432">
        <v>508.265468142788</v>
      </c>
      <c r="F432">
        <v>532.43354201818897</v>
      </c>
      <c r="G432">
        <v>583.93249137507496</v>
      </c>
      <c r="H432">
        <v>559.46084618775899</v>
      </c>
      <c r="I432">
        <v>382.79153687955301</v>
      </c>
      <c r="J432">
        <v>369.76064887443499</v>
      </c>
      <c r="K432">
        <v>356.85882189171701</v>
      </c>
      <c r="L432">
        <v>346.16071542778701</v>
      </c>
      <c r="M432">
        <v>336.56548657732401</v>
      </c>
      <c r="N432">
        <v>333.67647971745799</v>
      </c>
      <c r="O432">
        <v>315.96248032986603</v>
      </c>
      <c r="P432">
        <v>311.263431667259</v>
      </c>
      <c r="Q432">
        <v>297.30358954131202</v>
      </c>
      <c r="R432">
        <v>288.89305483951199</v>
      </c>
      <c r="S432">
        <v>279.28681077995498</v>
      </c>
      <c r="T432">
        <v>272.82552959031602</v>
      </c>
      <c r="U432">
        <v>267.637450657599</v>
      </c>
      <c r="V432">
        <v>263.55502058540498</v>
      </c>
      <c r="W432">
        <v>259.76647384530901</v>
      </c>
      <c r="X432">
        <v>256.19181887215899</v>
      </c>
      <c r="Y432">
        <v>252.935068044107</v>
      </c>
      <c r="Z432">
        <v>249.83169375604601</v>
      </c>
      <c r="AA432">
        <v>246.859060112663</v>
      </c>
      <c r="AB432">
        <v>243.98893165904099</v>
      </c>
      <c r="AC432">
        <v>241.22226483979901</v>
      </c>
      <c r="AD432">
        <v>238.54618935848001</v>
      </c>
      <c r="AE432">
        <v>235.95203782845201</v>
      </c>
      <c r="AF432">
        <v>233.43259177112901</v>
      </c>
      <c r="AG432">
        <v>230.981798492271</v>
      </c>
      <c r="AH432">
        <v>228.594521072009</v>
      </c>
    </row>
    <row r="433" spans="1:34" x14ac:dyDescent="0.35">
      <c r="A433" t="s">
        <v>36</v>
      </c>
      <c r="C433">
        <v>26.295999999999999</v>
      </c>
      <c r="D433">
        <v>25.954000000000001</v>
      </c>
      <c r="E433">
        <v>26.565526619035602</v>
      </c>
    </row>
    <row r="434" spans="1:34" x14ac:dyDescent="0.35">
      <c r="A434" t="s">
        <v>37</v>
      </c>
      <c r="C434">
        <v>121.093</v>
      </c>
      <c r="D434">
        <v>118.282</v>
      </c>
      <c r="E434">
        <v>119.668703443833</v>
      </c>
    </row>
    <row r="435" spans="1:34" ht="116" x14ac:dyDescent="0.35">
      <c r="A435" t="s">
        <v>312</v>
      </c>
      <c r="C435">
        <v>0</v>
      </c>
      <c r="D435">
        <v>0</v>
      </c>
      <c r="E435" s="19" t="s">
        <v>567</v>
      </c>
      <c r="F435" s="19" t="s">
        <v>568</v>
      </c>
      <c r="G435" s="19" t="s">
        <v>569</v>
      </c>
      <c r="H435" s="19" t="s">
        <v>570</v>
      </c>
      <c r="I435" s="19" t="s">
        <v>571</v>
      </c>
      <c r="J435" s="19" t="s">
        <v>572</v>
      </c>
      <c r="K435" s="19" t="s">
        <v>573</v>
      </c>
      <c r="L435" s="19" t="s">
        <v>574</v>
      </c>
      <c r="M435" s="19" t="s">
        <v>575</v>
      </c>
      <c r="N435" s="19" t="s">
        <v>576</v>
      </c>
      <c r="O435" s="19" t="s">
        <v>577</v>
      </c>
      <c r="P435" s="19" t="s">
        <v>578</v>
      </c>
      <c r="Q435" s="19" t="s">
        <v>579</v>
      </c>
      <c r="R435" s="19" t="s">
        <v>580</v>
      </c>
      <c r="S435" s="19" t="s">
        <v>581</v>
      </c>
      <c r="T435" s="19" t="s">
        <v>582</v>
      </c>
      <c r="U435" s="19" t="s">
        <v>583</v>
      </c>
      <c r="V435" s="19" t="s">
        <v>584</v>
      </c>
      <c r="W435" s="19" t="s">
        <v>585</v>
      </c>
      <c r="X435" s="19" t="s">
        <v>586</v>
      </c>
      <c r="Y435" s="19" t="s">
        <v>587</v>
      </c>
      <c r="Z435" s="19" t="s">
        <v>588</v>
      </c>
      <c r="AA435" s="19" t="s">
        <v>589</v>
      </c>
      <c r="AB435" s="19" t="s">
        <v>590</v>
      </c>
      <c r="AC435" s="19" t="s">
        <v>591</v>
      </c>
      <c r="AD435" s="19" t="s">
        <v>592</v>
      </c>
      <c r="AE435" s="19" t="s">
        <v>593</v>
      </c>
      <c r="AF435" s="19" t="s">
        <v>594</v>
      </c>
      <c r="AG435" s="19" t="s">
        <v>595</v>
      </c>
      <c r="AH435" s="19" t="s">
        <v>596</v>
      </c>
    </row>
    <row r="436" spans="1:34" x14ac:dyDescent="0.35">
      <c r="A436" t="s">
        <v>475</v>
      </c>
      <c r="C436">
        <v>182.386</v>
      </c>
      <c r="D436">
        <v>187.25200000000001</v>
      </c>
      <c r="E436">
        <v>195.665707202861</v>
      </c>
      <c r="F436">
        <v>265.45442918035701</v>
      </c>
      <c r="G436">
        <v>430.50482152092798</v>
      </c>
      <c r="H436">
        <v>487.6948989393</v>
      </c>
      <c r="I436">
        <v>432.48470223769999</v>
      </c>
      <c r="J436">
        <v>408.37863020216997</v>
      </c>
      <c r="K436">
        <v>454.24086448114201</v>
      </c>
      <c r="L436">
        <v>422.28461798015502</v>
      </c>
      <c r="M436">
        <v>432.56506499454002</v>
      </c>
      <c r="N436">
        <v>622.73528448888999</v>
      </c>
      <c r="O436">
        <v>491.85898030957298</v>
      </c>
      <c r="P436">
        <v>493.81018873647201</v>
      </c>
      <c r="Q436">
        <v>459.556571854526</v>
      </c>
      <c r="R436">
        <v>455.05542154890799</v>
      </c>
      <c r="S436">
        <v>451.28064305966001</v>
      </c>
      <c r="T436">
        <v>412.43775321162002</v>
      </c>
      <c r="U436">
        <v>394.56464363477198</v>
      </c>
      <c r="V436">
        <v>386.531624639862</v>
      </c>
      <c r="W436">
        <v>381.68056490154999</v>
      </c>
      <c r="X436">
        <v>378.56904581031398</v>
      </c>
      <c r="Y436">
        <v>375.83934845754402</v>
      </c>
      <c r="Z436">
        <v>373.964561547892</v>
      </c>
      <c r="AA436">
        <v>372.67282378125998</v>
      </c>
      <c r="AB436">
        <v>371.81156038539899</v>
      </c>
      <c r="AC436">
        <v>371.24438335503498</v>
      </c>
      <c r="AD436">
        <v>370.89552373024202</v>
      </c>
      <c r="AE436">
        <v>370.71033055174399</v>
      </c>
      <c r="AF436">
        <v>370.64938801345698</v>
      </c>
      <c r="AG436">
        <v>370.683687649229</v>
      </c>
      <c r="AH436">
        <v>370.79151020138301</v>
      </c>
    </row>
    <row r="437" spans="1:34" x14ac:dyDescent="0.35">
      <c r="A437" t="s">
        <v>86</v>
      </c>
      <c r="C437">
        <v>87.649000000000001</v>
      </c>
      <c r="D437">
        <v>84.683000000000007</v>
      </c>
      <c r="E437">
        <v>87.770416958341698</v>
      </c>
      <c r="F437">
        <v>84.624451398171303</v>
      </c>
      <c r="G437">
        <v>81.600065465822098</v>
      </c>
      <c r="H437">
        <v>74.718435519221302</v>
      </c>
      <c r="I437">
        <v>71.870544302260896</v>
      </c>
      <c r="J437">
        <v>68.621001902890598</v>
      </c>
      <c r="K437">
        <v>64.208504948426807</v>
      </c>
      <c r="L437">
        <v>60.606394910611598</v>
      </c>
      <c r="M437">
        <v>57.385495132243598</v>
      </c>
      <c r="N437">
        <v>53.404568008387301</v>
      </c>
      <c r="O437">
        <v>50.073888753804901</v>
      </c>
      <c r="P437">
        <v>47.709626096179797</v>
      </c>
      <c r="Q437">
        <v>45.432497680537097</v>
      </c>
      <c r="R437">
        <v>43.194988849980902</v>
      </c>
      <c r="S437">
        <v>41.018046263032701</v>
      </c>
      <c r="T437">
        <v>39.206929323137302</v>
      </c>
      <c r="U437">
        <v>37.599869919565101</v>
      </c>
      <c r="V437">
        <v>36.2263150399558</v>
      </c>
      <c r="W437">
        <v>34.924159353885301</v>
      </c>
      <c r="X437">
        <v>33.676123477314597</v>
      </c>
      <c r="Y437">
        <v>32.634339776338301</v>
      </c>
      <c r="Z437">
        <v>31.616496962537301</v>
      </c>
      <c r="AA437">
        <v>30.618135475586101</v>
      </c>
      <c r="AB437">
        <v>29.627192085516299</v>
      </c>
      <c r="AC437">
        <v>28.654402129892301</v>
      </c>
      <c r="AD437">
        <v>27.698386903608601</v>
      </c>
      <c r="AE437">
        <v>26.758476861668601</v>
      </c>
      <c r="AF437">
        <v>25.834427035637098</v>
      </c>
      <c r="AG437">
        <v>24.926265498666201</v>
      </c>
      <c r="AH437">
        <v>24.034185282263799</v>
      </c>
    </row>
    <row r="438" spans="1:34" x14ac:dyDescent="0.35">
      <c r="A438" t="s">
        <v>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5">
      <c r="A439" t="s">
        <v>88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35">
      <c r="A440" t="s">
        <v>89</v>
      </c>
      <c r="C440">
        <v>322.12200000000001</v>
      </c>
      <c r="D440">
        <v>320.02100000000002</v>
      </c>
      <c r="E440">
        <v>313.33558552816697</v>
      </c>
      <c r="F440">
        <v>330.21308187332801</v>
      </c>
      <c r="G440">
        <v>368.17800829828002</v>
      </c>
      <c r="H440">
        <v>349.309430421603</v>
      </c>
      <c r="I440">
        <v>337.88214195143502</v>
      </c>
      <c r="J440">
        <v>327.88343405146401</v>
      </c>
      <c r="K440">
        <v>317.858214141877</v>
      </c>
      <c r="L440">
        <v>309.726966211903</v>
      </c>
      <c r="M440">
        <v>302.43954984959902</v>
      </c>
      <c r="N440">
        <v>301.05563272822798</v>
      </c>
      <c r="O440">
        <v>285.791818549087</v>
      </c>
      <c r="P440">
        <v>282.61159309682301</v>
      </c>
      <c r="Q440">
        <v>270.97605134397497</v>
      </c>
      <c r="R440">
        <v>264.29661359412898</v>
      </c>
      <c r="S440">
        <v>256.47245086733102</v>
      </c>
      <c r="T440">
        <v>251.408042181534</v>
      </c>
      <c r="U440">
        <v>247.46299471655601</v>
      </c>
      <c r="V440">
        <v>244.46656193617</v>
      </c>
      <c r="W440">
        <v>241.69466327216401</v>
      </c>
      <c r="X440">
        <v>239.07539646877899</v>
      </c>
      <c r="Y440">
        <v>236.71592416284599</v>
      </c>
      <c r="Z440">
        <v>234.45919281191701</v>
      </c>
      <c r="AA440">
        <v>232.28605765605801</v>
      </c>
      <c r="AB440">
        <v>230.17227899292601</v>
      </c>
      <c r="AC440">
        <v>228.12026839663599</v>
      </c>
      <c r="AD440">
        <v>226.12013512831399</v>
      </c>
      <c r="AE440">
        <v>224.165535660378</v>
      </c>
      <c r="AF440">
        <v>222.25139653126399</v>
      </c>
      <c r="AG440">
        <v>220.37364873880199</v>
      </c>
      <c r="AH440">
        <v>218.528998702698</v>
      </c>
    </row>
    <row r="441" spans="1:34" x14ac:dyDescent="0.35">
      <c r="A441" t="s">
        <v>90</v>
      </c>
      <c r="C441">
        <v>0</v>
      </c>
      <c r="D441">
        <v>0</v>
      </c>
      <c r="E441">
        <v>0</v>
      </c>
    </row>
    <row r="442" spans="1:34" x14ac:dyDescent="0.35">
      <c r="A442" t="s">
        <v>91</v>
      </c>
      <c r="C442">
        <v>121.093</v>
      </c>
      <c r="D442">
        <v>118.282</v>
      </c>
      <c r="E442">
        <v>119.668703443833</v>
      </c>
    </row>
    <row r="443" spans="1:34" x14ac:dyDescent="0.35">
      <c r="A443" t="s">
        <v>92</v>
      </c>
      <c r="C443">
        <v>124.187</v>
      </c>
      <c r="D443">
        <v>124.068</v>
      </c>
      <c r="E443">
        <v>115.193465539054</v>
      </c>
      <c r="F443">
        <v>149.12976510089999</v>
      </c>
      <c r="G443">
        <v>217.83783073677</v>
      </c>
      <c r="H443">
        <v>200.22782615728201</v>
      </c>
      <c r="I443">
        <v>184.497432339292</v>
      </c>
      <c r="J443">
        <v>170.498591363343</v>
      </c>
      <c r="K443">
        <v>159.69654608852801</v>
      </c>
      <c r="L443">
        <v>150.91770223947501</v>
      </c>
      <c r="M443">
        <v>144.30664785486499</v>
      </c>
      <c r="N443">
        <v>151.19575620097601</v>
      </c>
      <c r="O443">
        <v>140.18740387606101</v>
      </c>
      <c r="P443">
        <v>141.183908465657</v>
      </c>
      <c r="Q443">
        <v>129.17888230716201</v>
      </c>
      <c r="R443">
        <v>124.44609999086001</v>
      </c>
      <c r="S443">
        <v>117.911922923666</v>
      </c>
      <c r="T443">
        <v>114.455598913157</v>
      </c>
      <c r="U443">
        <v>111.99182295515</v>
      </c>
      <c r="V443">
        <v>110.49376054233601</v>
      </c>
      <c r="W443">
        <v>109.15770979234701</v>
      </c>
      <c r="X443">
        <v>107.917211412292</v>
      </c>
      <c r="Y443">
        <v>106.714635232123</v>
      </c>
      <c r="Z443">
        <v>105.551813517035</v>
      </c>
      <c r="AA443">
        <v>104.413290162257</v>
      </c>
      <c r="AB443">
        <v>103.290379506325</v>
      </c>
      <c r="AC443">
        <v>102.17321460516899</v>
      </c>
      <c r="AD443">
        <v>101.05653062714801</v>
      </c>
      <c r="AE443">
        <v>99.936165029812699</v>
      </c>
      <c r="AF443">
        <v>98.808902466247204</v>
      </c>
      <c r="AG443">
        <v>97.672213212855198</v>
      </c>
      <c r="AH443">
        <v>96.524076551477094</v>
      </c>
    </row>
    <row r="444" spans="1:34" x14ac:dyDescent="0.35">
      <c r="A444" t="s">
        <v>38</v>
      </c>
      <c r="C444">
        <v>131.54300000000001</v>
      </c>
      <c r="D444">
        <v>131.62299999999999</v>
      </c>
      <c r="E444">
        <v>121.763670863849</v>
      </c>
      <c r="F444">
        <v>162.31135434844199</v>
      </c>
      <c r="G444">
        <v>242.83677642228599</v>
      </c>
      <c r="H444">
        <v>222.40616213509199</v>
      </c>
      <c r="I444">
        <v>192.76773314792601</v>
      </c>
      <c r="J444">
        <v>178.41554917211701</v>
      </c>
      <c r="K444">
        <v>167.314009259149</v>
      </c>
      <c r="L444">
        <v>158.29349919981399</v>
      </c>
      <c r="M444">
        <v>151.48492158022799</v>
      </c>
      <c r="N444">
        <v>158.75527136683499</v>
      </c>
      <c r="O444">
        <v>147.353976433105</v>
      </c>
      <c r="P444">
        <v>148.508340296836</v>
      </c>
      <c r="Q444">
        <v>135.98596937864599</v>
      </c>
      <c r="R444">
        <v>131.081830886966</v>
      </c>
      <c r="S444">
        <v>124.262401655989</v>
      </c>
      <c r="T444">
        <v>120.682939126889</v>
      </c>
      <c r="U444">
        <v>118.13100923343301</v>
      </c>
      <c r="V444">
        <v>116.595161418168</v>
      </c>
      <c r="W444">
        <v>115.228527055485</v>
      </c>
      <c r="X444">
        <v>113.96231232614799</v>
      </c>
      <c r="Y444">
        <v>112.737208517787</v>
      </c>
      <c r="Z444">
        <v>111.554533676567</v>
      </c>
      <c r="AA444">
        <v>110.398161718648</v>
      </c>
      <c r="AB444">
        <v>109.259074943039</v>
      </c>
      <c r="AC444">
        <v>108.126905151587</v>
      </c>
      <c r="AD444">
        <v>106.996216779419</v>
      </c>
      <c r="AE444">
        <v>105.86267430960901</v>
      </c>
      <c r="AF444">
        <v>104.722931151125</v>
      </c>
      <c r="AG444">
        <v>103.57435525787299</v>
      </c>
      <c r="AH444">
        <v>102.414844787123</v>
      </c>
    </row>
    <row r="445" spans="1:34" x14ac:dyDescent="0.35">
      <c r="A445" t="s">
        <v>421</v>
      </c>
      <c r="C445">
        <v>8.8859999999999992</v>
      </c>
      <c r="D445">
        <v>8.7639999999999993</v>
      </c>
      <c r="E445">
        <v>8.6379334143571498</v>
      </c>
      <c r="F445">
        <v>8.4691886471261597</v>
      </c>
      <c r="G445">
        <v>8.2214654978688397</v>
      </c>
      <c r="H445">
        <v>7.9616273731223499</v>
      </c>
      <c r="I445">
        <v>7.6173682432098797</v>
      </c>
      <c r="J445">
        <v>7.3034859455215901</v>
      </c>
      <c r="K445">
        <v>8.2004840531816203</v>
      </c>
      <c r="L445">
        <v>7.8590442511962104</v>
      </c>
      <c r="M445">
        <v>7.5398172979639302</v>
      </c>
      <c r="N445">
        <v>7.1861660780403502</v>
      </c>
      <c r="O445">
        <v>6.8826269171365597</v>
      </c>
      <c r="P445">
        <v>6.6106737786010701</v>
      </c>
      <c r="Q445">
        <v>6.0508120952648898</v>
      </c>
      <c r="R445">
        <v>5.9674288558484001</v>
      </c>
      <c r="S445">
        <v>5.9050452208496198</v>
      </c>
      <c r="T445">
        <v>5.7308277090356503</v>
      </c>
      <c r="U445">
        <v>5.5569470398344798</v>
      </c>
      <c r="V445">
        <v>5.3978725541366197</v>
      </c>
      <c r="W445">
        <v>5.2510256585884196</v>
      </c>
      <c r="X445">
        <v>5.0931774567956003</v>
      </c>
      <c r="Y445">
        <v>5.01720446312628</v>
      </c>
      <c r="Z445">
        <v>4.9386391711730999</v>
      </c>
      <c r="AA445">
        <v>4.8532432853374798</v>
      </c>
      <c r="AB445">
        <v>4.7707815672929099</v>
      </c>
      <c r="AC445">
        <v>4.6870615352242799</v>
      </c>
      <c r="AD445">
        <v>4.5259076385412103</v>
      </c>
      <c r="AE445">
        <v>4.3649082231345702</v>
      </c>
      <c r="AF445">
        <v>4.2039971922383499</v>
      </c>
      <c r="AG445">
        <v>4.0430274166246498</v>
      </c>
      <c r="AH445">
        <v>3.8819180225626</v>
      </c>
    </row>
    <row r="446" spans="1:34" x14ac:dyDescent="0.35">
      <c r="A446" t="s">
        <v>282</v>
      </c>
      <c r="C446">
        <v>9.9000000000000005E-2</v>
      </c>
      <c r="D446">
        <v>9.2999999999999999E-2</v>
      </c>
      <c r="E446">
        <v>8.5366460514520404E-2</v>
      </c>
      <c r="F446">
        <v>0.112783534658612</v>
      </c>
      <c r="G446">
        <v>0.15730592813567401</v>
      </c>
      <c r="H446">
        <v>0.1709988817841</v>
      </c>
      <c r="I446">
        <v>0.178352153086971</v>
      </c>
      <c r="J446">
        <v>0.15507755784222799</v>
      </c>
      <c r="K446">
        <v>0.14742543907963501</v>
      </c>
      <c r="L446">
        <v>0.12648108670709701</v>
      </c>
      <c r="M446">
        <v>0.115645692394756</v>
      </c>
      <c r="N446">
        <v>0.141382830674183</v>
      </c>
      <c r="O446">
        <v>0.12730573152261901</v>
      </c>
      <c r="P446">
        <v>0.115908217577495</v>
      </c>
      <c r="Q446">
        <v>9.7431968440763003E-2</v>
      </c>
      <c r="R446">
        <v>8.6078362425232896E-2</v>
      </c>
      <c r="S446">
        <v>7.5067564862610694E-2</v>
      </c>
      <c r="T446">
        <v>6.3202425072401994E-2</v>
      </c>
      <c r="U446">
        <v>6.5268815504637395E-2</v>
      </c>
      <c r="V446">
        <v>5.7916298983110098E-2</v>
      </c>
      <c r="W446">
        <v>5.2216581319245198E-2</v>
      </c>
      <c r="X446">
        <v>5.80257450240916E-2</v>
      </c>
      <c r="Y446">
        <v>5.2505153227387601E-2</v>
      </c>
      <c r="Z446">
        <v>4.7748052930160503E-2</v>
      </c>
      <c r="AA446">
        <v>4.2076033060593397E-2</v>
      </c>
      <c r="AB446">
        <v>3.8937260139689303E-2</v>
      </c>
      <c r="AC446">
        <v>3.5389827779259198E-2</v>
      </c>
      <c r="AD446">
        <v>3.2170128842339898E-2</v>
      </c>
      <c r="AE446">
        <v>2.9228521951954699E-2</v>
      </c>
      <c r="AF446">
        <v>2.6538905327078199E-2</v>
      </c>
      <c r="AG446">
        <v>2.40780319527726E-2</v>
      </c>
      <c r="AH446">
        <v>2.1825007105719399E-2</v>
      </c>
    </row>
    <row r="447" spans="1:34" x14ac:dyDescent="0.35">
      <c r="A447" t="s">
        <v>283</v>
      </c>
      <c r="C447">
        <v>4.2000000000000003E-2</v>
      </c>
      <c r="D447">
        <v>0.04</v>
      </c>
      <c r="E447">
        <v>3.8649158439529603E-2</v>
      </c>
      <c r="F447">
        <v>5.97973691352926E-2</v>
      </c>
      <c r="G447">
        <v>8.5848188392601305E-2</v>
      </c>
      <c r="H447">
        <v>0.102683869846051</v>
      </c>
      <c r="I447">
        <v>9.5538998939785902E-2</v>
      </c>
      <c r="J447">
        <v>8.1837488919955903E-2</v>
      </c>
      <c r="K447">
        <v>8.2130673751417305E-2</v>
      </c>
      <c r="L447">
        <v>6.7851585512969298E-2</v>
      </c>
      <c r="M447">
        <v>6.3123536276164904E-2</v>
      </c>
      <c r="N447">
        <v>8.9970684191429701E-2</v>
      </c>
      <c r="O447">
        <v>6.9392649104170395E-2</v>
      </c>
      <c r="P447">
        <v>6.2564840574674402E-2</v>
      </c>
      <c r="Q447">
        <v>5.1593620998512502E-2</v>
      </c>
      <c r="R447">
        <v>4.5164262203709997E-2</v>
      </c>
      <c r="S447">
        <v>3.9426988620399298E-2</v>
      </c>
      <c r="T447">
        <v>3.10526303580143E-2</v>
      </c>
      <c r="U447">
        <v>3.08475253565181E-2</v>
      </c>
      <c r="V447">
        <v>2.7055825511474701E-2</v>
      </c>
      <c r="W447">
        <v>2.4079139518E-2</v>
      </c>
      <c r="X447">
        <v>2.5551001143356698E-2</v>
      </c>
      <c r="Y447">
        <v>2.29589054606892E-2</v>
      </c>
      <c r="Z447">
        <v>2.07153860056178E-2</v>
      </c>
      <c r="AA447">
        <v>1.8529548686115799E-2</v>
      </c>
      <c r="AB447">
        <v>1.6868478694632798E-2</v>
      </c>
      <c r="AC447">
        <v>1.52996106398897E-2</v>
      </c>
      <c r="AD447">
        <v>1.3894693785220199E-2</v>
      </c>
      <c r="AE447">
        <v>1.2631241171537799E-2</v>
      </c>
      <c r="AF447">
        <v>1.14924380134185E-2</v>
      </c>
      <c r="AG447">
        <v>1.04639678900728E-2</v>
      </c>
      <c r="AH447">
        <v>9.5334865212518896E-3</v>
      </c>
    </row>
    <row r="448" spans="1:34" x14ac:dyDescent="0.35">
      <c r="A448" t="s">
        <v>284</v>
      </c>
      <c r="C448">
        <v>0</v>
      </c>
      <c r="D448">
        <v>0</v>
      </c>
      <c r="E448">
        <v>2.6996436429390101E-4</v>
      </c>
      <c r="F448">
        <v>2.6500978441252498E-4</v>
      </c>
      <c r="G448">
        <v>2.6012616796954101E-4</v>
      </c>
      <c r="H448">
        <v>3.29887264995464E-4</v>
      </c>
      <c r="I448">
        <v>1.49239657043077E-2</v>
      </c>
      <c r="J448">
        <v>1.41296787776585E-2</v>
      </c>
      <c r="K448">
        <v>1.34231488142395E-2</v>
      </c>
      <c r="L448">
        <v>1.2951420962426999E-2</v>
      </c>
      <c r="M448">
        <v>1.2393485120680701E-2</v>
      </c>
      <c r="N448">
        <v>1.2499180673917301E-2</v>
      </c>
      <c r="O448">
        <v>1.3919608689841E-2</v>
      </c>
      <c r="P448">
        <v>1.34439279718366E-2</v>
      </c>
      <c r="Q448">
        <v>1.23732419958822E-2</v>
      </c>
      <c r="R448">
        <v>1.1819933616289699E-2</v>
      </c>
      <c r="S448">
        <v>1.11997485267593E-2</v>
      </c>
      <c r="T448">
        <v>1.0454264439662899E-2</v>
      </c>
      <c r="U448">
        <v>1.1891944150477E-2</v>
      </c>
      <c r="V448">
        <v>1.0791290823147399E-2</v>
      </c>
      <c r="W448">
        <v>1.00085636021768E-2</v>
      </c>
      <c r="X448">
        <v>1.00768837998716E-2</v>
      </c>
      <c r="Y448">
        <v>9.2700572016270501E-3</v>
      </c>
      <c r="Z448">
        <v>8.6057040780712201E-3</v>
      </c>
      <c r="AA448">
        <v>7.4493478555673698E-3</v>
      </c>
      <c r="AB448">
        <v>7.19666036217679E-3</v>
      </c>
      <c r="AC448">
        <v>6.6326609687530399E-3</v>
      </c>
      <c r="AD448">
        <v>6.1095566643797703E-3</v>
      </c>
      <c r="AE448">
        <v>5.6189411113942399E-3</v>
      </c>
      <c r="AF448">
        <v>5.1609562267791202E-3</v>
      </c>
      <c r="AG448">
        <v>4.73516684334431E-3</v>
      </c>
      <c r="AH448">
        <v>4.3406964027284398E-3</v>
      </c>
    </row>
    <row r="449" spans="1:34" x14ac:dyDescent="0.35">
      <c r="A449" t="s">
        <v>285</v>
      </c>
      <c r="C449">
        <v>2.1000000000000001E-2</v>
      </c>
      <c r="D449">
        <v>0.02</v>
      </c>
      <c r="E449">
        <v>1.82872766623309E-2</v>
      </c>
      <c r="F449">
        <v>1.9441174521126699E-2</v>
      </c>
      <c r="G449">
        <v>2.23864443181945E-2</v>
      </c>
      <c r="H449">
        <v>2.4522305723009299E-2</v>
      </c>
      <c r="I449">
        <v>2.7240333870003901E-2</v>
      </c>
      <c r="J449">
        <v>2.6404602245033298E-2</v>
      </c>
      <c r="K449">
        <v>2.5184196267364199E-2</v>
      </c>
      <c r="L449">
        <v>2.37923668566681E-2</v>
      </c>
      <c r="M449">
        <v>2.2002212500034899E-2</v>
      </c>
      <c r="N449">
        <v>2.10663088066202E-2</v>
      </c>
      <c r="O449">
        <v>2.7414513755979801E-2</v>
      </c>
      <c r="P449">
        <v>2.48807139814647E-2</v>
      </c>
      <c r="Q449">
        <v>2.2344017018789599E-2</v>
      </c>
      <c r="R449">
        <v>1.9818053979503699E-2</v>
      </c>
      <c r="S449">
        <v>1.7046189201401999E-2</v>
      </c>
      <c r="T449">
        <v>1.52029257431573E-2</v>
      </c>
      <c r="U449">
        <v>1.6427968991702398E-2</v>
      </c>
      <c r="V449" s="22">
        <v>1.4505986143723001E-2</v>
      </c>
      <c r="W449" s="22">
        <v>1.3054235454198501E-2</v>
      </c>
      <c r="X449" s="22">
        <v>1.6396167465391399E-2</v>
      </c>
      <c r="Y449" s="22">
        <v>1.47701412436706E-2</v>
      </c>
      <c r="Z449" s="22">
        <v>1.33831591550338E-2</v>
      </c>
      <c r="AA449" s="22">
        <v>1.1532342310926201E-2</v>
      </c>
      <c r="AB449" s="22">
        <v>1.07006680852981E-2</v>
      </c>
      <c r="AC449" s="22">
        <v>9.6713849696165501E-3</v>
      </c>
      <c r="AD449" s="22">
        <v>8.7448828269612693E-3</v>
      </c>
      <c r="AE449" s="22">
        <v>7.9042011791223502E-3</v>
      </c>
      <c r="AF449" s="22">
        <v>7.1411645934697796E-3</v>
      </c>
      <c r="AG449" s="22">
        <v>6.4483973933533601E-3</v>
      </c>
      <c r="AH449" s="22">
        <v>5.8192390742097203E-3</v>
      </c>
    </row>
    <row r="450" spans="1:34" x14ac:dyDescent="0.35">
      <c r="A450" t="s">
        <v>286</v>
      </c>
      <c r="C450">
        <v>1.7999999999999999E-2</v>
      </c>
      <c r="D450">
        <v>1.6E-2</v>
      </c>
      <c r="E450">
        <v>1.4232370069025099E-2</v>
      </c>
      <c r="F450">
        <v>1.12209098128432E-2</v>
      </c>
      <c r="G450">
        <v>9.9513594249752597E-3</v>
      </c>
      <c r="H450">
        <v>1.05755676090878E-2</v>
      </c>
      <c r="I450">
        <v>1.1549974501411601E-2</v>
      </c>
      <c r="J450">
        <v>8.7180381722884604E-3</v>
      </c>
      <c r="K450">
        <v>6.6001703629017102E-3</v>
      </c>
      <c r="L450">
        <v>4.96551054829632E-3</v>
      </c>
      <c r="M450">
        <v>3.6987594089398401E-3</v>
      </c>
      <c r="N450">
        <v>2.7325570987009199E-3</v>
      </c>
      <c r="O450">
        <v>2.1636874329879802E-3</v>
      </c>
      <c r="P450">
        <v>1.2732146347415E-3</v>
      </c>
      <c r="Q450">
        <v>5.7386299638015196E-4</v>
      </c>
      <c r="R450">
        <v>2.4292088433136699E-4</v>
      </c>
      <c r="S450" s="22">
        <v>6.5495763541559998E-5</v>
      </c>
      <c r="T450" s="22">
        <v>1.63895166148357E-5</v>
      </c>
      <c r="U450" s="22">
        <v>1.04057275782141E-6</v>
      </c>
      <c r="V450" s="22">
        <v>8.6236041933677001E-7</v>
      </c>
      <c r="W450" s="22">
        <v>7.1859912781549897E-7</v>
      </c>
      <c r="X450" s="22">
        <v>8.2975904514688299E-7</v>
      </c>
      <c r="Y450" s="22">
        <v>7.0032111182370896E-7</v>
      </c>
      <c r="Z450" s="22">
        <v>5.9196651273424498E-7</v>
      </c>
      <c r="AA450" s="22">
        <v>4.90296317811077E-7</v>
      </c>
      <c r="AB450" s="22">
        <v>4.1738683852084101E-7</v>
      </c>
      <c r="AC450" s="22">
        <v>3.5137882832516901E-7</v>
      </c>
      <c r="AD450" s="22">
        <v>2.95263784268936E-7</v>
      </c>
      <c r="AE450" s="22">
        <v>2.4751830909157997E-7</v>
      </c>
      <c r="AF450" s="22">
        <v>2.0692413258117099E-7</v>
      </c>
      <c r="AG450" s="22">
        <v>1.72428665029707E-7</v>
      </c>
      <c r="AH450" s="22">
        <v>1.4314223510942999E-7</v>
      </c>
    </row>
    <row r="451" spans="1:34" x14ac:dyDescent="0.35">
      <c r="A451" t="s">
        <v>287</v>
      </c>
      <c r="C451">
        <v>1.7999999999999999E-2</v>
      </c>
      <c r="D451">
        <v>1.7000000000000001E-2</v>
      </c>
      <c r="E451">
        <v>1.39276909793407E-2</v>
      </c>
      <c r="F451">
        <v>2.20590714049375E-2</v>
      </c>
      <c r="G451">
        <v>3.8859809831933399E-2</v>
      </c>
      <c r="H451">
        <v>3.28872513409567E-2</v>
      </c>
      <c r="I451">
        <v>2.9098880071461799E-2</v>
      </c>
      <c r="J451">
        <v>2.3987749727292399E-2</v>
      </c>
      <c r="K451">
        <v>2.0087249883712101E-2</v>
      </c>
      <c r="L451">
        <v>1.69202028267364E-2</v>
      </c>
      <c r="M451">
        <v>1.44276990889358E-2</v>
      </c>
      <c r="N451">
        <v>1.5114099903515499E-2</v>
      </c>
      <c r="O451">
        <v>1.44152725396404E-2</v>
      </c>
      <c r="P451">
        <v>1.37455204147778E-2</v>
      </c>
      <c r="Q451">
        <v>1.05472254311984E-2</v>
      </c>
      <c r="R451">
        <v>9.0331917413979997E-3</v>
      </c>
      <c r="S451">
        <v>7.3291427505084803E-3</v>
      </c>
      <c r="T451">
        <v>6.4762150149524399E-3</v>
      </c>
      <c r="U451">
        <v>6.1003364331820098E-3</v>
      </c>
      <c r="V451">
        <v>5.5623341443455003E-3</v>
      </c>
      <c r="W451">
        <v>5.0739241457419997E-3</v>
      </c>
      <c r="X451">
        <v>6.0008628564266302E-3</v>
      </c>
      <c r="Y451">
        <v>5.5053490002888398E-3</v>
      </c>
      <c r="Z451">
        <v>5.0432117249248603E-3</v>
      </c>
      <c r="AA451">
        <v>4.5643039116662404E-3</v>
      </c>
      <c r="AB451">
        <v>4.17103561074303E-3</v>
      </c>
      <c r="AC451">
        <v>3.7858198221715701E-3</v>
      </c>
      <c r="AD451">
        <v>3.4207003019943801E-3</v>
      </c>
      <c r="AE451">
        <v>3.0738909715911401E-3</v>
      </c>
      <c r="AF451">
        <v>2.7441395692781902E-3</v>
      </c>
      <c r="AG451">
        <v>2.43032739733702E-3</v>
      </c>
      <c r="AH451">
        <v>2.1314419652943201E-3</v>
      </c>
    </row>
    <row r="452" spans="1:34" x14ac:dyDescent="0.35">
      <c r="A452" t="s">
        <v>295</v>
      </c>
      <c r="C452">
        <v>-1E-3</v>
      </c>
      <c r="D452">
        <v>-1E-3</v>
      </c>
      <c r="E452">
        <v>-1E-3</v>
      </c>
      <c r="F452">
        <v>-1E-3</v>
      </c>
      <c r="G452">
        <v>-1E-3</v>
      </c>
      <c r="H452">
        <v>-1E-3</v>
      </c>
      <c r="I452">
        <v>-2E-3</v>
      </c>
      <c r="J452">
        <v>-2E-3</v>
      </c>
      <c r="K452">
        <v>-1E-3</v>
      </c>
      <c r="L452">
        <v>-1E-3</v>
      </c>
      <c r="M452">
        <v>-1E-3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5">
      <c r="A453" t="s">
        <v>412</v>
      </c>
      <c r="C453">
        <v>0.92900000000000005</v>
      </c>
      <c r="D453">
        <v>0.91100000000000003</v>
      </c>
      <c r="E453">
        <v>0.89248672022463804</v>
      </c>
      <c r="F453">
        <v>0.97052056912329898</v>
      </c>
      <c r="G453">
        <v>1.14573823434301</v>
      </c>
      <c r="H453">
        <v>1.26166512054562</v>
      </c>
      <c r="I453">
        <v>1.32191112606509</v>
      </c>
      <c r="J453">
        <v>1.25392883780225</v>
      </c>
      <c r="K453">
        <v>1.24603114957474</v>
      </c>
      <c r="L453">
        <v>1.1773629688342899</v>
      </c>
      <c r="M453">
        <v>1.1350496213997701</v>
      </c>
      <c r="N453">
        <v>1.2664484413971699</v>
      </c>
      <c r="O453">
        <v>1.3429786448825201</v>
      </c>
      <c r="P453">
        <v>1.2876337978997301</v>
      </c>
      <c r="Q453">
        <v>1.21604614074948</v>
      </c>
      <c r="R453">
        <v>1.17844786001485</v>
      </c>
      <c r="S453">
        <v>1.1269462792371501</v>
      </c>
      <c r="T453">
        <v>1.0474716995000499</v>
      </c>
      <c r="U453">
        <v>1.1403847853693001</v>
      </c>
      <c r="V453">
        <v>1.08858605027255</v>
      </c>
      <c r="W453">
        <v>1.0521833869444599</v>
      </c>
      <c r="X453">
        <v>1.2023154315701401</v>
      </c>
      <c r="Y453">
        <v>1.15191872906302</v>
      </c>
      <c r="Z453">
        <v>1.10823759042908</v>
      </c>
      <c r="AA453">
        <v>1.0472214606460399</v>
      </c>
      <c r="AB453">
        <v>1.0214466907830599</v>
      </c>
      <c r="AC453">
        <v>0.98166937182331804</v>
      </c>
      <c r="AD453">
        <v>0.94450063926223404</v>
      </c>
      <c r="AE453">
        <v>0.90950463679774196</v>
      </c>
      <c r="AF453">
        <v>0.87665543462952999</v>
      </c>
      <c r="AG453">
        <v>0.84590276344063198</v>
      </c>
      <c r="AH453">
        <v>0.81717652670804197</v>
      </c>
    </row>
    <row r="454" spans="1:34" x14ac:dyDescent="0.35">
      <c r="A454" t="s">
        <v>410</v>
      </c>
      <c r="C454">
        <v>0.65600000000000003</v>
      </c>
      <c r="D454">
        <v>0.65500000000000003</v>
      </c>
      <c r="E454">
        <v>0.64923642048311903</v>
      </c>
      <c r="F454">
        <v>0.67051095802347105</v>
      </c>
      <c r="G454">
        <v>0.867275791716422</v>
      </c>
      <c r="H454">
        <v>0.87855523857183104</v>
      </c>
      <c r="I454">
        <v>0.71476927432897197</v>
      </c>
      <c r="J454">
        <v>0.680262135560183</v>
      </c>
      <c r="K454">
        <v>0.69604167447759302</v>
      </c>
      <c r="L454">
        <v>0.66044560008367104</v>
      </c>
      <c r="M454">
        <v>0.65561516043132495</v>
      </c>
      <c r="N454">
        <v>0.80114574557945695</v>
      </c>
      <c r="O454">
        <v>0.69738488635834595</v>
      </c>
      <c r="P454">
        <v>0.69509535514670295</v>
      </c>
      <c r="Q454">
        <v>0.658944378278151</v>
      </c>
      <c r="R454">
        <v>0.64962851761420204</v>
      </c>
      <c r="S454">
        <v>0.637133639659615</v>
      </c>
      <c r="T454">
        <v>0.59303136807270695</v>
      </c>
      <c r="U454">
        <v>0.57184989859296098</v>
      </c>
      <c r="V454">
        <v>0.56065079405047102</v>
      </c>
      <c r="W454">
        <v>0.55323141151023403</v>
      </c>
      <c r="X454">
        <v>0.54778553842731204</v>
      </c>
      <c r="Y454">
        <v>0.54315607305535796</v>
      </c>
      <c r="Z454">
        <v>0.53937098482583601</v>
      </c>
      <c r="AA454">
        <v>0.53615865702778098</v>
      </c>
      <c r="AB454">
        <v>0.53336553512947704</v>
      </c>
      <c r="AC454">
        <v>0.53086866320176695</v>
      </c>
      <c r="AD454">
        <v>0.52859863211473701</v>
      </c>
      <c r="AE454">
        <v>0.52650333919246906</v>
      </c>
      <c r="AF454">
        <v>0.524544787067731</v>
      </c>
      <c r="AG454">
        <v>0.52269451098271402</v>
      </c>
      <c r="AH454">
        <v>0.52093073112753996</v>
      </c>
    </row>
    <row r="455" spans="1:34" x14ac:dyDescent="0.35">
      <c r="A455" t="s">
        <v>411</v>
      </c>
      <c r="C455">
        <v>0.27300000000000002</v>
      </c>
      <c r="D455">
        <v>0.25600000000000001</v>
      </c>
      <c r="E455">
        <v>0.24325029974151899</v>
      </c>
      <c r="F455">
        <v>0.30000961109982799</v>
      </c>
      <c r="G455">
        <v>0.27846244262659298</v>
      </c>
      <c r="H455">
        <v>0.38310988197379697</v>
      </c>
      <c r="I455">
        <v>0.60714185173611901</v>
      </c>
      <c r="J455">
        <v>0.57366670224207605</v>
      </c>
      <c r="K455">
        <v>0.54998947509715401</v>
      </c>
      <c r="L455">
        <v>0.51691736875062</v>
      </c>
      <c r="M455">
        <v>0.47943446096845099</v>
      </c>
      <c r="N455">
        <v>0.46530269581771599</v>
      </c>
      <c r="O455">
        <v>0.645593758524174</v>
      </c>
      <c r="P455">
        <v>0.59253844275303302</v>
      </c>
      <c r="Q455">
        <v>0.55710176247132803</v>
      </c>
      <c r="R455">
        <v>0.52881934240065198</v>
      </c>
      <c r="S455">
        <v>0.48981263957753701</v>
      </c>
      <c r="T455">
        <v>0.45444033142734203</v>
      </c>
      <c r="U455">
        <v>0.56853488677634301</v>
      </c>
      <c r="V455">
        <v>0.52793525622208304</v>
      </c>
      <c r="W455">
        <v>0.49895197543422698</v>
      </c>
      <c r="X455">
        <v>0.65452989314283705</v>
      </c>
      <c r="Y455">
        <v>0.60876265600766399</v>
      </c>
      <c r="Z455">
        <v>0.56886660560325197</v>
      </c>
      <c r="AA455">
        <v>0.51106280361826395</v>
      </c>
      <c r="AB455">
        <v>0.48808115565358801</v>
      </c>
      <c r="AC455">
        <v>0.45080070862155103</v>
      </c>
      <c r="AD455">
        <v>0.41590200714749698</v>
      </c>
      <c r="AE455">
        <v>0.38300129760527202</v>
      </c>
      <c r="AF455">
        <v>0.352110647561798</v>
      </c>
      <c r="AG455">
        <v>0.32320825245791801</v>
      </c>
      <c r="AH455">
        <v>0.29624579558050201</v>
      </c>
    </row>
    <row r="458" spans="1:34" x14ac:dyDescent="0.35">
      <c r="E458" s="22"/>
      <c r="F458" s="22"/>
      <c r="G458" s="22"/>
      <c r="H458" s="22"/>
    </row>
    <row r="476" spans="5:34" x14ac:dyDescent="0.35">
      <c r="AD476" s="22"/>
      <c r="AE476" s="22"/>
      <c r="AF476" s="22"/>
      <c r="AG476" s="22"/>
      <c r="AH476" s="22"/>
    </row>
    <row r="477" spans="5:34" x14ac:dyDescent="0.35">
      <c r="E477" s="22"/>
      <c r="F477" s="22"/>
      <c r="G477" s="22"/>
    </row>
    <row r="510" spans="19:34" x14ac:dyDescent="0.35"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</sheetData>
  <sortState xmlns:xlrd2="http://schemas.microsoft.com/office/spreadsheetml/2017/richdata2" ref="A2:AH455">
    <sortCondition ref="A2:A4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X167"/>
  <sheetViews>
    <sheetView zoomScale="73" zoomScaleNormal="70" workbookViewId="0">
      <pane ySplit="1" topLeftCell="A26" activePane="bottomLeft" state="frozen"/>
      <selection pane="bottomLeft" activeCell="H83" sqref="H83"/>
    </sheetView>
  </sheetViews>
  <sheetFormatPr baseColWidth="10" defaultRowHeight="14.5" x14ac:dyDescent="0.35"/>
  <cols>
    <col min="7" max="7" width="66.08984375" customWidth="1"/>
    <col min="8" max="8" width="57.453125" bestFit="1" customWidth="1"/>
    <col min="9" max="9" width="29.54296875" customWidth="1"/>
    <col min="13" max="13" width="22.453125" customWidth="1"/>
  </cols>
  <sheetData>
    <row r="1" spans="8:23" x14ac:dyDescent="0.35"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</row>
    <row r="3" spans="8:23" x14ac:dyDescent="0.35">
      <c r="H3" t="s">
        <v>7</v>
      </c>
      <c r="I3" t="s">
        <v>107</v>
      </c>
      <c r="J3" s="1">
        <f>VLOOKUP($H3,output!$A$9:$N$2200,J$1-$J$1+2)</f>
        <v>29.283000000000001</v>
      </c>
      <c r="K3" s="1">
        <f>VLOOKUP($H3,output!$A$9:$N$2200,K$1-$J$1+2)</f>
        <v>28.931999999999999</v>
      </c>
      <c r="L3" s="1">
        <f>VLOOKUP($H3,output!$A$9:$N$2200,L$1-$J$1+2)</f>
        <v>28.591000000000001</v>
      </c>
      <c r="M3" s="1">
        <f>VLOOKUP($H3,output!$A$9:$N$2200,M$1-$J$1+2)</f>
        <v>27.876618277727299</v>
      </c>
      <c r="N3" s="1">
        <f>VLOOKUP($H3,output!$A$9:$N$2200,N$1-$J$1+2)</f>
        <v>27.3801056450747</v>
      </c>
      <c r="O3" s="1">
        <f>VLOOKUP($H3,output!$A$9:$N$2200,O$1-$J$1+2)</f>
        <v>27.053541934939599</v>
      </c>
      <c r="P3" s="1">
        <f>VLOOKUP($H3,output!$A$9:$N$2200,P$1-$J$1+2)</f>
        <v>26.370630786345501</v>
      </c>
      <c r="Q3" s="1">
        <f>VLOOKUP($H3,output!$A$9:$N$2200,Q$1-$J$1+2)</f>
        <v>25.217410683973601</v>
      </c>
      <c r="R3" s="1">
        <f>VLOOKUP($H3,output!$A$9:$N$2200,R$1-$J$1+2)</f>
        <v>23.891606468673601</v>
      </c>
      <c r="S3" s="1">
        <f>VLOOKUP($H3,output!$A$9:$N$2200,S$1-$J$1+2)</f>
        <v>22.444516241353401</v>
      </c>
      <c r="T3" s="1">
        <f>VLOOKUP($H3,output!$A$9:$N$2200,T$1-$J$1+2)</f>
        <v>21.162953147817401</v>
      </c>
      <c r="U3" s="1">
        <f>VLOOKUP($H3,output!$A$9:$N$2200,U$1-$J$1+2)</f>
        <v>19.7903551800316</v>
      </c>
      <c r="V3" s="1">
        <f>VLOOKUP($H3,output!$A$9:$N$2200,V$1-$J$1+2)</f>
        <v>18.249646556757</v>
      </c>
    </row>
    <row r="4" spans="8:23" x14ac:dyDescent="0.35">
      <c r="H4" t="s">
        <v>8</v>
      </c>
      <c r="I4" t="s">
        <v>108</v>
      </c>
      <c r="J4" s="1">
        <f>VLOOKUP($H4,output!$A$9:$N$2200,J$1-$J$1+2)</f>
        <v>12.96</v>
      </c>
      <c r="K4" s="1">
        <f>VLOOKUP($H4,output!$A$9:$N$2200,K$1-$J$1+2)</f>
        <v>12.459</v>
      </c>
      <c r="L4" s="1">
        <f>VLOOKUP($H4,output!$A$9:$N$2200,L$1-$J$1+2)</f>
        <v>11.996</v>
      </c>
      <c r="M4" s="1">
        <f>VLOOKUP($H4,output!$A$9:$N$2200,M$1-$J$1+2)</f>
        <v>11.5804162967588</v>
      </c>
      <c r="N4" s="1">
        <f>VLOOKUP($H4,output!$A$9:$N$2200,N$1-$J$1+2)</f>
        <v>10.706746417163799</v>
      </c>
      <c r="O4" s="1">
        <f>VLOOKUP($H4,output!$A$9:$N$2200,O$1-$J$1+2)</f>
        <v>8.7787001557759901</v>
      </c>
      <c r="P4" s="1">
        <f>VLOOKUP($H4,output!$A$9:$N$2200,P$1-$J$1+2)</f>
        <v>7.0590041471715397</v>
      </c>
      <c r="Q4" s="1">
        <f>VLOOKUP($H4,output!$A$9:$N$2200,Q$1-$J$1+2)</f>
        <v>5.7135712433617503</v>
      </c>
      <c r="R4" s="1">
        <f>VLOOKUP($H4,output!$A$9:$N$2200,R$1-$J$1+2)</f>
        <v>4.6453125769593102</v>
      </c>
      <c r="S4" s="1">
        <f>VLOOKUP($H4,output!$A$9:$N$2200,S$1-$J$1+2)</f>
        <v>3.7834646901636999</v>
      </c>
      <c r="T4" s="1">
        <f>VLOOKUP($H4,output!$A$9:$N$2200,T$1-$J$1+2)</f>
        <v>3.1371032196424502</v>
      </c>
      <c r="U4" s="1">
        <f>VLOOKUP($H4,output!$A$9:$N$2200,U$1-$J$1+2)</f>
        <v>2.6288968164068498</v>
      </c>
      <c r="V4" s="1">
        <f>VLOOKUP($H4,output!$A$9:$N$2200,V$1-$J$1+2)</f>
        <v>1.98330645132837</v>
      </c>
    </row>
    <row r="5" spans="8:23" x14ac:dyDescent="0.35">
      <c r="H5" t="s">
        <v>6</v>
      </c>
      <c r="I5" t="s">
        <v>109</v>
      </c>
      <c r="J5" s="1">
        <f>VLOOKUP($H5,output!$A$9:$N$2200,J$1-$J$1+2)</f>
        <v>3.2130000000000001</v>
      </c>
      <c r="K5" s="1">
        <f>VLOOKUP($H5,output!$A$9:$N$2200,K$1-$J$1+2)</f>
        <v>3.198</v>
      </c>
      <c r="L5" s="1">
        <f>VLOOKUP($H5,output!$A$9:$N$2200,L$1-$J$1+2)</f>
        <v>3.1850000000000001</v>
      </c>
      <c r="M5" s="1">
        <f>VLOOKUP($H5,output!$A$9:$N$2200,M$1-$J$1+2)</f>
        <v>3.1806508723247502</v>
      </c>
      <c r="N5" s="1">
        <f>VLOOKUP($H5,output!$A$9:$N$2200,N$1-$J$1+2)</f>
        <v>3.17862582771818</v>
      </c>
      <c r="O5" s="1">
        <f>VLOOKUP($H5,output!$A$9:$N$2200,O$1-$J$1+2)</f>
        <v>3.2411015022362299</v>
      </c>
      <c r="P5" s="1">
        <f>VLOOKUP($H5,output!$A$9:$N$2200,P$1-$J$1+2)</f>
        <v>3.30695478144697</v>
      </c>
      <c r="Q5" s="1">
        <f>VLOOKUP($H5,output!$A$9:$N$2200,Q$1-$J$1+2)</f>
        <v>3.3093209000707402</v>
      </c>
      <c r="R5" s="1">
        <f>VLOOKUP($H5,output!$A$9:$N$2200,R$1-$J$1+2)</f>
        <v>3.3048154626921198</v>
      </c>
      <c r="S5" s="1">
        <f>VLOOKUP($H5,output!$A$9:$N$2200,S$1-$J$1+2)</f>
        <v>3.3027347264696898</v>
      </c>
      <c r="T5" s="1">
        <f>VLOOKUP($H5,output!$A$9:$N$2200,T$1-$J$1+2)</f>
        <v>3.2982334669678699</v>
      </c>
      <c r="U5" s="1">
        <f>VLOOKUP($H5,output!$A$9:$N$2200,U$1-$J$1+2)</f>
        <v>3.3019286894619699</v>
      </c>
      <c r="V5" s="1">
        <f>VLOOKUP($H5,output!$A$9:$N$2200,V$1-$J$1+2)</f>
        <v>3.3555207948858099</v>
      </c>
    </row>
    <row r="7" spans="8:23" x14ac:dyDescent="0.35">
      <c r="I7" t="s">
        <v>137</v>
      </c>
      <c r="J7" s="1">
        <f>J3+J4</f>
        <v>42.243000000000002</v>
      </c>
      <c r="K7" s="1">
        <f t="shared" ref="K7:V7" si="0">K3+K4</f>
        <v>41.390999999999998</v>
      </c>
      <c r="L7" s="1">
        <f t="shared" si="0"/>
        <v>40.587000000000003</v>
      </c>
      <c r="M7" s="1">
        <f t="shared" si="0"/>
        <v>39.457034574486102</v>
      </c>
      <c r="N7" s="1">
        <f t="shared" si="0"/>
        <v>38.086852062238499</v>
      </c>
      <c r="O7" s="1">
        <f t="shared" si="0"/>
        <v>35.832242090715589</v>
      </c>
      <c r="P7" s="1">
        <f t="shared" si="0"/>
        <v>33.429634933517043</v>
      </c>
      <c r="Q7" s="1">
        <f t="shared" si="0"/>
        <v>30.930981927335353</v>
      </c>
      <c r="R7" s="1">
        <f t="shared" si="0"/>
        <v>28.53691904563291</v>
      </c>
      <c r="S7" s="1">
        <f t="shared" si="0"/>
        <v>26.227980931517102</v>
      </c>
      <c r="T7" s="1">
        <f t="shared" si="0"/>
        <v>24.300056367459852</v>
      </c>
      <c r="U7" s="1">
        <f t="shared" si="0"/>
        <v>22.419251996438451</v>
      </c>
      <c r="V7" s="5">
        <f t="shared" si="0"/>
        <v>20.232953008085371</v>
      </c>
      <c r="W7" s="3">
        <f>V7/L7-1</f>
        <v>-0.50149178288404239</v>
      </c>
    </row>
    <row r="8" spans="8:23" x14ac:dyDescent="0.35">
      <c r="I8" t="s">
        <v>142</v>
      </c>
      <c r="J8" s="4"/>
      <c r="K8" s="4">
        <f t="shared" ref="K8:L8" si="1">J7-K7</f>
        <v>0.85200000000000387</v>
      </c>
      <c r="L8" s="4">
        <f t="shared" si="1"/>
        <v>0.80399999999999494</v>
      </c>
      <c r="M8" s="4">
        <f>L7-M7</f>
        <v>1.1299654255139018</v>
      </c>
      <c r="N8" s="4">
        <f t="shared" ref="N8:V8" si="2">M7-N7</f>
        <v>1.3701825122476023</v>
      </c>
      <c r="O8" s="4">
        <f t="shared" si="2"/>
        <v>2.2546099715229104</v>
      </c>
      <c r="P8" s="4">
        <f t="shared" si="2"/>
        <v>2.4026071571985455</v>
      </c>
      <c r="Q8" s="4">
        <f t="shared" si="2"/>
        <v>2.4986530061816907</v>
      </c>
      <c r="R8" s="4">
        <f t="shared" si="2"/>
        <v>2.3940628817024425</v>
      </c>
      <c r="S8" s="4">
        <f t="shared" si="2"/>
        <v>2.3089381141158078</v>
      </c>
      <c r="T8" s="4">
        <f t="shared" si="2"/>
        <v>1.9279245640572498</v>
      </c>
      <c r="U8" s="4">
        <f t="shared" si="2"/>
        <v>1.8808043710214015</v>
      </c>
      <c r="V8" s="4">
        <f t="shared" si="2"/>
        <v>2.1862989883530801</v>
      </c>
    </row>
    <row r="13" spans="8:23" x14ac:dyDescent="0.35">
      <c r="H13" t="s">
        <v>9</v>
      </c>
      <c r="I13" t="s">
        <v>110</v>
      </c>
      <c r="J13" s="1">
        <f>VLOOKUP($H13,output!$A$9:$N$2200,J$1-$J$1+2)</f>
        <v>0.307</v>
      </c>
      <c r="K13" s="1">
        <f>VLOOKUP($H13,output!$A$9:$N$2200,K$1-$J$1+2)</f>
        <v>0.60399999999999998</v>
      </c>
      <c r="L13" s="1">
        <f>VLOOKUP($H13,output!$A$9:$N$2200,L$1-$J$1+2)</f>
        <v>0.90100000000000002</v>
      </c>
      <c r="M13" s="1">
        <f>VLOOKUP($H13,output!$A$9:$N$2200,M$1-$J$1+2)</f>
        <v>1.19866320657948</v>
      </c>
      <c r="N13" s="1">
        <f>VLOOKUP($H13,output!$A$9:$N$2200,N$1-$J$1+2)</f>
        <v>1.50224189200867</v>
      </c>
      <c r="O13" s="1">
        <f>VLOOKUP($H13,output!$A$9:$N$2200,O$1-$J$1+2)</f>
        <v>1.8027974517976799</v>
      </c>
      <c r="P13" s="1">
        <f>VLOOKUP($H13,output!$A$9:$N$2200,P$1-$J$1+2)</f>
        <v>2.08947226617529</v>
      </c>
      <c r="Q13" s="1">
        <f>VLOOKUP($H13,output!$A$9:$N$2200,Q$1-$J$1+2)</f>
        <v>2.35802903246794</v>
      </c>
      <c r="R13" s="1">
        <f>VLOOKUP($H13,output!$A$9:$N$2200,R$1-$J$1+2)</f>
        <v>2.61396970127312</v>
      </c>
      <c r="S13" s="1">
        <f>VLOOKUP($H13,output!$A$9:$N$2200,S$1-$J$1+2)</f>
        <v>2.85713084696043</v>
      </c>
      <c r="T13" s="1">
        <f>VLOOKUP($H13,output!$A$9:$N$2200,T$1-$J$1+2)</f>
        <v>3.0872716595012002</v>
      </c>
      <c r="U13" s="1">
        <f>VLOOKUP($H13,output!$A$9:$N$2200,U$1-$J$1+2)</f>
        <v>3.3041076178651201</v>
      </c>
      <c r="V13" s="1">
        <f>VLOOKUP($H13,output!$A$9:$N$2200,V$1-$J$1+2)</f>
        <v>3.51740175698811</v>
      </c>
    </row>
    <row r="14" spans="8:23" x14ac:dyDescent="0.35">
      <c r="H14" t="s">
        <v>10</v>
      </c>
      <c r="I14" t="s">
        <v>111</v>
      </c>
      <c r="J14" s="1">
        <f>VLOOKUP($H14,output!$A$9:$N$2200,J$1-$J$1+2)</f>
        <v>1.5329999999999999</v>
      </c>
      <c r="K14" s="1">
        <f>VLOOKUP($H14,output!$A$9:$N$2200,K$1-$J$1+2)</f>
        <v>1.829</v>
      </c>
      <c r="L14" s="1">
        <f>VLOOKUP($H14,output!$A$9:$N$2200,L$1-$J$1+2)</f>
        <v>2.121</v>
      </c>
      <c r="M14" s="1">
        <f>VLOOKUP($H14,output!$A$9:$N$2200,M$1-$J$1+2)</f>
        <v>2.4098275413952899</v>
      </c>
      <c r="N14" s="1">
        <f>VLOOKUP($H14,output!$A$9:$N$2200,N$1-$J$1+2)</f>
        <v>2.7115624195255399</v>
      </c>
      <c r="O14" s="1">
        <f>VLOOKUP($H14,output!$A$9:$N$2200,O$1-$J$1+2)</f>
        <v>3.0391620513987001</v>
      </c>
      <c r="P14" s="1">
        <f>VLOOKUP($H14,output!$A$9:$N$2200,P$1-$J$1+2)</f>
        <v>3.3784356661174701</v>
      </c>
      <c r="Q14" s="1">
        <f>VLOOKUP($H14,output!$A$9:$N$2200,Q$1-$J$1+2)</f>
        <v>3.7188779321705798</v>
      </c>
      <c r="R14" s="1">
        <f>VLOOKUP($H14,output!$A$9:$N$2200,R$1-$J$1+2)</f>
        <v>4.0583602372627103</v>
      </c>
      <c r="S14" s="1">
        <f>VLOOKUP($H14,output!$A$9:$N$2200,S$1-$J$1+2)</f>
        <v>4.4324194426042398</v>
      </c>
      <c r="T14" s="1">
        <f>VLOOKUP($H14,output!$A$9:$N$2200,T$1-$J$1+2)</f>
        <v>4.7903990416082598</v>
      </c>
      <c r="U14" s="1">
        <f>VLOOKUP($H14,output!$A$9:$N$2200,U$1-$J$1+2)</f>
        <v>5.1438232328997104</v>
      </c>
      <c r="V14" s="1">
        <f>VLOOKUP($H14,output!$A$9:$N$2200,V$1-$J$1+2)</f>
        <v>5.5865039848955096</v>
      </c>
    </row>
    <row r="15" spans="8:23" x14ac:dyDescent="0.35">
      <c r="H15" t="s">
        <v>11</v>
      </c>
      <c r="I15" t="s">
        <v>112</v>
      </c>
      <c r="J15" s="1">
        <f>VLOOKUP($H15,output!$A$9:$N$2200,J$1-$J$1+2)</f>
        <v>5.2160000000000002</v>
      </c>
      <c r="K15" s="1">
        <f>VLOOKUP($H15,output!$A$9:$N$2200,K$1-$J$1+2)</f>
        <v>5.36</v>
      </c>
      <c r="L15" s="1">
        <f>VLOOKUP($H15,output!$A$9:$N$2200,L$1-$J$1+2)</f>
        <v>5.4960000000000004</v>
      </c>
      <c r="M15" s="1">
        <f>VLOOKUP($H15,output!$A$9:$N$2200,M$1-$J$1+2)</f>
        <v>5.6193500342658096</v>
      </c>
      <c r="N15" s="1">
        <f>VLOOKUP($H15,output!$A$9:$N$2200,N$1-$J$1+2)</f>
        <v>5.7954171637582803</v>
      </c>
      <c r="O15" s="1">
        <f>VLOOKUP($H15,output!$A$9:$N$2200,O$1-$J$1+2)</f>
        <v>6.0113020964162498</v>
      </c>
      <c r="P15" s="1">
        <f>VLOOKUP($H15,output!$A$9:$N$2200,P$1-$J$1+2)</f>
        <v>6.2493862392211303</v>
      </c>
      <c r="Q15" s="1">
        <f>VLOOKUP($H15,output!$A$9:$N$2200,Q$1-$J$1+2)</f>
        <v>6.5652582331051299</v>
      </c>
      <c r="R15" s="1">
        <f>VLOOKUP($H15,output!$A$9:$N$2200,R$1-$J$1+2)</f>
        <v>6.8646102035729397</v>
      </c>
      <c r="S15" s="1">
        <f>VLOOKUP($H15,output!$A$9:$N$2200,S$1-$J$1+2)</f>
        <v>7.1683859648918897</v>
      </c>
      <c r="T15" s="1">
        <f>VLOOKUP($H15,output!$A$9:$N$2200,T$1-$J$1+2)</f>
        <v>7.4314463679632503</v>
      </c>
      <c r="U15" s="1">
        <f>VLOOKUP($H15,output!$A$9:$N$2200,U$1-$J$1+2)</f>
        <v>7.6642746637214403</v>
      </c>
      <c r="V15" s="1">
        <f>VLOOKUP($H15,output!$A$9:$N$2200,V$1-$J$1+2)</f>
        <v>7.9271543515166796</v>
      </c>
    </row>
    <row r="16" spans="8:23" x14ac:dyDescent="0.35">
      <c r="H16" t="s">
        <v>12</v>
      </c>
      <c r="I16" t="s">
        <v>113</v>
      </c>
      <c r="J16" s="1">
        <f>VLOOKUP($H16,output!$A$9:$N$2200,J$1-$J$1+2)</f>
        <v>9.4700000000000006</v>
      </c>
      <c r="K16" s="1">
        <f>VLOOKUP($H16,output!$A$9:$N$2200,K$1-$J$1+2)</f>
        <v>9.4420000000000002</v>
      </c>
      <c r="L16" s="1">
        <f>VLOOKUP($H16,output!$A$9:$N$2200,L$1-$J$1+2)</f>
        <v>9.4090000000000007</v>
      </c>
      <c r="M16" s="1">
        <f>VLOOKUP($H16,output!$A$9:$N$2200,M$1-$J$1+2)</f>
        <v>9.3745033668458202</v>
      </c>
      <c r="N16" s="1">
        <f>VLOOKUP($H16,output!$A$9:$N$2200,N$1-$J$1+2)</f>
        <v>9.3566371605725998</v>
      </c>
      <c r="O16" s="1">
        <f>VLOOKUP($H16,output!$A$9:$N$2200,O$1-$J$1+2)</f>
        <v>9.2829746571756502</v>
      </c>
      <c r="P16" s="1">
        <f>VLOOKUP($H16,output!$A$9:$N$2200,P$1-$J$1+2)</f>
        <v>9.2574910253829295</v>
      </c>
      <c r="Q16" s="1">
        <f>VLOOKUP($H16,output!$A$9:$N$2200,Q$1-$J$1+2)</f>
        <v>9.3084737491592104</v>
      </c>
      <c r="R16" s="1">
        <f>VLOOKUP($H16,output!$A$9:$N$2200,R$1-$J$1+2)</f>
        <v>9.3002068477118005</v>
      </c>
      <c r="S16" s="1">
        <f>VLOOKUP($H16,output!$A$9:$N$2200,S$1-$J$1+2)</f>
        <v>9.2343517814827205</v>
      </c>
      <c r="T16" s="1">
        <f>VLOOKUP($H16,output!$A$9:$N$2200,T$1-$J$1+2)</f>
        <v>9.1346259634355391</v>
      </c>
      <c r="U16" s="1">
        <f>VLOOKUP($H16,output!$A$9:$N$2200,U$1-$J$1+2)</f>
        <v>9.0097488160436807</v>
      </c>
      <c r="V16" s="1">
        <f>VLOOKUP($H16,output!$A$9:$N$2200,V$1-$J$1+2)</f>
        <v>8.8083674620291905</v>
      </c>
    </row>
    <row r="17" spans="8:23" x14ac:dyDescent="0.35">
      <c r="H17" t="s">
        <v>13</v>
      </c>
      <c r="I17" t="s">
        <v>114</v>
      </c>
      <c r="J17" s="1">
        <f>VLOOKUP($H17,output!$A$9:$N$2200,J$1-$J$1+2)</f>
        <v>7.1020000000000003</v>
      </c>
      <c r="K17" s="1">
        <f>VLOOKUP($H17,output!$A$9:$N$2200,K$1-$J$1+2)</f>
        <v>6.8840000000000003</v>
      </c>
      <c r="L17" s="1">
        <f>VLOOKUP($H17,output!$A$9:$N$2200,L$1-$J$1+2)</f>
        <v>6.673</v>
      </c>
      <c r="M17" s="1">
        <f>VLOOKUP($H17,output!$A$9:$N$2200,M$1-$J$1+2)</f>
        <v>6.4699971387487096</v>
      </c>
      <c r="N17" s="1">
        <f>VLOOKUP($H17,output!$A$9:$N$2200,N$1-$J$1+2)</f>
        <v>6.2598052491449998</v>
      </c>
      <c r="O17" s="1">
        <f>VLOOKUP($H17,output!$A$9:$N$2200,O$1-$J$1+2)</f>
        <v>5.9958929437050097</v>
      </c>
      <c r="P17" s="1">
        <f>VLOOKUP($H17,output!$A$9:$N$2200,P$1-$J$1+2)</f>
        <v>5.6719797233519804</v>
      </c>
      <c r="Q17" s="1">
        <f>VLOOKUP($H17,output!$A$9:$N$2200,Q$1-$J$1+2)</f>
        <v>5.3790385940626004</v>
      </c>
      <c r="R17" s="1">
        <f>VLOOKUP($H17,output!$A$9:$N$2200,R$1-$J$1+2)</f>
        <v>5.09696377247871</v>
      </c>
      <c r="S17" s="1">
        <f>VLOOKUP($H17,output!$A$9:$N$2200,S$1-$J$1+2)</f>
        <v>4.7827652519994599</v>
      </c>
      <c r="T17" s="1">
        <f>VLOOKUP($H17,output!$A$9:$N$2200,T$1-$J$1+2)</f>
        <v>4.4852442204579299</v>
      </c>
      <c r="U17" s="1">
        <f>VLOOKUP($H17,output!$A$9:$N$2200,U$1-$J$1+2)</f>
        <v>4.1824171896266096</v>
      </c>
      <c r="V17" s="1">
        <f>VLOOKUP($H17,output!$A$9:$N$2200,V$1-$J$1+2)</f>
        <v>3.7921577696853599</v>
      </c>
    </row>
    <row r="18" spans="8:23" x14ac:dyDescent="0.35">
      <c r="H18" t="s">
        <v>14</v>
      </c>
      <c r="I18" t="s">
        <v>115</v>
      </c>
      <c r="J18" s="1">
        <f>VLOOKUP($H18,output!$A$9:$N$2200,J$1-$J$1+2)</f>
        <v>2.6920000000000002</v>
      </c>
      <c r="K18" s="1">
        <f>VLOOKUP($H18,output!$A$9:$N$2200,K$1-$J$1+2)</f>
        <v>2.645</v>
      </c>
      <c r="L18" s="1">
        <f>VLOOKUP($H18,output!$A$9:$N$2200,L$1-$J$1+2)</f>
        <v>2.5960000000000001</v>
      </c>
      <c r="M18" s="1">
        <f>VLOOKUP($H18,output!$A$9:$N$2200,M$1-$J$1+2)</f>
        <v>2.5446370332747899</v>
      </c>
      <c r="N18" s="1">
        <f>VLOOKUP($H18,output!$A$9:$N$2200,N$1-$J$1+2)</f>
        <v>2.49487633075627</v>
      </c>
      <c r="O18" s="1">
        <f>VLOOKUP($H18,output!$A$9:$N$2200,O$1-$J$1+2)</f>
        <v>2.44521330251166</v>
      </c>
      <c r="P18" s="1">
        <f>VLOOKUP($H18,output!$A$9:$N$2200,P$1-$J$1+2)</f>
        <v>2.3797825008861699</v>
      </c>
      <c r="Q18" s="1">
        <f>VLOOKUP($H18,output!$A$9:$N$2200,Q$1-$J$1+2)</f>
        <v>2.0964140995518599</v>
      </c>
      <c r="R18" s="1">
        <f>VLOOKUP($H18,output!$A$9:$N$2200,R$1-$J$1+2)</f>
        <v>1.8387544152333499</v>
      </c>
      <c r="S18" s="1">
        <f>VLOOKUP($H18,output!$A$9:$N$2200,S$1-$J$1+2)</f>
        <v>1.6023619174358501</v>
      </c>
      <c r="T18" s="1">
        <f>VLOOKUP($H18,output!$A$9:$N$2200,T$1-$J$1+2)</f>
        <v>1.41703033583754</v>
      </c>
      <c r="U18" s="1">
        <f>VLOOKUP($H18,output!$A$9:$N$2200,U$1-$J$1+2)</f>
        <v>1.2767507498392101</v>
      </c>
      <c r="V18" s="1">
        <f>VLOOKUP($H18,output!$A$9:$N$2200,V$1-$J$1+2)</f>
        <v>1.15376797119635</v>
      </c>
    </row>
    <row r="19" spans="8:23" x14ac:dyDescent="0.35">
      <c r="H19" t="s">
        <v>15</v>
      </c>
      <c r="I19" t="s">
        <v>116</v>
      </c>
      <c r="J19" s="1">
        <f>VLOOKUP($H19,output!$A$9:$N$2200,J$1-$J$1+2)</f>
        <v>1.448</v>
      </c>
      <c r="K19" s="1">
        <f>VLOOKUP($H19,output!$A$9:$N$2200,K$1-$J$1+2)</f>
        <v>1.3440000000000001</v>
      </c>
      <c r="L19" s="1">
        <f>VLOOKUP($H19,output!$A$9:$N$2200,L$1-$J$1+2)</f>
        <v>1.2529999999999999</v>
      </c>
      <c r="M19" s="1">
        <f>VLOOKUP($H19,output!$A$9:$N$2200,M$1-$J$1+2)</f>
        <v>1.17133670674941</v>
      </c>
      <c r="N19" s="1">
        <f>VLOOKUP($H19,output!$A$9:$N$2200,N$1-$J$1+2)</f>
        <v>1.0068013714388599</v>
      </c>
      <c r="O19" s="1">
        <f>VLOOKUP($H19,output!$A$9:$N$2200,O$1-$J$1+2)</f>
        <v>0.866946926274063</v>
      </c>
      <c r="P19" s="1">
        <f>VLOOKUP($H19,output!$A$9:$N$2200,P$1-$J$1+2)</f>
        <v>0.71257750517812202</v>
      </c>
      <c r="Q19" s="1">
        <f>VLOOKUP($H19,output!$A$9:$N$2200,Q$1-$J$1+2)</f>
        <v>0.58586572343754295</v>
      </c>
      <c r="R19" s="1">
        <f>VLOOKUP($H19,output!$A$9:$N$2200,R$1-$J$1+2)</f>
        <v>0.48989626801080899</v>
      </c>
      <c r="S19" s="1">
        <f>VLOOKUP($H19,output!$A$9:$N$2200,S$1-$J$1+2)</f>
        <v>0.41422361382953299</v>
      </c>
      <c r="T19" s="1">
        <f>VLOOKUP($H19,output!$A$9:$N$2200,T$1-$J$1+2)</f>
        <v>0.35255391688979598</v>
      </c>
      <c r="U19" s="1">
        <f>VLOOKUP($H19,output!$A$9:$N$2200,U$1-$J$1+2)</f>
        <v>0.30248112425363299</v>
      </c>
      <c r="V19" s="1">
        <f>VLOOKUP($H19,output!$A$9:$N$2200,V$1-$J$1+2)</f>
        <v>0.26146884464437897</v>
      </c>
    </row>
    <row r="21" spans="8:23" x14ac:dyDescent="0.35">
      <c r="I21" t="s">
        <v>136</v>
      </c>
      <c r="J21" s="1">
        <f>J18+J19</f>
        <v>4.1400000000000006</v>
      </c>
      <c r="K21" s="1">
        <f t="shared" ref="K21:V21" si="3">K18+K19</f>
        <v>3.9889999999999999</v>
      </c>
      <c r="L21" s="1">
        <f t="shared" si="3"/>
        <v>3.8490000000000002</v>
      </c>
      <c r="M21" s="1">
        <f t="shared" si="3"/>
        <v>3.7159737400242001</v>
      </c>
      <c r="N21" s="1">
        <f t="shared" si="3"/>
        <v>3.50167770219513</v>
      </c>
      <c r="O21" s="1">
        <f t="shared" si="3"/>
        <v>3.3121602287857232</v>
      </c>
      <c r="P21" s="1">
        <f t="shared" si="3"/>
        <v>3.092360006064292</v>
      </c>
      <c r="Q21" s="1">
        <f t="shared" si="3"/>
        <v>2.6822798229894027</v>
      </c>
      <c r="R21" s="1">
        <f t="shared" si="3"/>
        <v>2.3286506832441587</v>
      </c>
      <c r="S21" s="1">
        <f t="shared" si="3"/>
        <v>2.0165855312653829</v>
      </c>
      <c r="T21" s="1">
        <f t="shared" si="3"/>
        <v>1.769584252727336</v>
      </c>
      <c r="U21" s="1">
        <f t="shared" si="3"/>
        <v>1.579231874092843</v>
      </c>
      <c r="V21" s="1">
        <f t="shared" si="3"/>
        <v>1.4152368158407289</v>
      </c>
      <c r="W21" s="6">
        <f>V21/N21-1</f>
        <v>-0.59584035533780111</v>
      </c>
    </row>
    <row r="25" spans="8:23" x14ac:dyDescent="0.3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8:23" x14ac:dyDescent="0.35">
      <c r="H26" t="s">
        <v>0</v>
      </c>
      <c r="I26" t="s">
        <v>117</v>
      </c>
      <c r="J26" s="1">
        <f>VLOOKUP($H26,output!$A$9:$N$2200,J$1-$J$1+2)</f>
        <v>10.699</v>
      </c>
      <c r="K26" s="1">
        <f>VLOOKUP($H26,output!$A$9:$N$2200,K$1-$J$1+2)</f>
        <v>10.906000000000001</v>
      </c>
      <c r="L26" s="1">
        <f>VLOOKUP($H26,output!$A$9:$N$2200,L$1-$J$1+2)</f>
        <v>11.113</v>
      </c>
      <c r="M26" s="1">
        <f>VLOOKUP($H26,output!$A$9:$N$2200,M$1-$J$1+2)</f>
        <v>11.320902402413299</v>
      </c>
      <c r="N26" s="1">
        <f>VLOOKUP($H26,output!$A$9:$N$2200,N$1-$J$1+2)</f>
        <v>11.528129856169601</v>
      </c>
      <c r="O26" s="1">
        <f>VLOOKUP($H26,output!$A$9:$N$2200,O$1-$J$1+2)</f>
        <v>11.7218201527114</v>
      </c>
      <c r="P26" s="1">
        <f>VLOOKUP($H26,output!$A$9:$N$2200,P$1-$J$1+2)</f>
        <v>11.8907660640718</v>
      </c>
      <c r="Q26" s="1">
        <f>VLOOKUP($H26,output!$A$9:$N$2200,Q$1-$J$1+2)</f>
        <v>15.001499215977001</v>
      </c>
      <c r="R26" s="1">
        <f>VLOOKUP($H26,output!$A$9:$N$2200,R$1-$J$1+2)</f>
        <v>17.805347134483998</v>
      </c>
      <c r="S26" s="1">
        <f>VLOOKUP($H26,output!$A$9:$N$2200,S$1-$J$1+2)</f>
        <v>20.325011849565001</v>
      </c>
      <c r="T26" s="1">
        <f>VLOOKUP($H26,output!$A$9:$N$2200,T$1-$J$1+2)</f>
        <v>22.563462934594501</v>
      </c>
      <c r="U26" s="1">
        <f>VLOOKUP($H26,output!$A$9:$N$2200,U$1-$J$1+2)</f>
        <v>24.555028836814099</v>
      </c>
      <c r="V26" s="1">
        <f>VLOOKUP($H26,output!$A$9:$N$2200,V$1-$J$1+2)</f>
        <v>26.366297994579799</v>
      </c>
    </row>
    <row r="27" spans="8:23" x14ac:dyDescent="0.35">
      <c r="H27" t="s">
        <v>1</v>
      </c>
      <c r="I27" t="s">
        <v>118</v>
      </c>
      <c r="J27" s="1">
        <f>VLOOKUP($H27,output!$A$9:$N$2200,J$1-$J$1+2)</f>
        <v>129</v>
      </c>
      <c r="K27" s="1">
        <f>VLOOKUP($H27,output!$A$9:$N$2200,K$1-$J$1+2)</f>
        <v>127.455</v>
      </c>
      <c r="L27" s="1">
        <f>VLOOKUP($H27,output!$A$9:$N$2200,L$1-$J$1+2)</f>
        <v>125.952</v>
      </c>
      <c r="M27" s="1">
        <f>VLOOKUP($H27,output!$A$9:$N$2200,M$1-$J$1+2)</f>
        <v>124.44918873985399</v>
      </c>
      <c r="N27" s="1">
        <f>VLOOKUP($H27,output!$A$9:$N$2200,N$1-$J$1+2)</f>
        <v>123.333809212048</v>
      </c>
      <c r="O27" s="1">
        <f>VLOOKUP($H27,output!$A$9:$N$2200,O$1-$J$1+2)</f>
        <v>122.970645158816</v>
      </c>
      <c r="P27" s="1">
        <f>VLOOKUP($H27,output!$A$9:$N$2200,P$1-$J$1+2)</f>
        <v>121.52364417670699</v>
      </c>
      <c r="Q27" s="1">
        <f>VLOOKUP($H27,output!$A$9:$N$2200,Q$1-$J$1+2)</f>
        <v>117.29028225104</v>
      </c>
      <c r="R27" s="1">
        <f>VLOOKUP($H27,output!$A$9:$N$2200,R$1-$J$1+2)</f>
        <v>113.230362410775</v>
      </c>
      <c r="S27" s="1">
        <f>VLOOKUP($H27,output!$A$9:$N$2200,S$1-$J$1+2)</f>
        <v>108.953962336667</v>
      </c>
      <c r="T27" s="1">
        <f>VLOOKUP($H27,output!$A$9:$N$2200,T$1-$J$1+2)</f>
        <v>104.767094791175</v>
      </c>
      <c r="U27" s="1">
        <f>VLOOKUP($H27,output!$A$9:$N$2200,U$1-$J$1+2)</f>
        <v>100.458655736201</v>
      </c>
      <c r="V27" s="1">
        <f>VLOOKUP($H27,output!$A$9:$N$2200,V$1-$J$1+2)</f>
        <v>95.050242483109599</v>
      </c>
    </row>
    <row r="28" spans="8:23" x14ac:dyDescent="0.35">
      <c r="H28" t="s">
        <v>2</v>
      </c>
      <c r="I28" t="s">
        <v>119</v>
      </c>
      <c r="J28" s="1">
        <f>VLOOKUP($H28,output!$A$9:$N$2200,J$1-$J$1+2)</f>
        <v>40</v>
      </c>
      <c r="K28" s="1">
        <f>VLOOKUP($H28,output!$A$9:$N$2200,K$1-$J$1+2)</f>
        <v>38.454000000000001</v>
      </c>
      <c r="L28" s="1">
        <f>VLOOKUP($H28,output!$A$9:$N$2200,L$1-$J$1+2)</f>
        <v>37.023000000000003</v>
      </c>
      <c r="M28" s="1">
        <f>VLOOKUP($H28,output!$A$9:$N$2200,M$1-$J$1+2)</f>
        <v>35.742025607280297</v>
      </c>
      <c r="N28" s="1">
        <f>VLOOKUP($H28,output!$A$9:$N$2200,N$1-$J$1+2)</f>
        <v>33.045513633221702</v>
      </c>
      <c r="O28" s="1">
        <f>VLOOKUP($H28,output!$A$9:$N$2200,O$1-$J$1+2)</f>
        <v>27.0947535672098</v>
      </c>
      <c r="P28" s="1">
        <f>VLOOKUP($H28,output!$A$9:$N$2200,P$1-$J$1+2)</f>
        <v>21.787049836949201</v>
      </c>
      <c r="Q28" s="1">
        <f>VLOOKUP($H28,output!$A$9:$N$2200,Q$1-$J$1+2)</f>
        <v>17.634479146178201</v>
      </c>
      <c r="R28" s="1">
        <f>VLOOKUP($H28,output!$A$9:$N$2200,R$1-$J$1+2)</f>
        <v>14.337384496787999</v>
      </c>
      <c r="S28" s="1">
        <f>VLOOKUP($H28,output!$A$9:$N$2200,S$1-$J$1+2)</f>
        <v>11.6773601548262</v>
      </c>
      <c r="T28" s="1">
        <f>VLOOKUP($H28,output!$A$9:$N$2200,T$1-$J$1+2)</f>
        <v>9.6824173445754695</v>
      </c>
      <c r="U28" s="1">
        <f>VLOOKUP($H28,output!$A$9:$N$2200,U$1-$J$1+2)</f>
        <v>8.1138790629841093</v>
      </c>
      <c r="V28" s="1">
        <f>VLOOKUP($H28,output!$A$9:$N$2200,V$1-$J$1+2)</f>
        <v>6.1213162078036403</v>
      </c>
    </row>
    <row r="29" spans="8:23" x14ac:dyDescent="0.35">
      <c r="H29" t="s">
        <v>3</v>
      </c>
      <c r="I29" t="s">
        <v>120</v>
      </c>
      <c r="J29" s="1">
        <f>VLOOKUP($H29,output!$A$9:$N$2200,J$1-$J$1+2)</f>
        <v>74.332999999999998</v>
      </c>
      <c r="K29" s="1">
        <f>VLOOKUP($H29,output!$A$9:$N$2200,K$1-$J$1+2)</f>
        <v>74.034000000000006</v>
      </c>
      <c r="L29" s="1">
        <f>VLOOKUP($H29,output!$A$9:$N$2200,L$1-$J$1+2)</f>
        <v>73.727999999999994</v>
      </c>
      <c r="M29" s="1">
        <f>VLOOKUP($H29,output!$A$9:$N$2200,M$1-$J$1+2)</f>
        <v>73.289954911252295</v>
      </c>
      <c r="N29" s="1">
        <f>VLOOKUP($H29,output!$A$9:$N$2200,N$1-$J$1+2)</f>
        <v>72.897460216164703</v>
      </c>
      <c r="O29" s="1">
        <f>VLOOKUP($H29,output!$A$9:$N$2200,O$1-$J$1+2)</f>
        <v>72.902895552264795</v>
      </c>
      <c r="P29" s="1">
        <f>VLOOKUP($H29,output!$A$9:$N$2200,P$1-$J$1+2)</f>
        <v>72.311291135807295</v>
      </c>
      <c r="Q29" s="1">
        <f>VLOOKUP($H29,output!$A$9:$N$2200,Q$1-$J$1+2)</f>
        <v>70.716559276152694</v>
      </c>
      <c r="R29" s="1">
        <f>VLOOKUP($H29,output!$A$9:$N$2200,R$1-$J$1+2)</f>
        <v>69.098483274602302</v>
      </c>
      <c r="S29" s="1">
        <f>VLOOKUP($H29,output!$A$9:$N$2200,S$1-$J$1+2)</f>
        <v>67.352210905733102</v>
      </c>
      <c r="T29" s="1">
        <f>VLOOKUP($H29,output!$A$9:$N$2200,T$1-$J$1+2)</f>
        <v>65.732113148170299</v>
      </c>
      <c r="U29" s="1">
        <f>VLOOKUP($H29,output!$A$9:$N$2200,U$1-$J$1+2)</f>
        <v>64.157159924840002</v>
      </c>
      <c r="V29" s="1">
        <f>VLOOKUP($H29,output!$A$9:$N$2200,V$1-$J$1+2)</f>
        <v>62.093270884532899</v>
      </c>
    </row>
    <row r="30" spans="8:23" x14ac:dyDescent="0.35">
      <c r="H30" t="s">
        <v>4</v>
      </c>
      <c r="I30" t="s">
        <v>122</v>
      </c>
      <c r="J30" s="1">
        <f>VLOOKUP($H30,output!$A$9:$N$2200,J$1-$J$1+2)</f>
        <v>3.98</v>
      </c>
      <c r="K30" s="1">
        <f>VLOOKUP($H30,output!$A$9:$N$2200,K$1-$J$1+2)</f>
        <v>5.0220000000000002</v>
      </c>
      <c r="L30" s="1">
        <f>VLOOKUP($H30,output!$A$9:$N$2200,L$1-$J$1+2)</f>
        <v>6.0469999999999997</v>
      </c>
      <c r="M30" s="1">
        <f>VLOOKUP($H30,output!$A$9:$N$2200,M$1-$J$1+2)</f>
        <v>7.0625167391859103</v>
      </c>
      <c r="N30" s="1">
        <f>VLOOKUP($H30,output!$A$9:$N$2200,N$1-$J$1+2)</f>
        <v>8.3674873768197493</v>
      </c>
      <c r="O30" s="1">
        <f>VLOOKUP($H30,output!$A$9:$N$2200,O$1-$J$1+2)</f>
        <v>10.384655903423999</v>
      </c>
      <c r="P30" s="1">
        <f>VLOOKUP($H30,output!$A$9:$N$2200,P$1-$J$1+2)</f>
        <v>12.5414153469893</v>
      </c>
      <c r="Q30" s="1">
        <f>VLOOKUP($H30,output!$A$9:$N$2200,Q$1-$J$1+2)</f>
        <v>14.225474604161599</v>
      </c>
      <c r="R30" s="1">
        <f>VLOOKUP($H30,output!$A$9:$N$2200,R$1-$J$1+2)</f>
        <v>15.687453949855801</v>
      </c>
      <c r="S30" s="1">
        <f>VLOOKUP($H30,output!$A$9:$N$2200,S$1-$J$1+2)</f>
        <v>17.191588233393698</v>
      </c>
      <c r="T30" s="1">
        <f>VLOOKUP($H30,output!$A$9:$N$2200,T$1-$J$1+2)</f>
        <v>18.476961914396199</v>
      </c>
      <c r="U30" s="1">
        <f>VLOOKUP($H30,output!$A$9:$N$2200,U$1-$J$1+2)</f>
        <v>19.7367696561782</v>
      </c>
      <c r="V30" s="1">
        <f>VLOOKUP($H30,output!$A$9:$N$2200,V$1-$J$1+2)</f>
        <v>21.725166375604001</v>
      </c>
    </row>
    <row r="31" spans="8:23" x14ac:dyDescent="0.35">
      <c r="H31" t="s">
        <v>5</v>
      </c>
      <c r="I31" t="s">
        <v>121</v>
      </c>
      <c r="J31" s="1">
        <f>VLOOKUP($H31,output!$A$9:$N$2200,J$1-$J$1+2)</f>
        <v>36.686999999999998</v>
      </c>
      <c r="K31" s="1">
        <f>VLOOKUP($H31,output!$A$9:$N$2200,K$1-$J$1+2)</f>
        <v>35.454000000000001</v>
      </c>
      <c r="L31" s="1">
        <f>VLOOKUP($H31,output!$A$9:$N$2200,L$1-$J$1+2)</f>
        <v>34.276000000000003</v>
      </c>
      <c r="M31" s="1">
        <f>VLOOKUP($H31,output!$A$9:$N$2200,M$1-$J$1+2)</f>
        <v>33.198886707962799</v>
      </c>
      <c r="N31" s="1">
        <f>VLOOKUP($H31,output!$A$9:$N$2200,N$1-$J$1+2)</f>
        <v>31.868282594296499</v>
      </c>
      <c r="O31" s="1">
        <f>VLOOKUP($H31,output!$A$9:$N$2200,O$1-$J$1+2)</f>
        <v>30.641945390705398</v>
      </c>
      <c r="P31" s="1">
        <f>VLOOKUP($H31,output!$A$9:$N$2200,P$1-$J$1+2)</f>
        <v>29.3187717599343</v>
      </c>
      <c r="Q31" s="1">
        <f>VLOOKUP($H31,output!$A$9:$N$2200,Q$1-$J$1+2)</f>
        <v>27.664663371417301</v>
      </c>
      <c r="R31" s="1">
        <f>VLOOKUP($H31,output!$A$9:$N$2200,R$1-$J$1+2)</f>
        <v>26.145653172829299</v>
      </c>
      <c r="S31" s="1">
        <f>VLOOKUP($H31,output!$A$9:$N$2200,S$1-$J$1+2)</f>
        <v>24.615180456095999</v>
      </c>
      <c r="T31" s="1">
        <f>VLOOKUP($H31,output!$A$9:$N$2200,T$1-$J$1+2)</f>
        <v>23.272828806715999</v>
      </c>
      <c r="U31" s="1">
        <f>VLOOKUP($H31,output!$A$9:$N$2200,U$1-$J$1+2)</f>
        <v>22.059796033213701</v>
      </c>
      <c r="V31" s="1">
        <f>VLOOKUP($H31,output!$A$9:$N$2200,V$1-$J$1+2)</f>
        <v>20.749780395102501</v>
      </c>
    </row>
    <row r="33" spans="8:22" x14ac:dyDescent="0.35">
      <c r="I33" t="s">
        <v>138</v>
      </c>
      <c r="J33" s="1">
        <f>SUM(J26:J31)</f>
        <v>294.69900000000001</v>
      </c>
      <c r="K33" s="1">
        <f t="shared" ref="K33:V33" si="4">SUM(K26:K31)</f>
        <v>291.32499999999999</v>
      </c>
      <c r="L33" s="1">
        <f t="shared" si="4"/>
        <v>288.13899999999995</v>
      </c>
      <c r="M33" s="1">
        <f t="shared" si="4"/>
        <v>285.06347510794865</v>
      </c>
      <c r="N33" s="1">
        <f t="shared" si="4"/>
        <v>281.04068288872026</v>
      </c>
      <c r="O33" s="1">
        <f t="shared" si="4"/>
        <v>275.71671572513139</v>
      </c>
      <c r="P33" s="1">
        <f t="shared" si="4"/>
        <v>269.3729383204589</v>
      </c>
      <c r="Q33" s="1">
        <f t="shared" si="4"/>
        <v>262.5329578649268</v>
      </c>
      <c r="R33" s="1">
        <f t="shared" si="4"/>
        <v>256.30468443933444</v>
      </c>
      <c r="S33" s="1">
        <f t="shared" si="4"/>
        <v>250.11531393628101</v>
      </c>
      <c r="T33" s="1">
        <f t="shared" si="4"/>
        <v>244.49487893962748</v>
      </c>
      <c r="U33" s="1">
        <f t="shared" si="4"/>
        <v>239.08128925023112</v>
      </c>
      <c r="V33" s="1">
        <f t="shared" si="4"/>
        <v>232.10607434073245</v>
      </c>
    </row>
    <row r="37" spans="8:22" x14ac:dyDescent="0.35">
      <c r="H37" t="s">
        <v>16</v>
      </c>
      <c r="I37" t="s">
        <v>121</v>
      </c>
      <c r="J37" s="1">
        <f>VLOOKUP($H37,output!$A$9:$N$2200,J$1-$J$1+2)</f>
        <v>9.0269999999999992</v>
      </c>
      <c r="K37" s="1">
        <f>VLOOKUP($H37,output!$A$9:$N$2200,K$1-$J$1+2)</f>
        <v>8.7949999999999999</v>
      </c>
      <c r="L37" s="1">
        <f>VLOOKUP($H37,output!$A$9:$N$2200,L$1-$J$1+2)</f>
        <v>8.5679999999999996</v>
      </c>
      <c r="M37" s="1">
        <f>VLOOKUP($H37,output!$A$9:$N$2200,M$1-$J$1+2)</f>
        <v>8.3582993329629591</v>
      </c>
      <c r="N37" s="1">
        <f>VLOOKUP($H37,output!$A$9:$N$2200,N$1-$J$1+2)</f>
        <v>8.1523390025715994</v>
      </c>
      <c r="O37" s="1">
        <f>VLOOKUP($H37,output!$A$9:$N$2200,O$1-$J$1+2)</f>
        <v>7.9489680787646497</v>
      </c>
      <c r="P37" s="1">
        <f>VLOOKUP($H37,output!$A$9:$N$2200,P$1-$J$1+2)</f>
        <v>7.73878507642688</v>
      </c>
      <c r="Q37" s="1">
        <f>VLOOKUP($H37,output!$A$9:$N$2200,Q$1-$J$1+2)</f>
        <v>7.5287467575256803</v>
      </c>
      <c r="R37" s="1">
        <f>VLOOKUP($H37,output!$A$9:$N$2200,R$1-$J$1+2)</f>
        <v>7.3168544355734397</v>
      </c>
      <c r="S37" s="1">
        <f>VLOOKUP($H37,output!$A$9:$N$2200,S$1-$J$1+2)</f>
        <v>7.0707536022816697</v>
      </c>
      <c r="T37" s="1">
        <f>VLOOKUP($H37,output!$A$9:$N$2200,T$1-$J$1+2)</f>
        <v>6.8400851346724201</v>
      </c>
      <c r="U37" s="1">
        <f>VLOOKUP($H37,output!$A$9:$N$2200,U$1-$J$1+2)</f>
        <v>6.6116199844031804</v>
      </c>
      <c r="V37" s="1">
        <f>VLOOKUP($H37,output!$A$9:$N$2200,V$1-$J$1+2)</f>
        <v>6.3318648479979398</v>
      </c>
    </row>
    <row r="38" spans="8:22" x14ac:dyDescent="0.35">
      <c r="H38" t="s">
        <v>17</v>
      </c>
      <c r="I38" t="s">
        <v>122</v>
      </c>
      <c r="J38" s="1">
        <f>VLOOKUP($H38,output!$A$9:$N$2200,J$1-$J$1+2)</f>
        <v>1.34</v>
      </c>
      <c r="K38" s="1">
        <f>VLOOKUP($H38,output!$A$9:$N$2200,K$1-$J$1+2)</f>
        <v>1.8660000000000001</v>
      </c>
      <c r="L38" s="1">
        <f>VLOOKUP($H38,output!$A$9:$N$2200,L$1-$J$1+2)</f>
        <v>2.3879999999999999</v>
      </c>
      <c r="M38" s="1">
        <f>VLOOKUP($H38,output!$A$9:$N$2200,M$1-$J$1+2)</f>
        <v>2.9046570300024199</v>
      </c>
      <c r="N38" s="1">
        <f>VLOOKUP($H38,output!$A$9:$N$2200,N$1-$J$1+2)</f>
        <v>3.4952145477709</v>
      </c>
      <c r="O38" s="1">
        <f>VLOOKUP($H38,output!$A$9:$N$2200,O$1-$J$1+2)</f>
        <v>4.2465962255787097</v>
      </c>
      <c r="P38" s="1">
        <f>VLOOKUP($H38,output!$A$9:$N$2200,P$1-$J$1+2)</f>
        <v>5.0218459015338199</v>
      </c>
      <c r="Q38" s="1">
        <f>VLOOKUP($H38,output!$A$9:$N$2200,Q$1-$J$1+2)</f>
        <v>5.6669244170239503</v>
      </c>
      <c r="R38" s="1">
        <f>VLOOKUP($H38,output!$A$9:$N$2200,R$1-$J$1+2)</f>
        <v>6.2576397046618402</v>
      </c>
      <c r="S38" s="1">
        <f>VLOOKUP($H38,output!$A$9:$N$2200,S$1-$J$1+2)</f>
        <v>6.8702171999627</v>
      </c>
      <c r="T38" s="1">
        <f>VLOOKUP($H38,output!$A$9:$N$2200,T$1-$J$1+2)</f>
        <v>7.4190350274453802</v>
      </c>
      <c r="U38" s="1">
        <f>VLOOKUP($H38,output!$A$9:$N$2200,U$1-$J$1+2)</f>
        <v>7.9515276807594901</v>
      </c>
      <c r="V38" s="1">
        <f>VLOOKUP($H38,output!$A$9:$N$2200,V$1-$J$1+2)</f>
        <v>8.6924032991030504</v>
      </c>
    </row>
    <row r="39" spans="8:22" x14ac:dyDescent="0.35">
      <c r="H39" t="s">
        <v>18</v>
      </c>
      <c r="I39" t="s">
        <v>119</v>
      </c>
      <c r="J39" s="1">
        <f>VLOOKUP($H39,output!$A$9:$N$2200,J$1-$J$1+2)</f>
        <v>3.4420000000000002</v>
      </c>
      <c r="K39" s="1">
        <f>VLOOKUP($H39,output!$A$9:$N$2200,K$1-$J$1+2)</f>
        <v>3.3639999999999999</v>
      </c>
      <c r="L39" s="1">
        <f>VLOOKUP($H39,output!$A$9:$N$2200,L$1-$J$1+2)</f>
        <v>3.2890000000000001</v>
      </c>
      <c r="M39" s="1">
        <f>VLOOKUP($H39,output!$A$9:$N$2200,M$1-$J$1+2)</f>
        <v>3.2195116731778701</v>
      </c>
      <c r="N39" s="1">
        <f>VLOOKUP($H39,output!$A$9:$N$2200,N$1-$J$1+2)</f>
        <v>3.0079976987597798</v>
      </c>
      <c r="O39" s="1">
        <f>VLOOKUP($H39,output!$A$9:$N$2200,O$1-$J$1+2)</f>
        <v>2.48849631556301</v>
      </c>
      <c r="P39" s="1">
        <f>VLOOKUP($H39,output!$A$9:$N$2200,P$1-$J$1+2)</f>
        <v>2.0234551740629301</v>
      </c>
      <c r="Q39" s="1">
        <f>VLOOKUP($H39,output!$A$9:$N$2200,Q$1-$J$1+2)</f>
        <v>1.6700563192998701</v>
      </c>
      <c r="R39" s="1">
        <f>VLOOKUP($H39,output!$A$9:$N$2200,R$1-$J$1+2)</f>
        <v>1.38211039367817</v>
      </c>
      <c r="S39" s="1">
        <f>VLOOKUP($H39,output!$A$9:$N$2200,S$1-$J$1+2)</f>
        <v>1.14037105041159</v>
      </c>
      <c r="T39" s="1">
        <f>VLOOKUP($H39,output!$A$9:$N$2200,T$1-$J$1+2)</f>
        <v>0.95534106707602795</v>
      </c>
      <c r="U39" s="1">
        <f>VLOOKUP($H39,output!$A$9:$N$2200,U$1-$J$1+2)</f>
        <v>0.80682458598631701</v>
      </c>
      <c r="V39" s="1">
        <f>VLOOKUP($H39,output!$A$9:$N$2200,V$1-$J$1+2)</f>
        <v>0.60527942420611203</v>
      </c>
    </row>
    <row r="40" spans="8:22" x14ac:dyDescent="0.35">
      <c r="H40" t="s">
        <v>19</v>
      </c>
      <c r="I40" t="s">
        <v>120</v>
      </c>
      <c r="J40" s="1">
        <f>VLOOKUP($H40,output!$A$9:$N$2200,J$1-$J$1+2)</f>
        <v>1.27</v>
      </c>
      <c r="K40" s="1">
        <f>VLOOKUP($H40,output!$A$9:$N$2200,K$1-$J$1+2)</f>
        <v>1.353</v>
      </c>
      <c r="L40" s="1">
        <f>VLOOKUP($H40,output!$A$9:$N$2200,L$1-$J$1+2)</f>
        <v>1.4319999999999999</v>
      </c>
      <c r="M40" s="1">
        <f>VLOOKUP($H40,output!$A$9:$N$2200,M$1-$J$1+2)</f>
        <v>1.4974174750470199</v>
      </c>
      <c r="N40" s="1">
        <f>VLOOKUP($H40,output!$A$9:$N$2200,N$1-$J$1+2)</f>
        <v>1.6006550487378299</v>
      </c>
      <c r="O40" s="1">
        <f>VLOOKUP($H40,output!$A$9:$N$2200,O$1-$J$1+2)</f>
        <v>1.7786582040888601</v>
      </c>
      <c r="P40" s="1">
        <f>VLOOKUP($H40,output!$A$9:$N$2200,P$1-$J$1+2)</f>
        <v>1.9265252819013301</v>
      </c>
      <c r="Q40" s="1">
        <f>VLOOKUP($H40,output!$A$9:$N$2200,Q$1-$J$1+2)</f>
        <v>2.03638531021444</v>
      </c>
      <c r="R40" s="1">
        <f>VLOOKUP($H40,output!$A$9:$N$2200,R$1-$J$1+2)</f>
        <v>2.12559346457147</v>
      </c>
      <c r="S40" s="1">
        <f>VLOOKUP($H40,output!$A$9:$N$2200,S$1-$J$1+2)</f>
        <v>2.1982511426729099</v>
      </c>
      <c r="T40" s="1">
        <f>VLOOKUP($H40,output!$A$9:$N$2200,T$1-$J$1+2)</f>
        <v>2.2572467477070899</v>
      </c>
      <c r="U40" s="1">
        <f>VLOOKUP($H40,output!$A$9:$N$2200,U$1-$J$1+2)</f>
        <v>2.3051916127358298</v>
      </c>
      <c r="V40" s="1">
        <f>VLOOKUP($H40,output!$A$9:$N$2200,V$1-$J$1+2)</f>
        <v>2.3419243044900702</v>
      </c>
    </row>
    <row r="41" spans="8:22" x14ac:dyDescent="0.35">
      <c r="H41" t="s">
        <v>20</v>
      </c>
      <c r="I41" t="s">
        <v>118</v>
      </c>
      <c r="J41" s="1">
        <f>VLOOKUP($H41,output!$A$9:$N$2200,J$1-$J$1+2)</f>
        <v>11.618</v>
      </c>
      <c r="K41" s="1">
        <f>VLOOKUP($H41,output!$A$9:$N$2200,K$1-$J$1+2)</f>
        <v>11.577999999999999</v>
      </c>
      <c r="L41" s="1">
        <f>VLOOKUP($H41,output!$A$9:$N$2200,L$1-$J$1+2)</f>
        <v>11.536</v>
      </c>
      <c r="M41" s="1">
        <f>VLOOKUP($H41,output!$A$9:$N$2200,M$1-$J$1+2)</f>
        <v>11.488230282112699</v>
      </c>
      <c r="N41" s="1">
        <f>VLOOKUP($H41,output!$A$9:$N$2200,N$1-$J$1+2)</f>
        <v>11.4668559109385</v>
      </c>
      <c r="O41" s="1">
        <f>VLOOKUP($H41,output!$A$9:$N$2200,O$1-$J$1+2)</f>
        <v>11.4971015276821</v>
      </c>
      <c r="P41" s="1">
        <f>VLOOKUP($H41,output!$A$9:$N$2200,P$1-$J$1+2)</f>
        <v>11.468691124461699</v>
      </c>
      <c r="Q41" s="1">
        <f>VLOOKUP($H41,output!$A$9:$N$2200,Q$1-$J$1+2)</f>
        <v>11.1231087910816</v>
      </c>
      <c r="R41" s="1">
        <f>VLOOKUP($H41,output!$A$9:$N$2200,R$1-$J$1+2)</f>
        <v>10.7968973037756</v>
      </c>
      <c r="S41" s="1">
        <f>VLOOKUP($H41,output!$A$9:$N$2200,S$1-$J$1+2)</f>
        <v>10.458520536114101</v>
      </c>
      <c r="T41" s="1">
        <f>VLOOKUP($H41,output!$A$9:$N$2200,T$1-$J$1+2)</f>
        <v>10.1296204538037</v>
      </c>
      <c r="U41" s="1">
        <f>VLOOKUP($H41,output!$A$9:$N$2200,U$1-$J$1+2)</f>
        <v>9.7917646894437098</v>
      </c>
      <c r="V41" s="1">
        <f>VLOOKUP($H41,output!$A$9:$N$2200,V$1-$J$1+2)</f>
        <v>9.35442144005372</v>
      </c>
    </row>
    <row r="42" spans="8:22" x14ac:dyDescent="0.35">
      <c r="H42" t="s">
        <v>21</v>
      </c>
      <c r="I42" t="s">
        <v>117</v>
      </c>
      <c r="J42" s="1">
        <f>VLOOKUP($H42,output!$A$9:$N$2200,J$1-$J$1+2)</f>
        <v>1.069</v>
      </c>
      <c r="K42" s="1">
        <f>VLOOKUP($H42,output!$A$9:$N$2200,K$1-$J$1+2)</f>
        <v>1.1519999999999999</v>
      </c>
      <c r="L42" s="1">
        <f>VLOOKUP($H42,output!$A$9:$N$2200,L$1-$J$1+2)</f>
        <v>1.236</v>
      </c>
      <c r="M42" s="1">
        <f>VLOOKUP($H42,output!$A$9:$N$2200,M$1-$J$1+2)</f>
        <v>1.3201992345563001</v>
      </c>
      <c r="N42" s="1">
        <f>VLOOKUP($H42,output!$A$9:$N$2200,N$1-$J$1+2)</f>
        <v>1.4042793784265499</v>
      </c>
      <c r="O42" s="1">
        <f>VLOOKUP($H42,output!$A$9:$N$2200,O$1-$J$1+2)</f>
        <v>1.4844690776016201</v>
      </c>
      <c r="P42" s="1">
        <f>VLOOKUP($H42,output!$A$9:$N$2200,P$1-$J$1+2)</f>
        <v>1.5598223679263801</v>
      </c>
      <c r="Q42" s="1">
        <f>VLOOKUP($H42,output!$A$9:$N$2200,Q$1-$J$1+2)</f>
        <v>1.9867357688092699</v>
      </c>
      <c r="R42" s="1">
        <f>VLOOKUP($H42,output!$A$9:$N$2200,R$1-$J$1+2)</f>
        <v>2.3836661432829098</v>
      </c>
      <c r="S42" s="1">
        <f>VLOOKUP($H42,output!$A$9:$N$2200,S$1-$J$1+2)</f>
        <v>2.7535252877611001</v>
      </c>
      <c r="T42" s="1">
        <f>VLOOKUP($H42,output!$A$9:$N$2200,T$1-$J$1+2)</f>
        <v>3.0972430749887998</v>
      </c>
      <c r="U42" s="1">
        <f>VLOOKUP($H42,output!$A$9:$N$2200,U$1-$J$1+2)</f>
        <v>3.4166748409209098</v>
      </c>
      <c r="V42" s="1">
        <f>VLOOKUP($H42,output!$A$9:$N$2200,V$1-$J$1+2)</f>
        <v>3.7209288251046901</v>
      </c>
    </row>
    <row r="48" spans="8:22" x14ac:dyDescent="0.35">
      <c r="H48" t="s">
        <v>24</v>
      </c>
      <c r="I48" t="s">
        <v>123</v>
      </c>
      <c r="J48" s="1">
        <f>VLOOKUP($H48,output!$A$9:$N$2200,J$1-$J$1+2)</f>
        <v>0</v>
      </c>
      <c r="K48" s="1">
        <f>VLOOKUP($H48,output!$A$9:$N$2200,K$1-$J$1+2)</f>
        <v>3.6930000000000001</v>
      </c>
      <c r="L48" s="1">
        <f>VLOOKUP($H48,output!$A$9:$N$2200,L$1-$J$1+2)</f>
        <v>3.0129999999999999</v>
      </c>
      <c r="M48" s="1">
        <f>VLOOKUP($H48,output!$A$9:$N$2200,M$1-$J$1+2)</f>
        <v>3.2005410949499802</v>
      </c>
      <c r="N48" s="1">
        <f>VLOOKUP($H48,output!$A$9:$N$2200,N$1-$J$1+2)</f>
        <v>4.6644875583837297</v>
      </c>
      <c r="O48" s="1">
        <f>VLOOKUP($H48,output!$A$9:$N$2200,O$1-$J$1+2)</f>
        <v>3.65437126782663</v>
      </c>
      <c r="P48" s="1">
        <f>VLOOKUP($H48,output!$A$9:$N$2200,P$1-$J$1+2)</f>
        <v>2.5921294187035899</v>
      </c>
      <c r="Q48" s="1">
        <f>VLOOKUP($H48,output!$A$9:$N$2200,Q$1-$J$1+2)</f>
        <v>2.9827749603399099</v>
      </c>
      <c r="R48" s="1">
        <f>VLOOKUP($H48,output!$A$9:$N$2200,R$1-$J$1+2)</f>
        <v>2.2851468329459101</v>
      </c>
      <c r="S48" s="1">
        <f>VLOOKUP($H48,output!$A$9:$N$2200,S$1-$J$1+2)</f>
        <v>1.76763522984216</v>
      </c>
      <c r="T48" s="1">
        <f>VLOOKUP($H48,output!$A$9:$N$2200,T$1-$J$1+2)</f>
        <v>1.3948531354876801</v>
      </c>
      <c r="U48" s="1">
        <f>VLOOKUP($H48,output!$A$9:$N$2200,U$1-$J$1+2)</f>
        <v>1.1045309201525</v>
      </c>
      <c r="V48" s="1">
        <f>VLOOKUP($H48,output!$A$9:$N$2200,V$1-$J$1+2)</f>
        <v>0.869848477849407</v>
      </c>
    </row>
    <row r="49" spans="8:22" x14ac:dyDescent="0.35">
      <c r="H49" t="s">
        <v>25</v>
      </c>
      <c r="I49" t="s">
        <v>124</v>
      </c>
      <c r="J49" s="1">
        <f>VLOOKUP($H49,output!$A$9:$N$2200,J$1-$J$1+2)</f>
        <v>0</v>
      </c>
      <c r="K49" s="1">
        <f>VLOOKUP($H49,output!$A$9:$N$2200,K$1-$J$1+2)</f>
        <v>3.6930000000000001</v>
      </c>
      <c r="L49" s="1">
        <f>VLOOKUP($H49,output!$A$9:$N$2200,L$1-$J$1+2)</f>
        <v>3.0129999999999999</v>
      </c>
      <c r="M49" s="1">
        <f>VLOOKUP($H49,output!$A$9:$N$2200,M$1-$J$1+2)</f>
        <v>3.2005410949499802</v>
      </c>
      <c r="N49" s="1">
        <f>VLOOKUP($H49,output!$A$9:$N$2200,N$1-$J$1+2)</f>
        <v>4.6644875583837297</v>
      </c>
      <c r="O49" s="1">
        <f>VLOOKUP($H49,output!$A$9:$N$2200,O$1-$J$1+2)</f>
        <v>3.65437126782663</v>
      </c>
      <c r="P49" s="1">
        <f>VLOOKUP($H49,output!$A$9:$N$2200,P$1-$J$1+2)</f>
        <v>2.5921294187035899</v>
      </c>
      <c r="Q49" s="1">
        <f>VLOOKUP($H49,output!$A$9:$N$2200,Q$1-$J$1+2)</f>
        <v>2.9827749603399099</v>
      </c>
      <c r="R49" s="1">
        <f>VLOOKUP($H49,output!$A$9:$N$2200,R$1-$J$1+2)</f>
        <v>2.2851468329459101</v>
      </c>
      <c r="S49" s="1">
        <f>VLOOKUP($H49,output!$A$9:$N$2200,S$1-$J$1+2)</f>
        <v>1.76763522984216</v>
      </c>
      <c r="T49" s="1">
        <f>VLOOKUP($H49,output!$A$9:$N$2200,T$1-$J$1+2)</f>
        <v>1.3948531354876801</v>
      </c>
      <c r="U49" s="1">
        <f>VLOOKUP($H49,output!$A$9:$N$2200,U$1-$J$1+2)</f>
        <v>1.1045309201525</v>
      </c>
      <c r="V49" s="1">
        <f>VLOOKUP($H49,output!$A$9:$N$2200,V$1-$J$1+2)</f>
        <v>0.869848477849407</v>
      </c>
    </row>
    <row r="50" spans="8:22" x14ac:dyDescent="0.35">
      <c r="H50" t="s">
        <v>26</v>
      </c>
      <c r="I50" t="s">
        <v>125</v>
      </c>
      <c r="J50" s="1">
        <f>VLOOKUP($H50,output!$A$9:$N$2200,J$1-$J$1+2)</f>
        <v>0</v>
      </c>
      <c r="K50" s="1">
        <f>VLOOKUP($H50,output!$A$9:$N$2200,K$1-$J$1+2)</f>
        <v>16.390999999999998</v>
      </c>
      <c r="L50" s="1">
        <f>VLOOKUP($H50,output!$A$9:$N$2200,L$1-$J$1+2)</f>
        <v>14.176</v>
      </c>
      <c r="M50" s="1">
        <f>VLOOKUP($H50,output!$A$9:$N$2200,M$1-$J$1+2)</f>
        <v>14.144632299473299</v>
      </c>
      <c r="N50" s="1">
        <f>VLOOKUP($H50,output!$A$9:$N$2200,N$1-$J$1+2)</f>
        <v>50.840446965408297</v>
      </c>
      <c r="O50" s="1">
        <f>VLOOKUP($H50,output!$A$9:$N$2200,O$1-$J$1+2)</f>
        <v>41.389122917031898</v>
      </c>
      <c r="P50" s="1">
        <f>VLOOKUP($H50,output!$A$9:$N$2200,P$1-$J$1+2)</f>
        <v>42.072688056601997</v>
      </c>
      <c r="Q50" s="1">
        <f>VLOOKUP($H50,output!$A$9:$N$2200,Q$1-$J$1+2)</f>
        <v>56.323650992071002</v>
      </c>
      <c r="R50" s="1">
        <f>VLOOKUP($H50,output!$A$9:$N$2200,R$1-$J$1+2)</f>
        <v>45.802447690639198</v>
      </c>
      <c r="S50" s="1">
        <f>VLOOKUP($H50,output!$A$9:$N$2200,S$1-$J$1+2)</f>
        <v>37.473211912281798</v>
      </c>
      <c r="T50" s="1">
        <f>VLOOKUP($H50,output!$A$9:$N$2200,T$1-$J$1+2)</f>
        <v>30.5722714518825</v>
      </c>
      <c r="U50" s="1">
        <f>VLOOKUP($H50,output!$A$9:$N$2200,U$1-$J$1+2)</f>
        <v>24.9778113978257</v>
      </c>
      <c r="V50" s="1">
        <f>VLOOKUP($H50,output!$A$9:$N$2200,V$1-$J$1+2)</f>
        <v>21.398394861903899</v>
      </c>
    </row>
    <row r="51" spans="8:22" x14ac:dyDescent="0.35">
      <c r="H51" t="s">
        <v>27</v>
      </c>
      <c r="I51" t="s">
        <v>126</v>
      </c>
      <c r="J51" s="1">
        <f>VLOOKUP($H51,output!$A$9:$N$2200,J$1-$J$1+2)</f>
        <v>0</v>
      </c>
      <c r="K51" s="1">
        <f>VLOOKUP($H51,output!$A$9:$N$2200,K$1-$J$1+2)</f>
        <v>122.16500000000001</v>
      </c>
      <c r="L51" s="1">
        <f>VLOOKUP($H51,output!$A$9:$N$2200,L$1-$J$1+2)</f>
        <v>117.619</v>
      </c>
      <c r="M51" s="1">
        <f>VLOOKUP($H51,output!$A$9:$N$2200,M$1-$J$1+2)</f>
        <v>114.024792252425</v>
      </c>
      <c r="N51" s="1">
        <f>VLOOKUP($H51,output!$A$9:$N$2200,N$1-$J$1+2)</f>
        <v>160.54348537922701</v>
      </c>
      <c r="O51" s="1">
        <f>VLOOKUP($H51,output!$A$9:$N$2200,O$1-$J$1+2)</f>
        <v>147.850795733517</v>
      </c>
      <c r="P51" s="1">
        <f>VLOOKUP($H51,output!$A$9:$N$2200,P$1-$J$1+2)</f>
        <v>168.80954541552001</v>
      </c>
      <c r="Q51" s="1">
        <f>VLOOKUP($H51,output!$A$9:$N$2200,Q$1-$J$1+2)</f>
        <v>276.70069401240801</v>
      </c>
      <c r="R51" s="1">
        <f>VLOOKUP($H51,output!$A$9:$N$2200,R$1-$J$1+2)</f>
        <v>254.591381993818</v>
      </c>
      <c r="S51" s="1">
        <f>VLOOKUP($H51,output!$A$9:$N$2200,S$1-$J$1+2)</f>
        <v>266.84271779491399</v>
      </c>
      <c r="T51" s="1">
        <f>VLOOKUP($H51,output!$A$9:$N$2200,T$1-$J$1+2)</f>
        <v>220.58538404909501</v>
      </c>
      <c r="U51" s="1">
        <f>VLOOKUP($H51,output!$A$9:$N$2200,U$1-$J$1+2)</f>
        <v>185.93874929619199</v>
      </c>
      <c r="V51" s="1">
        <f>VLOOKUP($H51,output!$A$9:$N$2200,V$1-$J$1+2)</f>
        <v>200.829033166767</v>
      </c>
    </row>
    <row r="52" spans="8:22" x14ac:dyDescent="0.35">
      <c r="H52" t="s">
        <v>28</v>
      </c>
      <c r="I52" t="s">
        <v>127</v>
      </c>
      <c r="J52" s="1">
        <f>VLOOKUP($H52,output!$A$9:$N$2200,J$1-$J$1+2)</f>
        <v>0</v>
      </c>
      <c r="K52" s="1">
        <f>VLOOKUP($H52,output!$A$9:$N$2200,K$1-$J$1+2)</f>
        <v>205.547</v>
      </c>
      <c r="L52" s="1">
        <f>VLOOKUP($H52,output!$A$9:$N$2200,L$1-$J$1+2)</f>
        <v>196.63</v>
      </c>
      <c r="M52" s="1">
        <f>VLOOKUP($H52,output!$A$9:$N$2200,M$1-$J$1+2)</f>
        <v>180.350864990638</v>
      </c>
      <c r="N52" s="1">
        <f>VLOOKUP($H52,output!$A$9:$N$2200,N$1-$J$1+2)</f>
        <v>185.245275014079</v>
      </c>
      <c r="O52" s="1">
        <f>VLOOKUP($H52,output!$A$9:$N$2200,O$1-$J$1+2)</f>
        <v>212.21073756098099</v>
      </c>
      <c r="P52" s="1">
        <f>VLOOKUP($H52,output!$A$9:$N$2200,P$1-$J$1+2)</f>
        <v>254.63273413956301</v>
      </c>
      <c r="Q52" s="1">
        <f>VLOOKUP($H52,output!$A$9:$N$2200,Q$1-$J$1+2)</f>
        <v>291.39387709049998</v>
      </c>
      <c r="R52" s="1">
        <f>VLOOKUP($H52,output!$A$9:$N$2200,R$1-$J$1+2)</f>
        <v>276.17522717327103</v>
      </c>
      <c r="S52" s="1">
        <f>VLOOKUP($H52,output!$A$9:$N$2200,S$1-$J$1+2)</f>
        <v>282.84504616245499</v>
      </c>
      <c r="T52" s="1">
        <f>VLOOKUP($H52,output!$A$9:$N$2200,T$1-$J$1+2)</f>
        <v>265.02183480084301</v>
      </c>
      <c r="U52" s="1">
        <f>VLOOKUP($H52,output!$A$9:$N$2200,U$1-$J$1+2)</f>
        <v>261.10386898306399</v>
      </c>
      <c r="V52" s="1">
        <f>VLOOKUP($H52,output!$A$9:$N$2200,V$1-$J$1+2)</f>
        <v>322.09801618448898</v>
      </c>
    </row>
    <row r="53" spans="8:22" x14ac:dyDescent="0.35">
      <c r="H53" t="s">
        <v>29</v>
      </c>
      <c r="I53" t="s">
        <v>128</v>
      </c>
      <c r="J53" s="1">
        <f>VLOOKUP($H53,output!$A$9:$N$2200,J$1-$J$1+2)</f>
        <v>0</v>
      </c>
      <c r="K53" s="1">
        <f>VLOOKUP($H53,output!$A$9:$N$2200,K$1-$J$1+2)</f>
        <v>244.18299999999999</v>
      </c>
      <c r="L53" s="1">
        <f>VLOOKUP($H53,output!$A$9:$N$2200,L$1-$J$1+2)</f>
        <v>233.03399999999999</v>
      </c>
      <c r="M53" s="1">
        <f>VLOOKUP($H53,output!$A$9:$N$2200,M$1-$J$1+2)</f>
        <v>220.17631150140099</v>
      </c>
      <c r="N53" s="1">
        <f>VLOOKUP($H53,output!$A$9:$N$2200,N$1-$J$1+2)</f>
        <v>267.39170269077999</v>
      </c>
      <c r="O53" s="1">
        <f>VLOOKUP($H53,output!$A$9:$N$2200,O$1-$J$1+2)</f>
        <v>415.07141161001499</v>
      </c>
      <c r="P53" s="1">
        <f>VLOOKUP($H53,output!$A$9:$N$2200,P$1-$J$1+2)</f>
        <v>466.88063171805601</v>
      </c>
      <c r="Q53" s="1">
        <f>VLOOKUP($H53,output!$A$9:$N$2200,Q$1-$J$1+2)</f>
        <v>417.05819744793899</v>
      </c>
      <c r="R53" s="1">
        <f>VLOOKUP($H53,output!$A$9:$N$2200,R$1-$J$1+2)</f>
        <v>407.694206216449</v>
      </c>
      <c r="S53" s="1">
        <f>VLOOKUP($H53,output!$A$9:$N$2200,S$1-$J$1+2)</f>
        <v>416.87196675019698</v>
      </c>
      <c r="T53" s="1">
        <f>VLOOKUP($H53,output!$A$9:$N$2200,T$1-$J$1+2)</f>
        <v>406.89979900514101</v>
      </c>
      <c r="U53" s="1">
        <f>VLOOKUP($H53,output!$A$9:$N$2200,U$1-$J$1+2)</f>
        <v>402.40301970893597</v>
      </c>
      <c r="V53" s="1">
        <f>VLOOKUP($H53,output!$A$9:$N$2200,V$1-$J$1+2)</f>
        <v>533.62118189085697</v>
      </c>
    </row>
    <row r="55" spans="8:22" x14ac:dyDescent="0.35">
      <c r="I55" t="s">
        <v>148</v>
      </c>
      <c r="K55" s="3">
        <f>SUM(K48:K52)/SUM(K48:K53)</f>
        <v>0.59007138156569394</v>
      </c>
      <c r="L55" s="3">
        <f t="shared" ref="L55:V55" si="5">SUM(L48:L52)/SUM(L48:L53)</f>
        <v>0.58935654686908023</v>
      </c>
      <c r="M55" s="3">
        <f t="shared" si="5"/>
        <v>0.58853062085640895</v>
      </c>
      <c r="N55" s="3">
        <f t="shared" si="5"/>
        <v>0.60289337151255862</v>
      </c>
      <c r="O55" s="3">
        <f t="shared" si="5"/>
        <v>0.49616910852114465</v>
      </c>
      <c r="P55" s="3">
        <f t="shared" si="5"/>
        <v>0.50203641039095115</v>
      </c>
      <c r="Q55" s="3">
        <f t="shared" si="5"/>
        <v>0.60183169129501524</v>
      </c>
      <c r="R55" s="3">
        <f t="shared" si="5"/>
        <v>0.58770189033580911</v>
      </c>
      <c r="S55" s="3">
        <f t="shared" si="5"/>
        <v>0.58625931094424932</v>
      </c>
      <c r="T55" s="3">
        <f t="shared" si="5"/>
        <v>0.56052119581869142</v>
      </c>
      <c r="U55" s="3">
        <f t="shared" si="5"/>
        <v>0.54096726444013155</v>
      </c>
      <c r="V55" s="3">
        <f t="shared" si="5"/>
        <v>0.50576276600537873</v>
      </c>
    </row>
    <row r="56" spans="8:22" x14ac:dyDescent="0.35">
      <c r="I56" t="s">
        <v>149</v>
      </c>
      <c r="K56" s="3">
        <f>SUM(K48:K51)/SUM(K48:K53)</f>
        <v>0.24500396191192469</v>
      </c>
      <c r="L56" s="3">
        <f t="shared" ref="L56:V56" si="6">SUM(L48:L51)/SUM(L48:L53)</f>
        <v>0.24286280694643911</v>
      </c>
      <c r="M56" s="3">
        <f t="shared" si="6"/>
        <v>0.25148773945072578</v>
      </c>
      <c r="N56" s="3">
        <f t="shared" si="6"/>
        <v>0.32778338917649763</v>
      </c>
      <c r="O56" s="3">
        <f t="shared" si="6"/>
        <v>0.2385789153733911</v>
      </c>
      <c r="P56" s="3">
        <f t="shared" si="6"/>
        <v>0.23045129481760865</v>
      </c>
      <c r="Q56" s="3">
        <f t="shared" si="6"/>
        <v>0.32363596724958216</v>
      </c>
      <c r="R56" s="3">
        <f t="shared" si="6"/>
        <v>0.30840794314842795</v>
      </c>
      <c r="S56" s="3">
        <f t="shared" si="6"/>
        <v>0.30553881729353444</v>
      </c>
      <c r="T56" s="3">
        <f t="shared" si="6"/>
        <v>0.27428001475893071</v>
      </c>
      <c r="U56" s="3">
        <f t="shared" si="6"/>
        <v>0.24311854717341125</v>
      </c>
      <c r="V56" s="3">
        <f t="shared" si="6"/>
        <v>0.20743721597738762</v>
      </c>
    </row>
    <row r="60" spans="8:22" x14ac:dyDescent="0.35">
      <c r="H60" t="s">
        <v>48</v>
      </c>
      <c r="I60" t="s">
        <v>129</v>
      </c>
      <c r="J60" s="1">
        <f>VLOOKUP($H60,output!$A$9:$N$2200,J$1-$J$1+2)</f>
        <v>0</v>
      </c>
      <c r="K60" s="1">
        <f>VLOOKUP($H60,output!$A$9:$N$2200,K$1-$J$1+2)</f>
        <v>85.259</v>
      </c>
      <c r="L60" s="1">
        <f>VLOOKUP($H60,output!$A$9:$N$2200,L$1-$J$1+2)</f>
        <v>81.869</v>
      </c>
      <c r="M60" s="1">
        <f>VLOOKUP($H60,output!$A$9:$N$2200,M$1-$J$1+2)</f>
        <v>78.775858221376694</v>
      </c>
      <c r="N60" s="1">
        <f>VLOOKUP($H60,output!$A$9:$N$2200,N$1-$J$1+2)</f>
        <v>75.466854427794502</v>
      </c>
      <c r="O60" s="1">
        <f>VLOOKUP($H60,output!$A$9:$N$2200,O$1-$J$1+2)</f>
        <v>73.237877717091195</v>
      </c>
      <c r="P60" s="1">
        <f>VLOOKUP($H60,output!$A$9:$N$2200,P$1-$J$1+2)</f>
        <v>87.843955541411106</v>
      </c>
      <c r="Q60" s="1">
        <f>VLOOKUP($H60,output!$A$9:$N$2200,Q$1-$J$1+2)</f>
        <v>92.376731900722604</v>
      </c>
      <c r="R60" s="1">
        <f>VLOOKUP($H60,output!$A$9:$N$2200,R$1-$J$1+2)</f>
        <v>87.667965657596199</v>
      </c>
      <c r="S60" s="1">
        <f>VLOOKUP($H60,output!$A$9:$N$2200,S$1-$J$1+2)</f>
        <v>84.501570240580605</v>
      </c>
      <c r="T60" s="1">
        <f>VLOOKUP($H60,output!$A$9:$N$2200,T$1-$J$1+2)</f>
        <v>81.339890631153395</v>
      </c>
      <c r="U60" s="1">
        <f>VLOOKUP($H60,output!$A$9:$N$2200,U$1-$J$1+2)</f>
        <v>77.759811105483493</v>
      </c>
      <c r="V60" s="1">
        <f>VLOOKUP($H60,output!$A$9:$N$2200,V$1-$J$1+2)</f>
        <v>75.775650396575401</v>
      </c>
    </row>
    <row r="61" spans="8:22" x14ac:dyDescent="0.35">
      <c r="H61" t="s">
        <v>49</v>
      </c>
      <c r="I61" t="s">
        <v>130</v>
      </c>
      <c r="J61" s="1">
        <f>VLOOKUP($H61,output!$A$9:$N$2200,J$1-$J$1+2)</f>
        <v>0</v>
      </c>
      <c r="K61" s="1">
        <f>VLOOKUP($H61,output!$A$9:$N$2200,K$1-$J$1+2)</f>
        <v>46.944000000000003</v>
      </c>
      <c r="L61" s="1">
        <f>VLOOKUP($H61,output!$A$9:$N$2200,L$1-$J$1+2)</f>
        <v>45.942</v>
      </c>
      <c r="M61" s="1">
        <f>VLOOKUP($H61,output!$A$9:$N$2200,M$1-$J$1+2)</f>
        <v>45.038051235721298</v>
      </c>
      <c r="N61" s="1">
        <f>VLOOKUP($H61,output!$A$9:$N$2200,N$1-$J$1+2)</f>
        <v>113.18657085383499</v>
      </c>
      <c r="O61" s="1">
        <f>VLOOKUP($H61,output!$A$9:$N$2200,O$1-$J$1+2)</f>
        <v>96.8449243853117</v>
      </c>
      <c r="P61" s="1">
        <f>VLOOKUP($H61,output!$A$9:$N$2200,P$1-$J$1+2)</f>
        <v>90.392227309828201</v>
      </c>
      <c r="Q61" s="1">
        <f>VLOOKUP($H61,output!$A$9:$N$2200,Q$1-$J$1+2)</f>
        <v>170.54534175270001</v>
      </c>
      <c r="R61" s="1">
        <f>VLOOKUP($H61,output!$A$9:$N$2200,R$1-$J$1+2)</f>
        <v>142.190523570332</v>
      </c>
      <c r="S61" s="1">
        <f>VLOOKUP($H61,output!$A$9:$N$2200,S$1-$J$1+2)</f>
        <v>119.620314593735</v>
      </c>
      <c r="T61" s="1">
        <f>VLOOKUP($H61,output!$A$9:$N$2200,T$1-$J$1+2)</f>
        <v>101.490110473935</v>
      </c>
      <c r="U61" s="1">
        <f>VLOOKUP($H61,output!$A$9:$N$2200,U$1-$J$1+2)</f>
        <v>86.695415046464007</v>
      </c>
      <c r="V61" s="1">
        <f>VLOOKUP($H61,output!$A$9:$N$2200,V$1-$J$1+2)</f>
        <v>74.885718449767893</v>
      </c>
    </row>
    <row r="62" spans="8:22" x14ac:dyDescent="0.35">
      <c r="H62" t="s">
        <v>50</v>
      </c>
      <c r="I62" t="s">
        <v>133</v>
      </c>
      <c r="J62" s="1">
        <f>VLOOKUP($H62,output!$A$9:$N$2200,J$1-$J$1+2)</f>
        <v>0</v>
      </c>
      <c r="K62" s="1">
        <f>VLOOKUP($H62,output!$A$9:$N$2200,K$1-$J$1+2)</f>
        <v>0</v>
      </c>
      <c r="L62" s="1">
        <f>VLOOKUP($H62,output!$A$9:$N$2200,L$1-$J$1+2)</f>
        <v>0</v>
      </c>
      <c r="M62" s="1">
        <f>VLOOKUP($H62,output!$A$9:$N$2200,M$1-$J$1+2)</f>
        <v>0</v>
      </c>
      <c r="N62" s="1">
        <f>VLOOKUP($H62,output!$A$9:$N$2200,N$1-$J$1+2)</f>
        <v>0</v>
      </c>
      <c r="O62" s="1">
        <f>VLOOKUP($H62,output!$A$9:$N$2200,O$1-$J$1+2)</f>
        <v>0</v>
      </c>
      <c r="P62" s="1">
        <f>VLOOKUP($H62,output!$A$9:$N$2200,P$1-$J$1+2)</f>
        <v>41.190246039824601</v>
      </c>
      <c r="Q62" s="1">
        <f>VLOOKUP($H62,output!$A$9:$N$2200,Q$1-$J$1+2)</f>
        <v>112.833642052204</v>
      </c>
      <c r="R62" s="1">
        <f>VLOOKUP($H62,output!$A$9:$N$2200,R$1-$J$1+2)</f>
        <v>174.68764931441001</v>
      </c>
      <c r="S62" s="1">
        <f>VLOOKUP($H62,output!$A$9:$N$2200,S$1-$J$1+2)</f>
        <v>214.714489572209</v>
      </c>
      <c r="T62" s="1">
        <f>VLOOKUP($H62,output!$A$9:$N$2200,T$1-$J$1+2)</f>
        <v>239.42896300774399</v>
      </c>
      <c r="U62" s="1">
        <f>VLOOKUP($H62,output!$A$9:$N$2200,U$1-$J$1+2)</f>
        <v>239.63476985118601</v>
      </c>
      <c r="V62" s="1">
        <f>VLOOKUP($H62,output!$A$9:$N$2200,V$1-$J$1+2)</f>
        <v>251.000629199391</v>
      </c>
    </row>
    <row r="63" spans="8:22" x14ac:dyDescent="0.35">
      <c r="H63" t="s">
        <v>51</v>
      </c>
      <c r="I63" t="s">
        <v>131</v>
      </c>
      <c r="J63" s="1">
        <f>VLOOKUP($H63,output!$A$9:$N$2200,J$1-$J$1+2)</f>
        <v>0</v>
      </c>
      <c r="K63" s="1">
        <f>VLOOKUP($H63,output!$A$9:$N$2200,K$1-$J$1+2)</f>
        <v>318.11</v>
      </c>
      <c r="L63" s="1">
        <f>VLOOKUP($H63,output!$A$9:$N$2200,L$1-$J$1+2)</f>
        <v>299.541</v>
      </c>
      <c r="M63" s="1">
        <f>VLOOKUP($H63,output!$A$9:$N$2200,M$1-$J$1+2)</f>
        <v>274.92342252496798</v>
      </c>
      <c r="N63" s="1">
        <f>VLOOKUP($H63,output!$A$9:$N$2200,N$1-$J$1+2)</f>
        <v>255.87880903942701</v>
      </c>
      <c r="O63" s="1">
        <f>VLOOKUP($H63,output!$A$9:$N$2200,O$1-$J$1+2)</f>
        <v>256.99451855401099</v>
      </c>
      <c r="P63" s="1">
        <f>VLOOKUP($H63,output!$A$9:$N$2200,P$1-$J$1+2)</f>
        <v>362.62408752987102</v>
      </c>
      <c r="Q63" s="1">
        <f>VLOOKUP($H63,output!$A$9:$N$2200,Q$1-$J$1+2)</f>
        <v>398.58050991382697</v>
      </c>
      <c r="R63" s="1">
        <f>VLOOKUP($H63,output!$A$9:$N$2200,R$1-$J$1+2)</f>
        <v>378.19098469213498</v>
      </c>
      <c r="S63" s="1">
        <f>VLOOKUP($H63,output!$A$9:$N$2200,S$1-$J$1+2)</f>
        <v>364.09014068433697</v>
      </c>
      <c r="T63" s="1">
        <f>VLOOKUP($H63,output!$A$9:$N$2200,T$1-$J$1+2)</f>
        <v>348.37635224696498</v>
      </c>
      <c r="U63" s="1">
        <f>VLOOKUP($H63,output!$A$9:$N$2200,U$1-$J$1+2)</f>
        <v>332.97584997255302</v>
      </c>
      <c r="V63" s="1">
        <f>VLOOKUP($H63,output!$A$9:$N$2200,V$1-$J$1+2)</f>
        <v>325.964873566525</v>
      </c>
    </row>
    <row r="64" spans="8:22" x14ac:dyDescent="0.35">
      <c r="H64" t="s">
        <v>52</v>
      </c>
      <c r="I64" t="s">
        <v>132</v>
      </c>
      <c r="J64" s="1">
        <f>VLOOKUP($H64,output!$A$9:$N$2200,J$1-$J$1+2)</f>
        <v>0</v>
      </c>
      <c r="K64" s="1">
        <f>VLOOKUP($H64,output!$A$9:$N$2200,K$1-$J$1+2)</f>
        <v>20.015999999999998</v>
      </c>
      <c r="L64" s="1">
        <f>VLOOKUP($H64,output!$A$9:$N$2200,L$1-$J$1+2)</f>
        <v>19.422000000000001</v>
      </c>
      <c r="M64" s="1">
        <f>VLOOKUP($H64,output!$A$9:$N$2200,M$1-$J$1+2)</f>
        <v>17.472781116364501</v>
      </c>
      <c r="N64" s="1">
        <f>VLOOKUP($H64,output!$A$9:$N$2200,N$1-$J$1+2)</f>
        <v>39.980739716185298</v>
      </c>
      <c r="O64" s="1">
        <f>VLOOKUP($H64,output!$A$9:$N$2200,O$1-$J$1+2)</f>
        <v>34.020709243881001</v>
      </c>
      <c r="P64" s="1">
        <f>VLOOKUP($H64,output!$A$9:$N$2200,P$1-$J$1+2)</f>
        <v>36.051951014315797</v>
      </c>
      <c r="Q64" s="1">
        <f>VLOOKUP($H64,output!$A$9:$N$2200,Q$1-$J$1+2)</f>
        <v>73.783278787032998</v>
      </c>
      <c r="R64" s="1">
        <f>VLOOKUP($H64,output!$A$9:$N$2200,R$1-$J$1+2)</f>
        <v>61.981725069757999</v>
      </c>
      <c r="S64" s="1">
        <f>VLOOKUP($H64,output!$A$9:$N$2200,S$1-$J$1+2)</f>
        <v>52.816409982507501</v>
      </c>
      <c r="T64" s="1">
        <f>VLOOKUP($H64,output!$A$9:$N$2200,T$1-$J$1+2)</f>
        <v>45.087395133211103</v>
      </c>
      <c r="U64" s="1">
        <f>VLOOKUP($H64,output!$A$9:$N$2200,U$1-$J$1+2)</f>
        <v>38.760590701559103</v>
      </c>
      <c r="V64" s="1">
        <f>VLOOKUP($H64,output!$A$9:$N$2200,V$1-$J$1+2)</f>
        <v>33.758308033008198</v>
      </c>
    </row>
    <row r="65" spans="8:22" x14ac:dyDescent="0.35">
      <c r="H65" t="s">
        <v>53</v>
      </c>
      <c r="I65" t="s">
        <v>134</v>
      </c>
      <c r="J65" s="1">
        <f>VLOOKUP($H65,output!$A$9:$N$2200,J$1-$J$1+2)</f>
        <v>0</v>
      </c>
      <c r="K65" s="1">
        <f>VLOOKUP($H65,output!$A$9:$N$2200,K$1-$J$1+2)</f>
        <v>0</v>
      </c>
      <c r="L65" s="1">
        <f>VLOOKUP($H65,output!$A$9:$N$2200,L$1-$J$1+2)</f>
        <v>0</v>
      </c>
      <c r="M65" s="1">
        <f>VLOOKUP($H65,output!$A$9:$N$2200,M$1-$J$1+2)</f>
        <v>0</v>
      </c>
      <c r="N65" s="1">
        <f>VLOOKUP($H65,output!$A$9:$N$2200,N$1-$J$1+2)</f>
        <v>0</v>
      </c>
      <c r="O65" s="1">
        <f>VLOOKUP($H65,output!$A$9:$N$2200,O$1-$J$1+2)</f>
        <v>0</v>
      </c>
      <c r="P65" s="1">
        <f>VLOOKUP($H65,output!$A$9:$N$2200,P$1-$J$1+2)</f>
        <v>17.4263995909272</v>
      </c>
      <c r="Q65" s="1">
        <f>VLOOKUP($H65,output!$A$9:$N$2200,Q$1-$J$1+2)</f>
        <v>39.400548359463599</v>
      </c>
      <c r="R65" s="1">
        <f>VLOOKUP($H65,output!$A$9:$N$2200,R$1-$J$1+2)</f>
        <v>52.188895066888499</v>
      </c>
      <c r="S65" s="1">
        <f>VLOOKUP($H65,output!$A$9:$N$2200,S$1-$J$1+2)</f>
        <v>62.345561035273001</v>
      </c>
      <c r="T65" s="1">
        <f>VLOOKUP($H65,output!$A$9:$N$2200,T$1-$J$1+2)</f>
        <v>61.489292722189397</v>
      </c>
      <c r="U65" s="1">
        <f>VLOOKUP($H65,output!$A$9:$N$2200,U$1-$J$1+2)</f>
        <v>57.0899257131395</v>
      </c>
      <c r="V65" s="1">
        <f>VLOOKUP($H65,output!$A$9:$N$2200,V$1-$J$1+2)</f>
        <v>62.330077452709197</v>
      </c>
    </row>
    <row r="72" spans="8:22" x14ac:dyDescent="0.35">
      <c r="H72" t="s">
        <v>58</v>
      </c>
      <c r="J72" s="1">
        <f>VLOOKUP($H72,output!$A$9:$N$2200,J$1-$J$1+2)</f>
        <v>0</v>
      </c>
      <c r="K72" s="1">
        <f>VLOOKUP($H72,output!$A$9:$N$2200,K$1-$J$1+2)</f>
        <v>12.582000000000001</v>
      </c>
      <c r="L72" s="1">
        <f>VLOOKUP($H72,output!$A$9:$N$2200,L$1-$J$1+2)</f>
        <v>12.564</v>
      </c>
      <c r="M72" s="1">
        <f>VLOOKUP($H72,output!$A$9:$N$2200,M$1-$J$1+2)</f>
        <v>12.453534974721601</v>
      </c>
      <c r="N72" s="1">
        <f>VLOOKUP($H72,output!$A$9:$N$2200,N$1-$J$1+2)</f>
        <v>12.861619285722901</v>
      </c>
      <c r="O72" s="1">
        <f>VLOOKUP($H72,output!$A$9:$N$2200,O$1-$J$1+2)</f>
        <v>16.6359265501968</v>
      </c>
      <c r="P72" s="1">
        <f>VLOOKUP($H72,output!$A$9:$N$2200,P$1-$J$1+2)</f>
        <v>16.852286848968699</v>
      </c>
      <c r="Q72" s="1">
        <f>VLOOKUP($H72,output!$A$9:$N$2200,Q$1-$J$1+2)</f>
        <v>13.7105742621284</v>
      </c>
      <c r="R72" s="1">
        <f>VLOOKUP($H72,output!$A$9:$N$2200,R$1-$J$1+2)</f>
        <v>13.048664600290699</v>
      </c>
      <c r="S72" s="1">
        <f>VLOOKUP($H72,output!$A$9:$N$2200,S$1-$J$1+2)</f>
        <v>13.351344846797399</v>
      </c>
      <c r="T72" s="1">
        <f>VLOOKUP($H72,output!$A$9:$N$2200,T$1-$J$1+2)</f>
        <v>12.6685474197867</v>
      </c>
      <c r="U72" s="1">
        <f>VLOOKUP($H72,output!$A$9:$N$2200,U$1-$J$1+2)</f>
        <v>12.575890804637201</v>
      </c>
      <c r="V72" s="1">
        <f>VLOOKUP($H72,output!$A$9:$N$2200,V$1-$J$1+2)</f>
        <v>15.3674320288423</v>
      </c>
    </row>
    <row r="73" spans="8:22" x14ac:dyDescent="0.35">
      <c r="H73" t="s">
        <v>59</v>
      </c>
      <c r="J73" s="1">
        <f>VLOOKUP($H73,output!$A$9:$N$2200,J$1-$J$1+2)</f>
        <v>0</v>
      </c>
      <c r="K73" s="1">
        <f>VLOOKUP($H73,output!$A$9:$N$2200,K$1-$J$1+2)</f>
        <v>5.2359999999999998</v>
      </c>
      <c r="L73" s="1">
        <f>VLOOKUP($H73,output!$A$9:$N$2200,L$1-$J$1+2)</f>
        <v>4.9189999999999996</v>
      </c>
      <c r="M73" s="1">
        <f>VLOOKUP($H73,output!$A$9:$N$2200,M$1-$J$1+2)</f>
        <v>4.6659830223145997</v>
      </c>
      <c r="N73" s="1">
        <f>VLOOKUP($H73,output!$A$9:$N$2200,N$1-$J$1+2)</f>
        <v>5.7547298129148903</v>
      </c>
      <c r="O73" s="1">
        <f>VLOOKUP($H73,output!$A$9:$N$2200,O$1-$J$1+2)</f>
        <v>5.3414159449282899</v>
      </c>
      <c r="P73" s="1">
        <f>VLOOKUP($H73,output!$A$9:$N$2200,P$1-$J$1+2)</f>
        <v>7.3487440996791999</v>
      </c>
      <c r="Q73" s="1">
        <f>VLOOKUP($H73,output!$A$9:$N$2200,Q$1-$J$1+2)</f>
        <v>11.646084610574601</v>
      </c>
      <c r="R73" s="1">
        <f>VLOOKUP($H73,output!$A$9:$N$2200,R$1-$J$1+2)</f>
        <v>11.003970379370701</v>
      </c>
      <c r="S73" s="1">
        <f>VLOOKUP($H73,output!$A$9:$N$2200,S$1-$J$1+2)</f>
        <v>10.549798113227199</v>
      </c>
      <c r="T73" s="1">
        <f>VLOOKUP($H73,output!$A$9:$N$2200,T$1-$J$1+2)</f>
        <v>9.91541498239825</v>
      </c>
      <c r="U73" s="1">
        <f>VLOOKUP($H73,output!$A$9:$N$2200,U$1-$J$1+2)</f>
        <v>9.1964246603948396</v>
      </c>
      <c r="V73" s="1">
        <f>VLOOKUP($H73,output!$A$9:$N$2200,V$1-$J$1+2)</f>
        <v>8.9253517106852804</v>
      </c>
    </row>
    <row r="74" spans="8:22" x14ac:dyDescent="0.3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8:22" x14ac:dyDescent="0.3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8:22" x14ac:dyDescent="0.35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8:22" x14ac:dyDescent="0.35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9" spans="8:22" x14ac:dyDescent="0.35">
      <c r="H79" t="s">
        <v>60</v>
      </c>
      <c r="I79" t="s">
        <v>139</v>
      </c>
      <c r="J79" s="1">
        <f>VLOOKUP($H79,output!$A$9:$N$2200,J$1-$J$1+2)</f>
        <v>0</v>
      </c>
      <c r="K79" s="1">
        <f>VLOOKUP($H79,output!$A$9:$N$2200,K$1-$J$1+2)</f>
        <v>17.818000000000001</v>
      </c>
      <c r="L79" s="1">
        <f>VLOOKUP($H79,output!$A$9:$N$2200,L$1-$J$1+2)</f>
        <v>17.483000000000001</v>
      </c>
      <c r="M79" s="1">
        <f>VLOOKUP($H79,output!$A$9:$N$2200,M$1-$J$1+2)</f>
        <v>17.119517997036201</v>
      </c>
      <c r="N79" s="1">
        <f>VLOOKUP($H79,output!$A$9:$N$2200,N$1-$J$1+2)</f>
        <v>18.616349098637802</v>
      </c>
      <c r="O79" s="1">
        <f>VLOOKUP($H79,output!$A$9:$N$2200,O$1-$J$1+2)</f>
        <v>21.9773424951251</v>
      </c>
      <c r="P79" s="1">
        <f>VLOOKUP($H79,output!$A$9:$N$2200,P$1-$J$1+2)</f>
        <v>24.201030948647901</v>
      </c>
      <c r="Q79" s="1">
        <f>VLOOKUP($H79,output!$A$9:$N$2200,Q$1-$J$1+2)</f>
        <v>25.3566588727031</v>
      </c>
      <c r="R79" s="1">
        <f>VLOOKUP($H79,output!$A$9:$N$2200,R$1-$J$1+2)</f>
        <v>24.052634979661502</v>
      </c>
      <c r="S79" s="1">
        <f>VLOOKUP($H79,output!$A$9:$N$2200,S$1-$J$1+2)</f>
        <v>23.9011429600247</v>
      </c>
      <c r="T79" s="1">
        <f>VLOOKUP($H79,output!$A$9:$N$2200,T$1-$J$1+2)</f>
        <v>22.583962402185001</v>
      </c>
      <c r="U79" s="1">
        <f>VLOOKUP($H79,output!$A$9:$N$2200,U$1-$J$1+2)</f>
        <v>21.772315465032001</v>
      </c>
      <c r="V79" s="1">
        <f>VLOOKUP($H79,output!$A$9:$N$2200,V$1-$J$1+2)</f>
        <v>24.292783739527501</v>
      </c>
    </row>
    <row r="80" spans="8:22" x14ac:dyDescent="0.35">
      <c r="H80" t="s">
        <v>61</v>
      </c>
      <c r="J80" s="1">
        <f>VLOOKUP($H80,output!$A$9:$N$2200,J$1-$J$1+2)</f>
        <v>0</v>
      </c>
      <c r="K80" s="1">
        <f>VLOOKUP($H80,output!$A$9:$N$2200,K$1-$J$1+2)</f>
        <v>4.7030000000000003</v>
      </c>
      <c r="L80" s="1">
        <f>VLOOKUP($H80,output!$A$9:$N$2200,L$1-$J$1+2)</f>
        <v>4.6029999999999998</v>
      </c>
      <c r="M80" s="1">
        <f>VLOOKUP($H80,output!$A$9:$N$2200,M$1-$J$1+2)</f>
        <v>4.8026466675570898</v>
      </c>
      <c r="N80" s="1">
        <f>VLOOKUP($H80,output!$A$9:$N$2200,N$1-$J$1+2)</f>
        <v>4.9996738447439597</v>
      </c>
      <c r="O80" s="1">
        <f>VLOOKUP($H80,output!$A$9:$N$2200,O$1-$J$1+2)</f>
        <v>5.7679924312459896</v>
      </c>
      <c r="P80" s="1">
        <f>VLOOKUP($H80,output!$A$9:$N$2200,P$1-$J$1+2)</f>
        <v>5.66550606361485</v>
      </c>
      <c r="Q80" s="1">
        <f>VLOOKUP($H80,output!$A$9:$N$2200,Q$1-$J$1+2)</f>
        <v>5.8969084051588103</v>
      </c>
      <c r="R80" s="1">
        <f>VLOOKUP($H80,output!$A$9:$N$2200,R$1-$J$1+2)</f>
        <v>5.5706530612725196</v>
      </c>
      <c r="S80" s="1">
        <f>VLOOKUP($H80,output!$A$9:$N$2200,S$1-$J$1+2)</f>
        <v>5.3311394467573203</v>
      </c>
      <c r="T80" s="1">
        <f>VLOOKUP($H80,output!$A$9:$N$2200,T$1-$J$1+2)</f>
        <v>5.0147150766010897</v>
      </c>
      <c r="U80" s="1">
        <f>VLOOKUP($H80,output!$A$9:$N$2200,U$1-$J$1+2)</f>
        <v>4.7592001513550999</v>
      </c>
      <c r="V80" s="1">
        <f>VLOOKUP($H80,output!$A$9:$N$2200,V$1-$J$1+2)</f>
        <v>4.8602068360353003</v>
      </c>
    </row>
    <row r="81" spans="8:22" x14ac:dyDescent="0.35">
      <c r="H81" t="s">
        <v>62</v>
      </c>
      <c r="J81" s="1">
        <f>VLOOKUP($H81,output!$A$9:$N$2200,J$1-$J$1+2)</f>
        <v>0</v>
      </c>
      <c r="K81" s="1">
        <f>VLOOKUP($H81,output!$A$9:$N$2200,K$1-$J$1+2)</f>
        <v>3.222</v>
      </c>
      <c r="L81" s="1">
        <f>VLOOKUP($H81,output!$A$9:$N$2200,L$1-$J$1+2)</f>
        <v>3.1259999999999999</v>
      </c>
      <c r="M81" s="1">
        <f>VLOOKUP($H81,output!$A$9:$N$2200,M$1-$J$1+2)</f>
        <v>3.3040409756506901</v>
      </c>
      <c r="N81" s="1">
        <f>VLOOKUP($H81,output!$A$9:$N$2200,N$1-$J$1+2)</f>
        <v>3.4945391306332101</v>
      </c>
      <c r="O81" s="1">
        <f>VLOOKUP($H81,output!$A$9:$N$2200,O$1-$J$1+2)</f>
        <v>3.9445606993679201</v>
      </c>
      <c r="P81" s="1">
        <f>VLOOKUP($H81,output!$A$9:$N$2200,P$1-$J$1+2)</f>
        <v>3.8360094220905601</v>
      </c>
      <c r="Q81" s="1">
        <f>VLOOKUP($H81,output!$A$9:$N$2200,Q$1-$J$1+2)</f>
        <v>4.3752862779225303</v>
      </c>
      <c r="R81" s="1">
        <f>VLOOKUP($H81,output!$A$9:$N$2200,R$1-$J$1+2)</f>
        <v>4.1069194903043096</v>
      </c>
      <c r="S81" s="1">
        <f>VLOOKUP($H81,output!$A$9:$N$2200,S$1-$J$1+2)</f>
        <v>3.8854950935897401</v>
      </c>
      <c r="T81" s="1">
        <f>VLOOKUP($H81,output!$A$9:$N$2200,T$1-$J$1+2)</f>
        <v>3.63166653995704</v>
      </c>
      <c r="U81" s="1">
        <f>VLOOKUP($H81,output!$A$9:$N$2200,U$1-$J$1+2)</f>
        <v>3.4002626157388098</v>
      </c>
      <c r="V81" s="1">
        <f>VLOOKUP($H81,output!$A$9:$N$2200,V$1-$J$1+2)</f>
        <v>3.3949794963612598</v>
      </c>
    </row>
    <row r="82" spans="8:22" x14ac:dyDescent="0.35">
      <c r="H82" t="s">
        <v>135</v>
      </c>
      <c r="I82" t="s">
        <v>135</v>
      </c>
      <c r="J82" s="1">
        <f t="shared" ref="J82:V82" si="7">SUM(J106:J109)</f>
        <v>0</v>
      </c>
      <c r="K82" s="1">
        <f t="shared" si="7"/>
        <v>0</v>
      </c>
      <c r="L82" s="1">
        <f t="shared" si="7"/>
        <v>0</v>
      </c>
      <c r="M82" s="1">
        <f t="shared" si="7"/>
        <v>4.5500000000000007</v>
      </c>
      <c r="N82" s="1">
        <f t="shared" si="7"/>
        <v>4.9000000000000004</v>
      </c>
      <c r="O82" s="1">
        <f t="shared" si="7"/>
        <v>5.6999999999999993</v>
      </c>
      <c r="P82" s="1">
        <f t="shared" si="7"/>
        <v>243.74378080240916</v>
      </c>
      <c r="Q82" s="1">
        <f t="shared" si="7"/>
        <v>438.1861230779819</v>
      </c>
      <c r="R82" s="1">
        <f t="shared" si="7"/>
        <v>398.23548389689057</v>
      </c>
      <c r="S82" s="1">
        <f t="shared" si="7"/>
        <v>371.29335729724068</v>
      </c>
      <c r="T82" s="1">
        <f t="shared" si="7"/>
        <v>331.8937901403508</v>
      </c>
      <c r="U82" s="1">
        <f t="shared" si="7"/>
        <v>292.88351702578888</v>
      </c>
      <c r="V82" s="1">
        <f t="shared" si="7"/>
        <v>279.50043406097666</v>
      </c>
    </row>
    <row r="83" spans="8:22" x14ac:dyDescent="0.35">
      <c r="I83" t="s">
        <v>145</v>
      </c>
      <c r="K83" s="3"/>
      <c r="L83" s="3"/>
      <c r="M83" s="3">
        <f t="shared" ref="M83:V83" si="8">M82/M79</f>
        <v>0.26577851086623555</v>
      </c>
      <c r="N83" s="3">
        <f t="shared" si="8"/>
        <v>0.26320950332622112</v>
      </c>
      <c r="O83" s="3">
        <f t="shared" si="8"/>
        <v>0.25935801843486506</v>
      </c>
      <c r="P83" s="3">
        <f t="shared" si="8"/>
        <v>10.071627994675451</v>
      </c>
      <c r="Q83" s="3">
        <f t="shared" si="8"/>
        <v>17.280909337377139</v>
      </c>
      <c r="R83" s="3">
        <f t="shared" si="8"/>
        <v>16.556833969901081</v>
      </c>
      <c r="S83" s="3">
        <f t="shared" si="8"/>
        <v>15.534544013992917</v>
      </c>
      <c r="T83" s="3">
        <f t="shared" si="8"/>
        <v>14.695994627950675</v>
      </c>
      <c r="U83" s="3">
        <f t="shared" si="8"/>
        <v>13.452106988628845</v>
      </c>
      <c r="V83" s="3">
        <f t="shared" si="8"/>
        <v>11.505492209449562</v>
      </c>
    </row>
    <row r="84" spans="8:22" x14ac:dyDescent="0.35">
      <c r="I84" t="s">
        <v>146</v>
      </c>
      <c r="K84" s="7"/>
      <c r="L84" s="7"/>
      <c r="M84" s="7">
        <f t="shared" ref="M84:V84" si="9">1-M83</f>
        <v>0.73422148913376439</v>
      </c>
      <c r="N84" s="7">
        <f t="shared" si="9"/>
        <v>0.73679049667377883</v>
      </c>
      <c r="O84" s="7">
        <f t="shared" si="9"/>
        <v>0.74064198156513494</v>
      </c>
      <c r="P84" s="7">
        <f t="shared" si="9"/>
        <v>-9.0716279946754508</v>
      </c>
      <c r="Q84" s="7">
        <f t="shared" si="9"/>
        <v>-16.280909337377139</v>
      </c>
      <c r="R84" s="7">
        <f t="shared" si="9"/>
        <v>-15.556833969901081</v>
      </c>
      <c r="S84" s="7">
        <f t="shared" si="9"/>
        <v>-14.534544013992917</v>
      </c>
      <c r="T84" s="7">
        <f t="shared" si="9"/>
        <v>-13.695994627950675</v>
      </c>
      <c r="U84" s="7">
        <f t="shared" si="9"/>
        <v>-12.452106988628845</v>
      </c>
      <c r="V84" s="7">
        <f t="shared" si="9"/>
        <v>-10.505492209449562</v>
      </c>
    </row>
    <row r="85" spans="8:22" x14ac:dyDescent="0.35">
      <c r="O85" s="1"/>
      <c r="P85" s="1"/>
      <c r="Q85" s="1"/>
      <c r="R85" s="1"/>
      <c r="S85" s="1"/>
      <c r="T85" s="1"/>
      <c r="U85" s="1"/>
      <c r="V85" s="1"/>
    </row>
    <row r="86" spans="8:22" x14ac:dyDescent="0.35">
      <c r="H86" t="s">
        <v>147</v>
      </c>
      <c r="I86" t="s">
        <v>139</v>
      </c>
      <c r="M86">
        <v>15</v>
      </c>
      <c r="N86">
        <v>17</v>
      </c>
      <c r="O86" s="1">
        <v>19</v>
      </c>
      <c r="P86" s="1">
        <f t="shared" ref="P86:V86" si="10">P79</f>
        <v>24.201030948647901</v>
      </c>
      <c r="Q86" s="1">
        <f t="shared" si="10"/>
        <v>25.3566588727031</v>
      </c>
      <c r="R86" s="1">
        <f t="shared" si="10"/>
        <v>24.052634979661502</v>
      </c>
      <c r="S86" s="1">
        <f t="shared" si="10"/>
        <v>23.9011429600247</v>
      </c>
      <c r="T86" s="1">
        <f t="shared" si="10"/>
        <v>22.583962402185001</v>
      </c>
      <c r="U86" s="1">
        <f t="shared" si="10"/>
        <v>21.772315465032001</v>
      </c>
      <c r="V86" s="1">
        <f t="shared" si="10"/>
        <v>24.292783739527501</v>
      </c>
    </row>
    <row r="87" spans="8:22" x14ac:dyDescent="0.35">
      <c r="I87" t="s">
        <v>135</v>
      </c>
      <c r="M87">
        <v>4.8</v>
      </c>
      <c r="N87">
        <v>5.5</v>
      </c>
      <c r="O87" s="1">
        <v>6</v>
      </c>
      <c r="P87" s="1">
        <f t="shared" ref="P87:V87" si="11">P82</f>
        <v>243.74378080240916</v>
      </c>
      <c r="Q87" s="1">
        <f t="shared" si="11"/>
        <v>438.1861230779819</v>
      </c>
      <c r="R87" s="1">
        <f t="shared" si="11"/>
        <v>398.23548389689057</v>
      </c>
      <c r="S87" s="1">
        <f t="shared" si="11"/>
        <v>371.29335729724068</v>
      </c>
      <c r="T87" s="1">
        <f t="shared" si="11"/>
        <v>331.8937901403508</v>
      </c>
      <c r="U87" s="1">
        <f t="shared" si="11"/>
        <v>292.88351702578888</v>
      </c>
      <c r="V87" s="1">
        <f t="shared" si="11"/>
        <v>279.50043406097666</v>
      </c>
    </row>
    <row r="90" spans="8:22" x14ac:dyDescent="0.35">
      <c r="H90" t="s">
        <v>63</v>
      </c>
      <c r="J90" s="1">
        <f>VLOOKUP($H90,output!$A$9:$N$2200,J$1-$J$1+2)</f>
        <v>0</v>
      </c>
      <c r="K90" s="1">
        <f>VLOOKUP($H90,output!$A$9:$N$2200,K$1-$J$1+2)</f>
        <v>2.028</v>
      </c>
      <c r="L90" s="1">
        <f>VLOOKUP($H90,output!$A$9:$N$2200,L$1-$J$1+2)</f>
        <v>1.911</v>
      </c>
      <c r="M90" s="1">
        <f>VLOOKUP($H90,output!$A$9:$N$2200,M$1-$J$1+2)</f>
        <v>1.7894570864338699</v>
      </c>
      <c r="N90" s="1">
        <f>VLOOKUP($H90,output!$A$9:$N$2200,N$1-$J$1+2)</f>
        <v>2.2047010106137601</v>
      </c>
      <c r="O90" s="1">
        <f>VLOOKUP($H90,output!$A$9:$N$2200,O$1-$J$1+2)</f>
        <v>2.0582188982954199</v>
      </c>
      <c r="P90" s="1">
        <f>VLOOKUP($H90,output!$A$9:$N$2200,P$1-$J$1+2)</f>
        <v>2.7632806169347299</v>
      </c>
      <c r="Q90" s="1">
        <f>VLOOKUP($H90,output!$A$9:$N$2200,Q$1-$J$1+2)</f>
        <v>4.1000470900061199</v>
      </c>
      <c r="R90" s="1">
        <f>VLOOKUP($H90,output!$A$9:$N$2200,R$1-$J$1+2)</f>
        <v>3.95624024593767</v>
      </c>
      <c r="S90" s="1">
        <f>VLOOKUP($H90,output!$A$9:$N$2200,S$1-$J$1+2)</f>
        <v>3.8413553829721998</v>
      </c>
      <c r="T90" s="1">
        <f>VLOOKUP($H90,output!$A$9:$N$2200,T$1-$J$1+2)</f>
        <v>3.6523556291553101</v>
      </c>
      <c r="U90" s="1">
        <f>VLOOKUP($H90,output!$A$9:$N$2200,U$1-$J$1+2)</f>
        <v>3.4102003341669298</v>
      </c>
      <c r="V90" s="1">
        <f>VLOOKUP($H90,output!$A$9:$N$2200,V$1-$J$1+2)</f>
        <v>3.3219765936339201</v>
      </c>
    </row>
    <row r="91" spans="8:22" x14ac:dyDescent="0.35">
      <c r="H91" t="s">
        <v>64</v>
      </c>
      <c r="J91" s="1">
        <f>VLOOKUP($H91,output!$A$9:$N$2200,J$1-$J$1+2)</f>
        <v>0</v>
      </c>
      <c r="K91" s="1">
        <f>VLOOKUP($H91,output!$A$9:$N$2200,K$1-$J$1+2)</f>
        <v>17.686</v>
      </c>
      <c r="L91" s="1">
        <f>VLOOKUP($H91,output!$A$9:$N$2200,L$1-$J$1+2)</f>
        <v>17.582999999999998</v>
      </c>
      <c r="M91" s="1">
        <f>VLOOKUP($H91,output!$A$9:$N$2200,M$1-$J$1+2)</f>
        <v>17.5829787740042</v>
      </c>
      <c r="N91" s="1">
        <f>VLOOKUP($H91,output!$A$9:$N$2200,N$1-$J$1+2)</f>
        <v>17.5829787740042</v>
      </c>
      <c r="O91" s="1">
        <f>VLOOKUP($H91,output!$A$9:$N$2200,O$1-$J$1+2)</f>
        <v>16.526741764951002</v>
      </c>
      <c r="P91" s="1">
        <f>VLOOKUP($H91,output!$A$9:$N$2200,P$1-$J$1+2)</f>
        <v>15.573615566388201</v>
      </c>
      <c r="Q91" s="1">
        <f>VLOOKUP($H91,output!$A$9:$N$2200,Q$1-$J$1+2)</f>
        <v>14.5342455522755</v>
      </c>
      <c r="R91" s="1">
        <f>VLOOKUP($H91,output!$A$9:$N$2200,R$1-$J$1+2)</f>
        <v>13.586741685359501</v>
      </c>
      <c r="S91" s="1">
        <f>VLOOKUP($H91,output!$A$9:$N$2200,S$1-$J$1+2)</f>
        <v>12.564283079896599</v>
      </c>
      <c r="T91" s="1">
        <f>VLOOKUP($H91,output!$A$9:$N$2200,T$1-$J$1+2)</f>
        <v>11.622401544627399</v>
      </c>
      <c r="U91" s="1">
        <f>VLOOKUP($H91,output!$A$9:$N$2200,U$1-$J$1+2)</f>
        <v>10.6805200093583</v>
      </c>
      <c r="V91" s="1">
        <f>VLOOKUP($H91,output!$A$9:$N$2200,V$1-$J$1+2)</f>
        <v>9.6805060516565007</v>
      </c>
    </row>
    <row r="92" spans="8:22" x14ac:dyDescent="0.35">
      <c r="H92" t="s">
        <v>7</v>
      </c>
      <c r="J92" s="1">
        <f>VLOOKUP($H92,output!$A$9:$N$2200,J$1-$J$1+2)</f>
        <v>29.283000000000001</v>
      </c>
      <c r="K92" s="1">
        <f>VLOOKUP($H92,output!$A$9:$N$2200,K$1-$J$1+2)</f>
        <v>28.931999999999999</v>
      </c>
      <c r="L92" s="1">
        <f>VLOOKUP($H92,output!$A$9:$N$2200,L$1-$J$1+2)</f>
        <v>28.591000000000001</v>
      </c>
      <c r="M92" s="1">
        <f>VLOOKUP($H92,output!$A$9:$N$2200,M$1-$J$1+2)</f>
        <v>27.876618277727299</v>
      </c>
      <c r="N92" s="1">
        <f>VLOOKUP($H92,output!$A$9:$N$2200,N$1-$J$1+2)</f>
        <v>27.3801056450747</v>
      </c>
      <c r="O92" s="1">
        <f>VLOOKUP($H92,output!$A$9:$N$2200,O$1-$J$1+2)</f>
        <v>27.053541934939599</v>
      </c>
      <c r="P92" s="1">
        <f>VLOOKUP($H92,output!$A$9:$N$2200,P$1-$J$1+2)</f>
        <v>26.370630786345501</v>
      </c>
      <c r="Q92" s="1">
        <f>VLOOKUP($H92,output!$A$9:$N$2200,Q$1-$J$1+2)</f>
        <v>25.217410683973601</v>
      </c>
      <c r="R92" s="1">
        <f>VLOOKUP($H92,output!$A$9:$N$2200,R$1-$J$1+2)</f>
        <v>23.891606468673601</v>
      </c>
      <c r="S92" s="1">
        <f>VLOOKUP($H92,output!$A$9:$N$2200,S$1-$J$1+2)</f>
        <v>22.444516241353401</v>
      </c>
      <c r="T92" s="1">
        <f>VLOOKUP($H92,output!$A$9:$N$2200,T$1-$J$1+2)</f>
        <v>21.162953147817401</v>
      </c>
      <c r="U92" s="1">
        <f>VLOOKUP($H92,output!$A$9:$N$2200,U$1-$J$1+2)</f>
        <v>19.7903551800316</v>
      </c>
      <c r="V92" s="1">
        <f>VLOOKUP($H92,output!$A$9:$N$2200,V$1-$J$1+2)</f>
        <v>18.249646556757</v>
      </c>
    </row>
    <row r="93" spans="8:22" x14ac:dyDescent="0.35">
      <c r="H93" t="s">
        <v>8</v>
      </c>
      <c r="J93" s="1">
        <f>VLOOKUP($H93,output!$A$9:$N$2200,J$1-$J$1+2)</f>
        <v>12.96</v>
      </c>
      <c r="K93" s="1">
        <f>VLOOKUP($H93,output!$A$9:$N$2200,K$1-$J$1+2)</f>
        <v>12.459</v>
      </c>
      <c r="L93" s="1">
        <f>VLOOKUP($H93,output!$A$9:$N$2200,L$1-$J$1+2)</f>
        <v>11.996</v>
      </c>
      <c r="M93" s="1">
        <f>VLOOKUP($H93,output!$A$9:$N$2200,M$1-$J$1+2)</f>
        <v>11.5804162967588</v>
      </c>
      <c r="N93" s="1">
        <f>VLOOKUP($H93,output!$A$9:$N$2200,N$1-$J$1+2)</f>
        <v>10.706746417163799</v>
      </c>
      <c r="O93" s="1">
        <f>VLOOKUP($H93,output!$A$9:$N$2200,O$1-$J$1+2)</f>
        <v>8.7787001557759901</v>
      </c>
      <c r="P93" s="1">
        <f>VLOOKUP($H93,output!$A$9:$N$2200,P$1-$J$1+2)</f>
        <v>7.0590041471715397</v>
      </c>
      <c r="Q93" s="1">
        <f>VLOOKUP($H93,output!$A$9:$N$2200,Q$1-$J$1+2)</f>
        <v>5.7135712433617503</v>
      </c>
      <c r="R93" s="1">
        <f>VLOOKUP($H93,output!$A$9:$N$2200,R$1-$J$1+2)</f>
        <v>4.6453125769593102</v>
      </c>
      <c r="S93" s="1">
        <f>VLOOKUP($H93,output!$A$9:$N$2200,S$1-$J$1+2)</f>
        <v>3.7834646901636999</v>
      </c>
      <c r="T93" s="1">
        <f>VLOOKUP($H93,output!$A$9:$N$2200,T$1-$J$1+2)</f>
        <v>3.1371032196424502</v>
      </c>
      <c r="U93" s="1">
        <f>VLOOKUP($H93,output!$A$9:$N$2200,U$1-$J$1+2)</f>
        <v>2.6288968164068498</v>
      </c>
      <c r="V93" s="1">
        <f>VLOOKUP($H93,output!$A$9:$N$2200,V$1-$J$1+2)</f>
        <v>1.98330645132837</v>
      </c>
    </row>
    <row r="94" spans="8:22" x14ac:dyDescent="0.35">
      <c r="H94" t="s">
        <v>6</v>
      </c>
      <c r="J94" s="1">
        <f>VLOOKUP($H94,output!$A$9:$N$2200,J$1-$J$1+2)</f>
        <v>3.2130000000000001</v>
      </c>
      <c r="K94" s="1">
        <f>VLOOKUP($H94,output!$A$9:$N$2200,K$1-$J$1+2)</f>
        <v>3.198</v>
      </c>
      <c r="L94" s="1">
        <f>VLOOKUP($H94,output!$A$9:$N$2200,L$1-$J$1+2)</f>
        <v>3.1850000000000001</v>
      </c>
      <c r="M94" s="1">
        <f>VLOOKUP($H94,output!$A$9:$N$2200,M$1-$J$1+2)</f>
        <v>3.1806508723247502</v>
      </c>
      <c r="N94" s="1">
        <f>VLOOKUP($H94,output!$A$9:$N$2200,N$1-$J$1+2)</f>
        <v>3.17862582771818</v>
      </c>
      <c r="O94" s="1">
        <f>VLOOKUP($H94,output!$A$9:$N$2200,O$1-$J$1+2)</f>
        <v>3.2411015022362299</v>
      </c>
      <c r="P94" s="1">
        <f>VLOOKUP($H94,output!$A$9:$N$2200,P$1-$J$1+2)</f>
        <v>3.30695478144697</v>
      </c>
      <c r="Q94" s="1">
        <f>VLOOKUP($H94,output!$A$9:$N$2200,Q$1-$J$1+2)</f>
        <v>3.3093209000707402</v>
      </c>
      <c r="R94" s="1">
        <f>VLOOKUP($H94,output!$A$9:$N$2200,R$1-$J$1+2)</f>
        <v>3.3048154626921198</v>
      </c>
      <c r="S94" s="1">
        <f>VLOOKUP($H94,output!$A$9:$N$2200,S$1-$J$1+2)</f>
        <v>3.3027347264696898</v>
      </c>
      <c r="T94" s="1">
        <f>VLOOKUP($H94,output!$A$9:$N$2200,T$1-$J$1+2)</f>
        <v>3.2982334669678699</v>
      </c>
      <c r="U94" s="1">
        <f>VLOOKUP($H94,output!$A$9:$N$2200,U$1-$J$1+2)</f>
        <v>3.3019286894619699</v>
      </c>
      <c r="V94" s="1">
        <f>VLOOKUP($H94,output!$A$9:$N$2200,V$1-$J$1+2)</f>
        <v>3.3555207948858099</v>
      </c>
    </row>
    <row r="95" spans="8:22" x14ac:dyDescent="0.35"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8:22" x14ac:dyDescent="0.35"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8:24" x14ac:dyDescent="0.35"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8:24" x14ac:dyDescent="0.35"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8:24" x14ac:dyDescent="0.35">
      <c r="H99" t="s">
        <v>68</v>
      </c>
      <c r="J99" s="1">
        <f>VLOOKUP($H99,output!$A$9:$N$2200,J$1-$J$1+2)</f>
        <v>0</v>
      </c>
      <c r="K99" s="1">
        <f>VLOOKUP($H99,output!$A$9:$N$2200,K$1-$J$1+2)</f>
        <v>1.6890000000000001</v>
      </c>
      <c r="L99" s="1">
        <f>VLOOKUP($H99,output!$A$9:$N$2200,L$1-$J$1+2)</f>
        <v>1.6919999999999999</v>
      </c>
      <c r="M99" s="1">
        <f>VLOOKUP($H99,output!$A$9:$N$2200,M$1-$J$1+2)</f>
        <v>1.6773728579325</v>
      </c>
      <c r="N99" s="1">
        <f>VLOOKUP($H99,output!$A$9:$N$2200,N$1-$J$1+2)</f>
        <v>2.0965530405759498</v>
      </c>
      <c r="O99" s="1">
        <f>VLOOKUP($H99,output!$A$9:$N$2200,O$1-$J$1+2)</f>
        <v>2.9498335867047598</v>
      </c>
      <c r="P99" s="1">
        <f>VLOOKUP($H99,output!$A$9:$N$2200,P$1-$J$1+2)</f>
        <v>2.8463340903333298</v>
      </c>
      <c r="Q99" s="1">
        <f>VLOOKUP($H99,output!$A$9:$N$2200,Q$1-$J$1+2)</f>
        <v>2.4404756745413398</v>
      </c>
      <c r="R99" s="1">
        <f>VLOOKUP($H99,output!$A$9:$N$2200,R$1-$J$1+2)</f>
        <v>2.3220247515044901</v>
      </c>
      <c r="S99" s="1">
        <f>VLOOKUP($H99,output!$A$9:$N$2200,S$1-$J$1+2)</f>
        <v>2.53408216900664</v>
      </c>
      <c r="T99" s="1">
        <f>VLOOKUP($H99,output!$A$9:$N$2200,T$1-$J$1+2)</f>
        <v>2.38682307298386</v>
      </c>
      <c r="U99" s="1">
        <f>VLOOKUP($H99,output!$A$9:$N$2200,U$1-$J$1+2)</f>
        <v>2.4427196020531401</v>
      </c>
      <c r="V99" s="1">
        <f>VLOOKUP($H99,output!$A$9:$N$2200,V$1-$J$1+2)</f>
        <v>3.4622323533442798</v>
      </c>
      <c r="X99" s="1"/>
    </row>
    <row r="100" spans="8:24" x14ac:dyDescent="0.35">
      <c r="H100" t="s">
        <v>99</v>
      </c>
      <c r="J100" s="1">
        <f>VLOOKUP($H100,output!$A$9:$N$2200,J$1-$J$1+2)</f>
        <v>0</v>
      </c>
      <c r="K100" s="1">
        <f>VLOOKUP($H100,output!$A$9:$N$2200,K$1-$J$1+2)</f>
        <v>0</v>
      </c>
      <c r="L100" s="1">
        <f>VLOOKUP($H100,output!$A$9:$N$2200,L$1-$J$1+2)</f>
        <v>0</v>
      </c>
      <c r="M100" s="1">
        <f>VLOOKUP($H100,output!$A$9:$N$2200,M$1-$J$1+2)</f>
        <v>1.0987164965170899</v>
      </c>
      <c r="N100" s="1">
        <f>VLOOKUP($H100,output!$A$9:$N$2200,N$1-$J$1+2)</f>
        <v>1.3460429210595499</v>
      </c>
      <c r="O100" s="1">
        <f>VLOOKUP($H100,output!$A$9:$N$2200,O$1-$J$1+2)</f>
        <v>1.7892075927278701</v>
      </c>
      <c r="P100" s="1">
        <f>VLOOKUP($H100,output!$A$9:$N$2200,P$1-$J$1+2)</f>
        <v>2.1243161452500599</v>
      </c>
      <c r="Q100" s="1">
        <f>VLOOKUP($H100,output!$A$9:$N$2200,Q$1-$J$1+2)</f>
        <v>1.78143217101093</v>
      </c>
      <c r="R100" s="1">
        <f>VLOOKUP($H100,output!$A$9:$N$2200,R$1-$J$1+2)</f>
        <v>1.6854449456659</v>
      </c>
      <c r="S100" s="1">
        <f>VLOOKUP($H100,output!$A$9:$N$2200,S$1-$J$1+2)</f>
        <v>2.1172619196085201</v>
      </c>
      <c r="T100" s="1">
        <f>VLOOKUP($H100,output!$A$9:$N$2200,T$1-$J$1+2)</f>
        <v>1.95553595789003</v>
      </c>
      <c r="U100" s="1">
        <f>VLOOKUP($H100,output!$A$9:$N$2200,U$1-$J$1+2)</f>
        <v>2.0307668812974198</v>
      </c>
      <c r="V100" s="1">
        <f>VLOOKUP($H100,output!$A$9:$N$2200,V$1-$J$1+2)</f>
        <v>3.4262779187792902</v>
      </c>
    </row>
    <row r="101" spans="8:24" x14ac:dyDescent="0.35">
      <c r="H101" t="s">
        <v>72</v>
      </c>
      <c r="J101" s="1">
        <f>VLOOKUP($H101,output!$A$9:$N$2200,J$1-$J$1+2)</f>
        <v>0</v>
      </c>
      <c r="K101" s="1">
        <f>VLOOKUP($H101,output!$A$9:$N$2200,K$1-$J$1+2)</f>
        <v>0.19700000000000001</v>
      </c>
      <c r="L101" s="1">
        <f>VLOOKUP($H101,output!$A$9:$N$2200,L$1-$J$1+2)</f>
        <v>0.189</v>
      </c>
      <c r="M101" s="1">
        <f>VLOOKUP($H101,output!$A$9:$N$2200,M$1-$J$1+2)</f>
        <v>0.182669988872766</v>
      </c>
      <c r="N101" s="1">
        <f>VLOOKUP($H101,output!$A$9:$N$2200,N$1-$J$1+2)</f>
        <v>0.36651167294780002</v>
      </c>
      <c r="O101" s="1">
        <f>VLOOKUP($H101,output!$A$9:$N$2200,O$1-$J$1+2)</f>
        <v>0.31962793034859099</v>
      </c>
      <c r="P101" s="1">
        <f>VLOOKUP($H101,output!$A$9:$N$2200,P$1-$J$1+2)</f>
        <v>0.56879496948875297</v>
      </c>
      <c r="Q101" s="1">
        <f>VLOOKUP($H101,output!$A$9:$N$2200,Q$1-$J$1+2)</f>
        <v>0.96034906852662805</v>
      </c>
      <c r="R101" s="1">
        <f>VLOOKUP($H101,output!$A$9:$N$2200,R$1-$J$1+2)</f>
        <v>0.83730370580218305</v>
      </c>
      <c r="S101" s="1">
        <f>VLOOKUP($H101,output!$A$9:$N$2200,S$1-$J$1+2)</f>
        <v>0.75465954121351597</v>
      </c>
      <c r="T101" s="1">
        <f>VLOOKUP($H101,output!$A$9:$N$2200,T$1-$J$1+2)</f>
        <v>0.68727538737886995</v>
      </c>
      <c r="U101" s="1">
        <f>VLOOKUP($H101,output!$A$9:$N$2200,U$1-$J$1+2)</f>
        <v>0.61708346451431795</v>
      </c>
      <c r="V101" s="1">
        <f>VLOOKUP($H101,output!$A$9:$N$2200,V$1-$J$1+2)</f>
        <v>0.56307696082008796</v>
      </c>
    </row>
    <row r="102" spans="8:24" x14ac:dyDescent="0.35">
      <c r="H102" t="s">
        <v>74</v>
      </c>
      <c r="J102" s="1">
        <f>VLOOKUP($H102,output!$A$9:$N$2200,J$1-$J$1+2)</f>
        <v>0</v>
      </c>
      <c r="K102" s="1">
        <f>VLOOKUP($H102,output!$A$9:$N$2200,K$1-$J$1+2)</f>
        <v>103.633</v>
      </c>
      <c r="L102" s="1">
        <f>VLOOKUP($H102,output!$A$9:$N$2200,L$1-$J$1+2)</f>
        <v>99.504000000000005</v>
      </c>
      <c r="M102" s="1">
        <f>VLOOKUP($H102,output!$A$9:$N$2200,M$1-$J$1+2)</f>
        <v>96.344661017074003</v>
      </c>
      <c r="N102" s="1">
        <f>VLOOKUP($H102,output!$A$9:$N$2200,N$1-$J$1+2)</f>
        <v>96.189527144348901</v>
      </c>
      <c r="O102" s="1">
        <f>VLOOKUP($H102,output!$A$9:$N$2200,O$1-$J$1+2)</f>
        <v>97.4918729769512</v>
      </c>
      <c r="P102" s="1">
        <f>VLOOKUP($H102,output!$A$9:$N$2200,P$1-$J$1+2)</f>
        <v>0</v>
      </c>
      <c r="Q102" s="1">
        <f>VLOOKUP($H102,output!$A$9:$N$2200,Q$1-$J$1+2)</f>
        <v>0</v>
      </c>
      <c r="R102" s="1">
        <f>VLOOKUP($H102,output!$A$9:$N$2200,R$1-$J$1+2)</f>
        <v>0</v>
      </c>
      <c r="S102" s="1">
        <f>VLOOKUP($H102,output!$A$9:$N$2200,S$1-$J$1+2)</f>
        <v>0</v>
      </c>
      <c r="T102" s="1">
        <f>VLOOKUP($H102,output!$A$9:$N$2200,T$1-$J$1+2)</f>
        <v>0</v>
      </c>
      <c r="U102" s="1">
        <f>VLOOKUP($H102,output!$A$9:$N$2200,U$1-$J$1+2)</f>
        <v>0</v>
      </c>
      <c r="V102" s="1">
        <f>VLOOKUP($H102,output!$A$9:$N$2200,V$1-$J$1+2)</f>
        <v>0</v>
      </c>
    </row>
    <row r="103" spans="8:24" x14ac:dyDescent="0.35">
      <c r="H103" t="s">
        <v>94</v>
      </c>
      <c r="J103" s="1">
        <f>VLOOKUP($H103,output!$A$9:$N$2200,J$1-$J$1+2)</f>
        <v>0</v>
      </c>
      <c r="K103" s="1">
        <f>VLOOKUP($H103,output!$A$9:$N$2200,K$1-$J$1+2)</f>
        <v>103.633</v>
      </c>
      <c r="L103" s="1">
        <f>VLOOKUP($H103,output!$A$9:$N$2200,L$1-$J$1+2)</f>
        <v>99.504000000000005</v>
      </c>
      <c r="M103" s="1">
        <f>VLOOKUP($H103,output!$A$9:$N$2200,M$1-$J$1+2)</f>
        <v>96.344661017074003</v>
      </c>
      <c r="N103" s="1">
        <f>VLOOKUP($H103,output!$A$9:$N$2200,N$1-$J$1+2)</f>
        <v>96.189527144348901</v>
      </c>
      <c r="O103" s="1">
        <f>VLOOKUP($H103,output!$A$9:$N$2200,O$1-$J$1+2)</f>
        <v>97.4918729769512</v>
      </c>
      <c r="P103" s="1">
        <f>VLOOKUP($H103,output!$A$9:$N$2200,P$1-$J$1+2)</f>
        <v>238.20433559733701</v>
      </c>
      <c r="Q103" s="1">
        <f>VLOOKUP($H103,output!$A$9:$N$2200,Q$1-$J$1+2)</f>
        <v>433.00386616390301</v>
      </c>
      <c r="R103" s="1">
        <f>VLOOKUP($H103,output!$A$9:$N$2200,R$1-$J$1+2)</f>
        <v>393.39071049391799</v>
      </c>
      <c r="S103" s="1">
        <f>VLOOKUP($H103,output!$A$9:$N$2200,S$1-$J$1+2)</f>
        <v>365.88735366741201</v>
      </c>
      <c r="T103" s="1">
        <f>VLOOKUP($H103,output!$A$9:$N$2200,T$1-$J$1+2)</f>
        <v>326.86415572209802</v>
      </c>
      <c r="U103" s="1">
        <f>VLOOKUP($H103,output!$A$9:$N$2200,U$1-$J$1+2)</f>
        <v>287.792947077924</v>
      </c>
      <c r="V103" s="1">
        <f>VLOOKUP($H103,output!$A$9:$N$2200,V$1-$J$1+2)</f>
        <v>272.04884682803299</v>
      </c>
    </row>
    <row r="104" spans="8:24" x14ac:dyDescent="0.35">
      <c r="H104" t="s">
        <v>75</v>
      </c>
      <c r="J104" s="1">
        <f>VLOOKUP($H104,output!$A$9:$N$2200,J$1-$J$1+2)</f>
        <v>0</v>
      </c>
      <c r="K104" s="1">
        <f>VLOOKUP($H104,output!$A$9:$N$2200,K$1-$J$1+2)</f>
        <v>0</v>
      </c>
      <c r="L104" s="1">
        <f>VLOOKUP($H104,output!$A$9:$N$2200,L$1-$J$1+2)</f>
        <v>0</v>
      </c>
      <c r="M104" s="1">
        <f>VLOOKUP($H104,output!$A$9:$N$2200,M$1-$J$1+2)</f>
        <v>0</v>
      </c>
      <c r="N104" s="1">
        <f>VLOOKUP($H104,output!$A$9:$N$2200,N$1-$J$1+2)</f>
        <v>0</v>
      </c>
      <c r="O104" s="1">
        <f>VLOOKUP($H104,output!$A$9:$N$2200,O$1-$J$1+2)</f>
        <v>0</v>
      </c>
      <c r="P104" s="1">
        <f>VLOOKUP($H104,output!$A$9:$N$2200,P$1-$J$1+2)</f>
        <v>0</v>
      </c>
      <c r="Q104" s="1">
        <f>VLOOKUP($H104,output!$A$9:$N$2200,Q$1-$J$1+2)</f>
        <v>1.51057308989581E-2</v>
      </c>
      <c r="R104" s="1">
        <f>VLOOKUP($H104,output!$A$9:$N$2200,R$1-$J$1+2)</f>
        <v>2.5518576527105E-2</v>
      </c>
      <c r="S104" s="1">
        <f>VLOOKUP($H104,output!$A$9:$N$2200,S$1-$J$1+2)</f>
        <v>4.3420921371989302E-2</v>
      </c>
      <c r="T104" s="1">
        <f>VLOOKUP($H104,output!$A$9:$N$2200,T$1-$J$1+2)</f>
        <v>5.8131506371102502E-2</v>
      </c>
      <c r="U104" s="1">
        <f>VLOOKUP($H104,output!$A$9:$N$2200,U$1-$J$1+2)</f>
        <v>6.7556782317299793E-2</v>
      </c>
      <c r="V104" s="1">
        <f>VLOOKUP($H104,output!$A$9:$N$2200,V$1-$J$1+2)</f>
        <v>7.4492699990108893E-2</v>
      </c>
    </row>
    <row r="106" spans="8:24" x14ac:dyDescent="0.35">
      <c r="H106" t="s">
        <v>147</v>
      </c>
      <c r="I106" t="s">
        <v>104</v>
      </c>
      <c r="J106" s="1"/>
      <c r="K106" s="1"/>
      <c r="L106" s="1"/>
      <c r="M106" s="1">
        <v>2</v>
      </c>
      <c r="N106" s="1">
        <v>2.2000000000000002</v>
      </c>
      <c r="O106" s="1">
        <v>2.4</v>
      </c>
      <c r="P106" s="1">
        <f t="shared" ref="P106:V106" si="12">P99</f>
        <v>2.8463340903333298</v>
      </c>
      <c r="Q106" s="1">
        <f t="shared" si="12"/>
        <v>2.4404756745413398</v>
      </c>
      <c r="R106" s="1">
        <f t="shared" si="12"/>
        <v>2.3220247515044901</v>
      </c>
      <c r="S106" s="1">
        <f t="shared" si="12"/>
        <v>2.53408216900664</v>
      </c>
      <c r="T106" s="1">
        <f t="shared" si="12"/>
        <v>2.38682307298386</v>
      </c>
      <c r="U106" s="1">
        <f t="shared" si="12"/>
        <v>2.4427196020531401</v>
      </c>
      <c r="V106" s="1">
        <f t="shared" si="12"/>
        <v>3.4622323533442798</v>
      </c>
      <c r="X106" s="1">
        <f>AVERAGE(O106:V106)</f>
        <v>2.6043364642208848</v>
      </c>
    </row>
    <row r="107" spans="8:24" x14ac:dyDescent="0.35">
      <c r="I107" t="s">
        <v>140</v>
      </c>
      <c r="J107" s="1"/>
      <c r="K107" s="1"/>
      <c r="L107" s="1"/>
      <c r="M107" s="1">
        <v>2</v>
      </c>
      <c r="N107" s="1">
        <v>2</v>
      </c>
      <c r="O107" s="1">
        <v>2.4500000000000002</v>
      </c>
      <c r="P107" s="1">
        <f t="shared" ref="P107:V107" si="13">P100</f>
        <v>2.1243161452500599</v>
      </c>
      <c r="Q107" s="1">
        <f t="shared" si="13"/>
        <v>1.78143217101093</v>
      </c>
      <c r="R107" s="1">
        <f t="shared" si="13"/>
        <v>1.6854449456659</v>
      </c>
      <c r="S107" s="1">
        <f t="shared" si="13"/>
        <v>2.1172619196085201</v>
      </c>
      <c r="T107" s="1">
        <f t="shared" si="13"/>
        <v>1.95553595789003</v>
      </c>
      <c r="U107" s="1">
        <f t="shared" si="13"/>
        <v>2.0307668812974198</v>
      </c>
      <c r="V107" s="1">
        <f t="shared" si="13"/>
        <v>3.4262779187792902</v>
      </c>
      <c r="X107" s="1">
        <f t="shared" ref="X107:X110" si="14">AVERAGE(O107:V107)</f>
        <v>2.1963794924377691</v>
      </c>
    </row>
    <row r="108" spans="8:24" x14ac:dyDescent="0.35">
      <c r="I108" t="s">
        <v>105</v>
      </c>
      <c r="J108" s="1"/>
      <c r="K108" s="1"/>
      <c r="L108" s="1"/>
      <c r="M108" s="1">
        <v>0.15</v>
      </c>
      <c r="N108" s="1">
        <v>0.2</v>
      </c>
      <c r="O108" s="1">
        <v>0.25</v>
      </c>
      <c r="P108" s="1">
        <f t="shared" ref="P108:V108" si="15">P101</f>
        <v>0.56879496948875297</v>
      </c>
      <c r="Q108" s="1">
        <f t="shared" si="15"/>
        <v>0.96034906852662805</v>
      </c>
      <c r="R108" s="1">
        <f t="shared" si="15"/>
        <v>0.83730370580218305</v>
      </c>
      <c r="S108" s="1">
        <f t="shared" si="15"/>
        <v>0.75465954121351597</v>
      </c>
      <c r="T108" s="1">
        <f t="shared" si="15"/>
        <v>0.68727538737886995</v>
      </c>
      <c r="U108" s="1">
        <f t="shared" si="15"/>
        <v>0.61708346451431795</v>
      </c>
      <c r="V108" s="1">
        <f t="shared" si="15"/>
        <v>0.56307696082008796</v>
      </c>
      <c r="X108" s="1">
        <f t="shared" si="14"/>
        <v>0.65481788721804446</v>
      </c>
    </row>
    <row r="109" spans="8:24" x14ac:dyDescent="0.35">
      <c r="I109" t="s">
        <v>141</v>
      </c>
      <c r="J109" s="1"/>
      <c r="K109" s="1"/>
      <c r="L109" s="1"/>
      <c r="M109" s="1">
        <v>0.4</v>
      </c>
      <c r="N109" s="1">
        <v>0.5</v>
      </c>
      <c r="O109" s="1">
        <v>0.6</v>
      </c>
      <c r="P109" s="1">
        <f t="shared" ref="P109:V109" si="16">P102+P103</f>
        <v>238.20433559733701</v>
      </c>
      <c r="Q109" s="1">
        <f t="shared" si="16"/>
        <v>433.00386616390301</v>
      </c>
      <c r="R109" s="1">
        <f t="shared" si="16"/>
        <v>393.39071049391799</v>
      </c>
      <c r="S109" s="1">
        <f t="shared" si="16"/>
        <v>365.88735366741201</v>
      </c>
      <c r="T109" s="1">
        <f t="shared" si="16"/>
        <v>326.86415572209802</v>
      </c>
      <c r="U109" s="1">
        <f t="shared" si="16"/>
        <v>287.792947077924</v>
      </c>
      <c r="V109" s="1">
        <f t="shared" si="16"/>
        <v>272.04884682803299</v>
      </c>
      <c r="X109" s="1">
        <f>AVERAGE(O109:V109)</f>
        <v>289.72402694382816</v>
      </c>
    </row>
    <row r="110" spans="8:24" x14ac:dyDescent="0.35">
      <c r="I110" t="s">
        <v>106</v>
      </c>
      <c r="J110" s="1"/>
      <c r="K110" s="1"/>
      <c r="L110" s="1"/>
      <c r="M110" s="1">
        <f t="shared" ref="M110:V110" si="17">M104</f>
        <v>0</v>
      </c>
      <c r="N110" s="1">
        <f t="shared" si="17"/>
        <v>0</v>
      </c>
      <c r="O110" s="1">
        <f t="shared" si="17"/>
        <v>0</v>
      </c>
      <c r="P110" s="1">
        <f t="shared" si="17"/>
        <v>0</v>
      </c>
      <c r="Q110" s="1">
        <f t="shared" si="17"/>
        <v>1.51057308989581E-2</v>
      </c>
      <c r="R110" s="1">
        <f t="shared" si="17"/>
        <v>2.5518576527105E-2</v>
      </c>
      <c r="S110" s="1">
        <f t="shared" si="17"/>
        <v>4.3420921371989302E-2</v>
      </c>
      <c r="T110" s="1">
        <f t="shared" si="17"/>
        <v>5.8131506371102502E-2</v>
      </c>
      <c r="U110" s="1">
        <f t="shared" si="17"/>
        <v>6.7556782317299793E-2</v>
      </c>
      <c r="V110" s="1">
        <f t="shared" si="17"/>
        <v>7.4492699990108893E-2</v>
      </c>
      <c r="X110" s="1">
        <f t="shared" si="14"/>
        <v>3.5528277184570446E-2</v>
      </c>
    </row>
    <row r="111" spans="8:24" x14ac:dyDescent="0.35">
      <c r="X111" s="1"/>
    </row>
    <row r="112" spans="8:24" x14ac:dyDescent="0.35">
      <c r="H112" t="s">
        <v>143</v>
      </c>
      <c r="K112" s="1">
        <f>K107+K108+K109</f>
        <v>0</v>
      </c>
      <c r="L112" s="1">
        <f t="shared" ref="L112:V112" si="18">L107+L108+L109</f>
        <v>0</v>
      </c>
      <c r="M112" s="1">
        <f>M107+M108+M109</f>
        <v>2.5499999999999998</v>
      </c>
      <c r="N112" s="1">
        <f>N107+N108+N109</f>
        <v>2.7</v>
      </c>
      <c r="O112" s="1">
        <f>O107+O108+O109</f>
        <v>3.3000000000000003</v>
      </c>
      <c r="P112" s="1">
        <f t="shared" si="18"/>
        <v>240.89744671207583</v>
      </c>
      <c r="Q112" s="1">
        <f t="shared" si="18"/>
        <v>435.74564740344056</v>
      </c>
      <c r="R112" s="1">
        <f t="shared" si="18"/>
        <v>395.91345914538607</v>
      </c>
      <c r="S112" s="1">
        <f t="shared" si="18"/>
        <v>368.75927512823404</v>
      </c>
      <c r="T112" s="1">
        <f t="shared" si="18"/>
        <v>329.50696706736693</v>
      </c>
      <c r="U112" s="1">
        <f t="shared" si="18"/>
        <v>290.44079742373572</v>
      </c>
      <c r="V112" s="1">
        <f t="shared" si="18"/>
        <v>276.03820170763237</v>
      </c>
      <c r="X112" s="1">
        <f>AVERAGE(P112:V112)</f>
        <v>333.90025636969591</v>
      </c>
    </row>
    <row r="113" spans="8:24" x14ac:dyDescent="0.35">
      <c r="H113" t="s">
        <v>104</v>
      </c>
      <c r="K113" s="1">
        <f>K106</f>
        <v>0</v>
      </c>
      <c r="L113" s="1">
        <f t="shared" ref="L113:V113" si="19">L106</f>
        <v>0</v>
      </c>
      <c r="M113" s="1">
        <f t="shared" si="19"/>
        <v>2</v>
      </c>
      <c r="N113" s="1">
        <f t="shared" si="19"/>
        <v>2.2000000000000002</v>
      </c>
      <c r="O113" s="1">
        <f t="shared" si="19"/>
        <v>2.4</v>
      </c>
      <c r="P113" s="1">
        <f t="shared" si="19"/>
        <v>2.8463340903333298</v>
      </c>
      <c r="Q113" s="1">
        <f t="shared" si="19"/>
        <v>2.4404756745413398</v>
      </c>
      <c r="R113" s="1">
        <f t="shared" si="19"/>
        <v>2.3220247515044901</v>
      </c>
      <c r="S113" s="1">
        <f t="shared" si="19"/>
        <v>2.53408216900664</v>
      </c>
      <c r="T113" s="1">
        <f t="shared" si="19"/>
        <v>2.38682307298386</v>
      </c>
      <c r="U113" s="1">
        <f t="shared" si="19"/>
        <v>2.4427196020531401</v>
      </c>
      <c r="V113" s="1">
        <f t="shared" si="19"/>
        <v>3.4622323533442798</v>
      </c>
      <c r="X113" s="1">
        <f t="shared" ref="X113:X114" si="20">AVERAGE(P113:V113)</f>
        <v>2.6335273876810112</v>
      </c>
    </row>
    <row r="114" spans="8:24" x14ac:dyDescent="0.35">
      <c r="H114" t="s">
        <v>144</v>
      </c>
      <c r="K114" s="1">
        <f>SUM(K106:K109)</f>
        <v>0</v>
      </c>
      <c r="L114" s="1">
        <f t="shared" ref="L114:V114" si="21">SUM(L106:L109)</f>
        <v>0</v>
      </c>
      <c r="M114" s="1">
        <f t="shared" si="21"/>
        <v>4.5500000000000007</v>
      </c>
      <c r="N114" s="1">
        <f t="shared" si="21"/>
        <v>4.9000000000000004</v>
      </c>
      <c r="O114" s="1">
        <f t="shared" si="21"/>
        <v>5.6999999999999993</v>
      </c>
      <c r="P114" s="1">
        <f t="shared" si="21"/>
        <v>243.74378080240916</v>
      </c>
      <c r="Q114" s="1">
        <f t="shared" si="21"/>
        <v>438.1861230779819</v>
      </c>
      <c r="R114" s="1">
        <f t="shared" si="21"/>
        <v>398.23548389689057</v>
      </c>
      <c r="S114" s="1">
        <f t="shared" si="21"/>
        <v>371.29335729724068</v>
      </c>
      <c r="T114" s="1">
        <f t="shared" si="21"/>
        <v>331.8937901403508</v>
      </c>
      <c r="U114" s="1">
        <f t="shared" si="21"/>
        <v>292.88351702578888</v>
      </c>
      <c r="V114" s="1">
        <f t="shared" si="21"/>
        <v>279.50043406097666</v>
      </c>
      <c r="X114" s="1">
        <f t="shared" si="20"/>
        <v>336.53378375737697</v>
      </c>
    </row>
    <row r="116" spans="8:24" x14ac:dyDescent="0.35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8:24" x14ac:dyDescent="0.35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8:24" x14ac:dyDescent="0.35"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8:24" x14ac:dyDescent="0.35">
      <c r="H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8:24" x14ac:dyDescent="0.35">
      <c r="H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8:24" x14ac:dyDescent="0.35">
      <c r="H121" s="8" t="s">
        <v>57</v>
      </c>
      <c r="J121" s="1">
        <f>VLOOKUP($H121,output!$A$9:$N$2200,J$1-$J$1+2)</f>
        <v>0</v>
      </c>
      <c r="K121" s="1">
        <f>VLOOKUP($H121,output!$A$9:$N$2200,K$1-$J$1+2)</f>
        <v>74.379000000000005</v>
      </c>
      <c r="L121" s="1">
        <f>VLOOKUP($H121,output!$A$9:$N$2200,L$1-$J$1+2)</f>
        <v>71.045000000000002</v>
      </c>
      <c r="M121" s="1">
        <f>VLOOKUP($H121,output!$A$9:$N$2200,M$1-$J$1+2)</f>
        <v>63.787029080902897</v>
      </c>
      <c r="N121" s="1">
        <f>VLOOKUP($H121,output!$A$9:$N$2200,N$1-$J$1+2)</f>
        <v>108.147992723366</v>
      </c>
      <c r="O121" s="1">
        <f>VLOOKUP($H121,output!$A$9:$N$2200,O$1-$J$1+2)</f>
        <v>96.646861686730503</v>
      </c>
      <c r="P121" s="1">
        <f>VLOOKUP($H121,output!$A$9:$N$2200,P$1-$J$1+2)</f>
        <v>143.35369562977601</v>
      </c>
      <c r="Q121" s="1">
        <f>VLOOKUP($H121,output!$A$9:$N$2200,Q$1-$J$1+2)</f>
        <v>232.50709465818301</v>
      </c>
      <c r="R121" s="1">
        <f>VLOOKUP($H121,output!$A$9:$N$2200,R$1-$J$1+2)</f>
        <v>223.79860142736399</v>
      </c>
      <c r="S121" s="1">
        <f>VLOOKUP($H121,output!$A$9:$N$2200,S$1-$J$1+2)</f>
        <v>220.089868862423</v>
      </c>
      <c r="T121" s="1">
        <f>VLOOKUP($H121,output!$A$9:$N$2200,T$1-$J$1+2)</f>
        <v>210.28600702089801</v>
      </c>
      <c r="U121" s="1">
        <f>VLOOKUP($H121,output!$A$9:$N$2200,U$1-$J$1+2)</f>
        <v>197.13984175832101</v>
      </c>
      <c r="V121" s="1">
        <f>VLOOKUP($H121,output!$A$9:$N$2200,V$1-$J$1+2)</f>
        <v>195.918278252096</v>
      </c>
    </row>
    <row r="122" spans="8:24" x14ac:dyDescent="0.35">
      <c r="H122" s="8" t="s">
        <v>56</v>
      </c>
      <c r="I122" s="2"/>
      <c r="J122" s="1">
        <f>VLOOKUP($H122,output!$A$9:$N$2200,J$1-$J$1+2)</f>
        <v>0</v>
      </c>
      <c r="K122" s="1">
        <f>VLOOKUP($H122,output!$A$9:$N$2200,K$1-$J$1+2)</f>
        <v>389.77199999999999</v>
      </c>
      <c r="L122" s="1">
        <f>VLOOKUP($H122,output!$A$9:$N$2200,L$1-$J$1+2)</f>
        <v>368.54</v>
      </c>
      <c r="M122" s="1">
        <f>VLOOKUP($H122,output!$A$9:$N$2200,M$1-$J$1+2)</f>
        <v>343.07312860935201</v>
      </c>
      <c r="N122" s="1">
        <f>VLOOKUP($H122,output!$A$9:$N$2200,N$1-$J$1+2)</f>
        <v>404.23937205949801</v>
      </c>
      <c r="O122" s="1">
        <f>VLOOKUP($H122,output!$A$9:$N$2200,O$1-$J$1+2)</f>
        <v>383.053762741122</v>
      </c>
      <c r="P122" s="1">
        <f>VLOOKUP($H122,output!$A$9:$N$2200,P$1-$J$1+2)</f>
        <v>494.170157780637</v>
      </c>
      <c r="Q122" s="1">
        <f>VLOOKUP($H122,output!$A$9:$N$2200,Q$1-$J$1+2)</f>
        <v>659.75305647314497</v>
      </c>
      <c r="R122" s="1">
        <f>VLOOKUP($H122,output!$A$9:$N$2200,R$1-$J$1+2)</f>
        <v>666.49213828909103</v>
      </c>
      <c r="S122" s="1">
        <f>VLOOKUP($H122,output!$A$9:$N$2200,S$1-$J$1+2)</f>
        <v>661.77309271514696</v>
      </c>
      <c r="T122" s="1">
        <f>VLOOKUP($H122,output!$A$9:$N$2200,T$1-$J$1+2)</f>
        <v>646.12432287391096</v>
      </c>
      <c r="U122" s="1">
        <f>VLOOKUP($H122,output!$A$9:$N$2200,U$1-$J$1+2)</f>
        <v>613.70910069943795</v>
      </c>
      <c r="V122" s="1">
        <f>VLOOKUP($H122,output!$A$9:$N$2200,V$1-$J$1+2)</f>
        <v>599.49906408637105</v>
      </c>
    </row>
    <row r="123" spans="8:24" x14ac:dyDescent="0.35">
      <c r="H123" s="8" t="s">
        <v>55</v>
      </c>
      <c r="J123" s="1">
        <f>VLOOKUP($H123,output!$A$9:$N$2200,J$1-$J$1+2)</f>
        <v>0</v>
      </c>
      <c r="K123" s="1">
        <f>VLOOKUP($H123,output!$A$9:$N$2200,K$1-$J$1+2)</f>
        <v>104.747</v>
      </c>
      <c r="L123" s="1">
        <f>VLOOKUP($H123,output!$A$9:$N$2200,L$1-$J$1+2)</f>
        <v>98.159000000000006</v>
      </c>
      <c r="M123" s="1">
        <f>VLOOKUP($H123,output!$A$9:$N$2200,M$1-$J$1+2)</f>
        <v>97.762450446044696</v>
      </c>
      <c r="N123" s="1">
        <f>VLOOKUP($H123,output!$A$9:$N$2200,N$1-$J$1+2)</f>
        <v>181.852522187994</v>
      </c>
      <c r="O123" s="1">
        <f>VLOOKUP($H123,output!$A$9:$N$2200,O$1-$J$1+2)</f>
        <v>157.34061545829499</v>
      </c>
      <c r="P123" s="1">
        <f>VLOOKUP($H123,output!$A$9:$N$2200,P$1-$J$1+2)</f>
        <v>197.56272250935299</v>
      </c>
      <c r="Q123" s="1">
        <f>VLOOKUP($H123,output!$A$9:$N$2200,Q$1-$J$1+2)</f>
        <v>392.56544166638298</v>
      </c>
      <c r="R123" s="1">
        <f>VLOOKUP($H123,output!$A$9:$N$2200,R$1-$J$1+2)</f>
        <v>358.563200063279</v>
      </c>
      <c r="S123" s="1">
        <f>VLOOKUP($H123,output!$A$9:$N$2200,S$1-$J$1+2)</f>
        <v>334.78335284969899</v>
      </c>
      <c r="T123" s="1">
        <f>VLOOKUP($H123,output!$A$9:$N$2200,T$1-$J$1+2)</f>
        <v>301.88575710130101</v>
      </c>
      <c r="U123" s="1">
        <f>VLOOKUP($H123,output!$A$9:$N$2200,U$1-$J$1+2)</f>
        <v>267.40559735013898</v>
      </c>
      <c r="V123" s="1">
        <f>VLOOKUP($H123,output!$A$9:$N$2200,V$1-$J$1+2)</f>
        <v>254.572874348699</v>
      </c>
    </row>
    <row r="124" spans="8:24" x14ac:dyDescent="0.35">
      <c r="H124" s="8" t="s">
        <v>54</v>
      </c>
      <c r="J124" s="1">
        <f>VLOOKUP($H124,output!$A$9:$N$2200,J$1-$J$1+2)</f>
        <v>0</v>
      </c>
      <c r="K124" s="1">
        <f>VLOOKUP($H124,output!$A$9:$N$2200,K$1-$J$1+2)</f>
        <v>81.522000000000006</v>
      </c>
      <c r="L124" s="1">
        <f>VLOOKUP($H124,output!$A$9:$N$2200,L$1-$J$1+2)</f>
        <v>78.762</v>
      </c>
      <c r="M124" s="1">
        <f>VLOOKUP($H124,output!$A$9:$N$2200,M$1-$J$1+2)</f>
        <v>71.423891808552696</v>
      </c>
      <c r="N124" s="1">
        <f>VLOOKUP($H124,output!$A$9:$N$2200,N$1-$J$1+2)</f>
        <v>102.688806789666</v>
      </c>
      <c r="O124" s="1">
        <f>VLOOKUP($H124,output!$A$9:$N$2200,O$1-$J$1+2)</f>
        <v>95.404123122534898</v>
      </c>
      <c r="P124" s="1">
        <f>VLOOKUP($H124,output!$A$9:$N$2200,P$1-$J$1+2)</f>
        <v>158.22992375922101</v>
      </c>
      <c r="Q124" s="1">
        <f>VLOOKUP($H124,output!$A$9:$N$2200,Q$1-$J$1+2)</f>
        <v>240.25140414076299</v>
      </c>
      <c r="R124" s="1">
        <f>VLOOKUP($H124,output!$A$9:$N$2200,R$1-$J$1+2)</f>
        <v>239.54548646670301</v>
      </c>
      <c r="S124" s="1">
        <f>VLOOKUP($H124,output!$A$9:$N$2200,S$1-$J$1+2)</f>
        <v>242.907959076379</v>
      </c>
      <c r="T124" s="1">
        <f>VLOOKUP($H124,output!$A$9:$N$2200,T$1-$J$1+2)</f>
        <v>238.072111006782</v>
      </c>
      <c r="U124" s="1">
        <f>VLOOKUP($H124,output!$A$9:$N$2200,U$1-$J$1+2)</f>
        <v>227.74439010876799</v>
      </c>
      <c r="V124" s="1">
        <f>VLOOKUP($H124,output!$A$9:$N$2200,V$1-$J$1+2)</f>
        <v>230.88865884152</v>
      </c>
    </row>
    <row r="125" spans="8:24" x14ac:dyDescent="0.35"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8:24" x14ac:dyDescent="0.35">
      <c r="K126" s="9"/>
      <c r="L126" s="9"/>
      <c r="M126" s="9"/>
      <c r="N126" s="9"/>
    </row>
    <row r="128" spans="8:24" x14ac:dyDescent="0.35">
      <c r="H128" t="s">
        <v>65</v>
      </c>
      <c r="J128" s="1">
        <f>VLOOKUP($H128,output!$A$9:$N$2200,J$1-$J$1+2)</f>
        <v>0</v>
      </c>
      <c r="K128" s="1">
        <f>VLOOKUP($H128,output!$A$9:$N$2200,K$1-$J$1+2)</f>
        <v>127.30800000000001</v>
      </c>
      <c r="L128" s="1">
        <f>VLOOKUP($H128,output!$A$9:$N$2200,L$1-$J$1+2)</f>
        <v>131.02600000000001</v>
      </c>
      <c r="M128" s="1">
        <f>VLOOKUP($H128,output!$A$9:$N$2200,M$1-$J$1+2)</f>
        <v>128.649034609273</v>
      </c>
      <c r="N128" s="1">
        <f>VLOOKUP($H128,output!$A$9:$N$2200,N$1-$J$1+2)</f>
        <v>150.67800152268401</v>
      </c>
      <c r="O128" s="1">
        <f>VLOOKUP($H128,output!$A$9:$N$2200,O$1-$J$1+2)</f>
        <v>189.755872028883</v>
      </c>
      <c r="P128" s="1">
        <f>VLOOKUP($H128,output!$A$9:$N$2200,P$1-$J$1+2)</f>
        <v>193.25522779740101</v>
      </c>
      <c r="Q128" s="1">
        <f>VLOOKUP($H128,output!$A$9:$N$2200,Q$1-$J$1+2)</f>
        <v>146.58637237423201</v>
      </c>
      <c r="R128" s="1">
        <f>VLOOKUP($H128,output!$A$9:$N$2200,R$1-$J$1+2)</f>
        <v>151.85219617967999</v>
      </c>
      <c r="S128" s="1">
        <f>VLOOKUP($H128,output!$A$9:$N$2200,S$1-$J$1+2)</f>
        <v>161.996556064971</v>
      </c>
      <c r="T128" s="1">
        <f>VLOOKUP($H128,output!$A$9:$N$2200,T$1-$J$1+2)</f>
        <v>165.744513124581</v>
      </c>
      <c r="U128" s="1">
        <f>VLOOKUP($H128,output!$A$9:$N$2200,U$1-$J$1+2)</f>
        <v>172.321844791118</v>
      </c>
      <c r="V128" s="1">
        <f>VLOOKUP($H128,output!$A$9:$N$2200,V$1-$J$1+2)</f>
        <v>224.659225781327</v>
      </c>
    </row>
    <row r="129" spans="8:22" x14ac:dyDescent="0.35">
      <c r="H129" t="s">
        <v>66</v>
      </c>
      <c r="J129" s="1">
        <f>VLOOKUP($H129,output!$A$9:$N$2200,J$1-$J$1+2)</f>
        <v>0</v>
      </c>
      <c r="K129" s="1">
        <f>VLOOKUP($H129,output!$A$9:$N$2200,K$1-$J$1+2)</f>
        <v>306.57299999999998</v>
      </c>
      <c r="L129" s="1">
        <f>VLOOKUP($H129,output!$A$9:$N$2200,L$1-$J$1+2)</f>
        <v>311.32</v>
      </c>
      <c r="M129" s="1">
        <f>VLOOKUP($H129,output!$A$9:$N$2200,M$1-$J$1+2)</f>
        <v>310.85917274191502</v>
      </c>
      <c r="N129" s="1">
        <f>VLOOKUP($H129,output!$A$9:$N$2200,N$1-$J$1+2)</f>
        <v>414.58419428125802</v>
      </c>
      <c r="O129" s="1">
        <f>VLOOKUP($H129,output!$A$9:$N$2200,O$1-$J$1+2)</f>
        <v>648.342652257699</v>
      </c>
      <c r="P129" s="1">
        <f>VLOOKUP($H129,output!$A$9:$N$2200,P$1-$J$1+2)</f>
        <v>687.92272509658198</v>
      </c>
      <c r="Q129" s="1">
        <f>VLOOKUP($H129,output!$A$9:$N$2200,Q$1-$J$1+2)</f>
        <v>616.98213457699296</v>
      </c>
      <c r="R129" s="1">
        <f>VLOOKUP($H129,output!$A$9:$N$2200,R$1-$J$1+2)</f>
        <v>578.87722156551297</v>
      </c>
      <c r="S129" s="1">
        <f>VLOOKUP($H129,output!$A$9:$N$2200,S$1-$J$1+2)</f>
        <v>613.93741056967099</v>
      </c>
      <c r="T129" s="1">
        <f>VLOOKUP($H129,output!$A$9:$N$2200,T$1-$J$1+2)</f>
        <v>573.20232021963</v>
      </c>
      <c r="U129" s="1">
        <f>VLOOKUP($H129,output!$A$9:$N$2200,U$1-$J$1+2)</f>
        <v>576.87171284940598</v>
      </c>
      <c r="V129" s="1">
        <f>VLOOKUP($H129,output!$A$9:$N$2200,V$1-$J$1+2)</f>
        <v>773.93104068986702</v>
      </c>
    </row>
    <row r="130" spans="8:22" x14ac:dyDescent="0.35">
      <c r="H130" t="s">
        <v>69</v>
      </c>
      <c r="J130" s="1">
        <f>VLOOKUP($H130,output!$A$9:$N$2200,J$1-$J$1+2)</f>
        <v>0</v>
      </c>
      <c r="K130" s="1">
        <f>VLOOKUP($H130,output!$A$9:$N$2200,K$1-$J$1+2)</f>
        <v>0</v>
      </c>
      <c r="L130" s="1">
        <f>VLOOKUP($H130,output!$A$9:$N$2200,L$1-$J$1+2)</f>
        <v>0</v>
      </c>
      <c r="M130" s="1">
        <f>VLOOKUP($H130,output!$A$9:$N$2200,M$1-$J$1+2)</f>
        <v>0</v>
      </c>
      <c r="N130" s="1">
        <f>VLOOKUP($H130,output!$A$9:$N$2200,N$1-$J$1+2)</f>
        <v>0</v>
      </c>
      <c r="O130" s="1">
        <f>VLOOKUP($H130,output!$A$9:$N$2200,O$1-$J$1+2)</f>
        <v>0</v>
      </c>
      <c r="P130" s="1">
        <f>VLOOKUP($H130,output!$A$9:$N$2200,P$1-$J$1+2)</f>
        <v>0</v>
      </c>
      <c r="Q130" s="1">
        <f>VLOOKUP($H130,output!$A$9:$N$2200,Q$1-$J$1+2)</f>
        <v>0</v>
      </c>
      <c r="R130" s="1">
        <f>VLOOKUP($H130,output!$A$9:$N$2200,R$1-$J$1+2)</f>
        <v>0</v>
      </c>
      <c r="S130" s="1">
        <f>VLOOKUP($H130,output!$A$9:$N$2200,S$1-$J$1+2)</f>
        <v>0</v>
      </c>
      <c r="T130" s="1">
        <f>VLOOKUP($H130,output!$A$9:$N$2200,T$1-$J$1+2)</f>
        <v>0</v>
      </c>
      <c r="U130" s="1">
        <f>VLOOKUP($H130,output!$A$9:$N$2200,U$1-$J$1+2)</f>
        <v>0</v>
      </c>
      <c r="V130" s="1">
        <f>VLOOKUP($H130,output!$A$9:$N$2200,V$1-$J$1+2)</f>
        <v>0</v>
      </c>
    </row>
    <row r="131" spans="8:22" x14ac:dyDescent="0.35">
      <c r="H131" t="s">
        <v>70</v>
      </c>
      <c r="J131" s="1">
        <f>VLOOKUP($H131,output!$A$9:$N$2200,J$1-$J$1+2)</f>
        <v>0</v>
      </c>
      <c r="K131" s="1">
        <f>VLOOKUP($H131,output!$A$9:$N$2200,K$1-$J$1+2)</f>
        <v>338.12599999999998</v>
      </c>
      <c r="L131" s="1">
        <f>VLOOKUP($H131,output!$A$9:$N$2200,L$1-$J$1+2)</f>
        <v>318.964</v>
      </c>
      <c r="M131" s="1">
        <f>VLOOKUP($H131,output!$A$9:$N$2200,M$1-$J$1+2)</f>
        <v>292.39620364133299</v>
      </c>
      <c r="N131" s="1">
        <f>VLOOKUP($H131,output!$A$9:$N$2200,N$1-$J$1+2)</f>
        <v>295.85954875561202</v>
      </c>
      <c r="O131" s="1">
        <f>VLOOKUP($H131,output!$A$9:$N$2200,O$1-$J$1+2)</f>
        <v>291.01522779789201</v>
      </c>
      <c r="P131" s="1">
        <f>VLOOKUP($H131,output!$A$9:$N$2200,P$1-$J$1+2)</f>
        <v>0</v>
      </c>
      <c r="Q131" s="1">
        <f>VLOOKUP($H131,output!$A$9:$N$2200,Q$1-$J$1+2)</f>
        <v>0</v>
      </c>
      <c r="R131" s="1">
        <f>VLOOKUP($H131,output!$A$9:$N$2200,R$1-$J$1+2)</f>
        <v>0</v>
      </c>
      <c r="S131" s="1">
        <f>VLOOKUP($H131,output!$A$9:$N$2200,S$1-$J$1+2)</f>
        <v>0</v>
      </c>
      <c r="T131" s="1">
        <f>VLOOKUP($H131,output!$A$9:$N$2200,T$1-$J$1+2)</f>
        <v>0</v>
      </c>
      <c r="U131" s="1">
        <f>VLOOKUP($H131,output!$A$9:$N$2200,U$1-$J$1+2)</f>
        <v>0</v>
      </c>
      <c r="V131" s="1">
        <f>VLOOKUP($H131,output!$A$9:$N$2200,V$1-$J$1+2)</f>
        <v>0</v>
      </c>
    </row>
    <row r="132" spans="8:22" x14ac:dyDescent="0.35">
      <c r="H132" t="s">
        <v>95</v>
      </c>
      <c r="J132" s="1">
        <f>VLOOKUP($H132,output!$A$9:$N$2200,J$1-$J$1+2)</f>
        <v>0</v>
      </c>
      <c r="K132" s="1">
        <f>VLOOKUP($H132,output!$A$9:$N$2200,K$1-$J$1+2)</f>
        <v>0</v>
      </c>
      <c r="L132" s="1">
        <f>VLOOKUP($H132,output!$A$9:$N$2200,L$1-$J$1+2)</f>
        <v>0</v>
      </c>
      <c r="M132" s="1">
        <f>VLOOKUP($H132,output!$A$9:$N$2200,M$1-$J$1+2)</f>
        <v>124.362353990112</v>
      </c>
      <c r="N132" s="1">
        <f>VLOOKUP($H132,output!$A$9:$N$2200,N$1-$J$1+2)</f>
        <v>141.774963386807</v>
      </c>
      <c r="O132" s="1">
        <f>VLOOKUP($H132,output!$A$9:$N$2200,O$1-$J$1+2)</f>
        <v>172.66046089093899</v>
      </c>
      <c r="P132" s="1">
        <f>VLOOKUP($H132,output!$A$9:$N$2200,P$1-$J$1+2)</f>
        <v>178.19477375890801</v>
      </c>
      <c r="Q132" s="1">
        <f>VLOOKUP($H132,output!$A$9:$N$2200,Q$1-$J$1+2)</f>
        <v>140.941406086748</v>
      </c>
      <c r="R132" s="1">
        <f>VLOOKUP($H132,output!$A$9:$N$2200,R$1-$J$1+2)</f>
        <v>146.44979064136001</v>
      </c>
      <c r="S132" s="1">
        <f>VLOOKUP($H132,output!$A$9:$N$2200,S$1-$J$1+2)</f>
        <v>156.80349585055501</v>
      </c>
      <c r="T132" s="1">
        <f>VLOOKUP($H132,output!$A$9:$N$2200,T$1-$J$1+2)</f>
        <v>160.71326779018</v>
      </c>
      <c r="U132" s="1">
        <f>VLOOKUP($H132,output!$A$9:$N$2200,U$1-$J$1+2)</f>
        <v>167.423566961223</v>
      </c>
      <c r="V132" s="1">
        <f>VLOOKUP($H132,output!$A$9:$N$2200,V$1-$J$1+2)</f>
        <v>219.49024248169101</v>
      </c>
    </row>
    <row r="133" spans="8:22" x14ac:dyDescent="0.35">
      <c r="H133" t="s">
        <v>96</v>
      </c>
      <c r="J133" s="1">
        <f>VLOOKUP($H133,output!$A$9:$N$2200,J$1-$J$1+2)</f>
        <v>0</v>
      </c>
      <c r="K133" s="1">
        <f>VLOOKUP($H133,output!$A$9:$N$2200,K$1-$J$1+2)</f>
        <v>0</v>
      </c>
      <c r="L133" s="1">
        <f>VLOOKUP($H133,output!$A$9:$N$2200,L$1-$J$1+2)</f>
        <v>0</v>
      </c>
      <c r="M133" s="1">
        <f>VLOOKUP($H133,output!$A$9:$N$2200,M$1-$J$1+2)</f>
        <v>280.11702075618399</v>
      </c>
      <c r="N133" s="1">
        <f>VLOOKUP($H133,output!$A$9:$N$2200,N$1-$J$1+2)</f>
        <v>376.42147861293398</v>
      </c>
      <c r="O133" s="1">
        <f>VLOOKUP($H133,output!$A$9:$N$2200,O$1-$J$1+2)</f>
        <v>595.14110115311405</v>
      </c>
      <c r="P133" s="1">
        <f>VLOOKUP($H133,output!$A$9:$N$2200,P$1-$J$1+2)</f>
        <v>638.99934547687701</v>
      </c>
      <c r="Q133" s="1">
        <f>VLOOKUP($H133,output!$A$9:$N$2200,Q$1-$J$1+2)</f>
        <v>571.40806993669401</v>
      </c>
      <c r="R133" s="1">
        <f>VLOOKUP($H133,output!$A$9:$N$2200,R$1-$J$1+2)</f>
        <v>536.43796536374896</v>
      </c>
      <c r="S133" s="1">
        <f>VLOOKUP($H133,output!$A$9:$N$2200,S$1-$J$1+2)</f>
        <v>574.00673013147002</v>
      </c>
      <c r="T133" s="1">
        <f>VLOOKUP($H133,output!$A$9:$N$2200,T$1-$J$1+2)</f>
        <v>535.12287578740802</v>
      </c>
      <c r="U133" s="1">
        <f>VLOOKUP($H133,output!$A$9:$N$2200,U$1-$J$1+2)</f>
        <v>540.18505336385499</v>
      </c>
      <c r="V133" s="1">
        <f>VLOOKUP($H133,output!$A$9:$N$2200,V$1-$J$1+2)</f>
        <v>735.63347885574603</v>
      </c>
    </row>
    <row r="134" spans="8:22" x14ac:dyDescent="0.35">
      <c r="H134" t="s">
        <v>100</v>
      </c>
      <c r="J134" s="1">
        <f>VLOOKUP($H134,output!$A$9:$N$2200,J$1-$J$1+2)</f>
        <v>0</v>
      </c>
      <c r="K134" s="1">
        <f>VLOOKUP($H134,output!$A$9:$N$2200,K$1-$J$1+2)</f>
        <v>0</v>
      </c>
      <c r="L134" s="1">
        <f>VLOOKUP($H134,output!$A$9:$N$2200,L$1-$J$1+2)</f>
        <v>0</v>
      </c>
      <c r="M134" s="1">
        <f>VLOOKUP($H134,output!$A$9:$N$2200,M$1-$J$1+2)</f>
        <v>214.38205649816501</v>
      </c>
      <c r="N134" s="1">
        <f>VLOOKUP($H134,output!$A$9:$N$2200,N$1-$J$1+2)</f>
        <v>222.18351369840201</v>
      </c>
      <c r="O134" s="1">
        <f>VLOOKUP($H134,output!$A$9:$N$2200,O$1-$J$1+2)</f>
        <v>216.467894822978</v>
      </c>
      <c r="P134" s="1">
        <f>VLOOKUP($H134,output!$A$9:$N$2200,P$1-$J$1+2)</f>
        <v>0.42432002315858802</v>
      </c>
      <c r="Q134" s="1">
        <f>VLOOKUP($H134,output!$A$9:$N$2200,Q$1-$J$1+2)</f>
        <v>0</v>
      </c>
      <c r="R134" s="1">
        <f>VLOOKUP($H134,output!$A$9:$N$2200,R$1-$J$1+2)</f>
        <v>0</v>
      </c>
      <c r="S134" s="1">
        <f>VLOOKUP($H134,output!$A$9:$N$2200,S$1-$J$1+2)</f>
        <v>0</v>
      </c>
      <c r="T134" s="1">
        <f>VLOOKUP($H134,output!$A$9:$N$2200,T$1-$J$1+2)</f>
        <v>0</v>
      </c>
      <c r="U134" s="1">
        <f>VLOOKUP($H134,output!$A$9:$N$2200,U$1-$J$1+2)</f>
        <v>0</v>
      </c>
      <c r="V134" s="1">
        <f>VLOOKUP($H134,output!$A$9:$N$2200,V$1-$J$1+2)</f>
        <v>0</v>
      </c>
    </row>
    <row r="135" spans="8:22" x14ac:dyDescent="0.35">
      <c r="H135" t="s">
        <v>71</v>
      </c>
      <c r="J135" s="1">
        <f>VLOOKUP($H135,output!$A$9:$N$2200,J$1-$J$1+2)</f>
        <v>0</v>
      </c>
      <c r="K135" s="1">
        <f>VLOOKUP($H135,output!$A$9:$N$2200,K$1-$J$1+2)</f>
        <v>132.203</v>
      </c>
      <c r="L135" s="1">
        <f>VLOOKUP($H135,output!$A$9:$N$2200,L$1-$J$1+2)</f>
        <v>127.81100000000001</v>
      </c>
      <c r="M135" s="1">
        <f>VLOOKUP($H135,output!$A$9:$N$2200,M$1-$J$1+2)</f>
        <v>123.81390945709801</v>
      </c>
      <c r="N135" s="1">
        <f>VLOOKUP($H135,output!$A$9:$N$2200,N$1-$J$1+2)</f>
        <v>188.65342528162901</v>
      </c>
      <c r="O135" s="1">
        <f>VLOOKUP($H135,output!$A$9:$N$2200,O$1-$J$1+2)</f>
        <v>170.08280210240301</v>
      </c>
      <c r="P135" s="1">
        <f>VLOOKUP($H135,output!$A$9:$N$2200,P$1-$J$1+2)</f>
        <v>178.23618285123899</v>
      </c>
      <c r="Q135" s="1">
        <f>VLOOKUP($H135,output!$A$9:$N$2200,Q$1-$J$1+2)</f>
        <v>262.92207365342199</v>
      </c>
      <c r="R135" s="1">
        <f>VLOOKUP($H135,output!$A$9:$N$2200,R$1-$J$1+2)</f>
        <v>229.858489227928</v>
      </c>
      <c r="S135" s="1">
        <f>VLOOKUP($H135,output!$A$9:$N$2200,S$1-$J$1+2)</f>
        <v>204.12188483431501</v>
      </c>
      <c r="T135" s="1">
        <f>VLOOKUP($H135,output!$A$9:$N$2200,T$1-$J$1+2)</f>
        <v>182.830001105088</v>
      </c>
      <c r="U135" s="1">
        <f>VLOOKUP($H135,output!$A$9:$N$2200,U$1-$J$1+2)</f>
        <v>164.45522615194699</v>
      </c>
      <c r="V135" s="1">
        <f>VLOOKUP($H135,output!$A$9:$N$2200,V$1-$J$1+2)</f>
        <v>150.66136884634301</v>
      </c>
    </row>
    <row r="136" spans="8:22" x14ac:dyDescent="0.35">
      <c r="H136" t="s">
        <v>93</v>
      </c>
      <c r="J136" s="1">
        <f>VLOOKUP($H136,output!$A$9:$N$2200,J$1-$J$1+2)</f>
        <v>0</v>
      </c>
      <c r="K136" s="1">
        <f>VLOOKUP($H136,output!$A$9:$N$2200,K$1-$J$1+2)</f>
        <v>103.633</v>
      </c>
      <c r="L136" s="1">
        <f>VLOOKUP($H136,output!$A$9:$N$2200,L$1-$J$1+2)</f>
        <v>99.504000000000005</v>
      </c>
      <c r="M136" s="1">
        <f>VLOOKUP($H136,output!$A$9:$N$2200,M$1-$J$1+2)</f>
        <v>96.344661017074003</v>
      </c>
      <c r="N136" s="1">
        <f>VLOOKUP($H136,output!$A$9:$N$2200,N$1-$J$1+2)</f>
        <v>96.189527144348901</v>
      </c>
      <c r="O136" s="1">
        <f>VLOOKUP($H136,output!$A$9:$N$2200,O$1-$J$1+2)</f>
        <v>97.4918729769512</v>
      </c>
      <c r="P136" s="1">
        <f>VLOOKUP($H136,output!$A$9:$N$2200,P$1-$J$1+2)</f>
        <v>238.20433559733701</v>
      </c>
      <c r="Q136" s="1">
        <f>VLOOKUP($H136,output!$A$9:$N$2200,Q$1-$J$1+2)</f>
        <v>433.00386616390301</v>
      </c>
      <c r="R136" s="1">
        <f>VLOOKUP($H136,output!$A$9:$N$2200,R$1-$J$1+2)</f>
        <v>393.39071049391799</v>
      </c>
      <c r="S136" s="1">
        <f>VLOOKUP($H136,output!$A$9:$N$2200,S$1-$J$1+2)</f>
        <v>365.88735366741201</v>
      </c>
      <c r="T136" s="1">
        <f>VLOOKUP($H136,output!$A$9:$N$2200,T$1-$J$1+2)</f>
        <v>326.86415572209802</v>
      </c>
      <c r="U136" s="1">
        <f>VLOOKUP($H136,output!$A$9:$N$2200,U$1-$J$1+2)</f>
        <v>287.792947077924</v>
      </c>
      <c r="V136" s="1">
        <f>VLOOKUP($H136,output!$A$9:$N$2200,V$1-$J$1+2)</f>
        <v>272.04884682803299</v>
      </c>
    </row>
    <row r="137" spans="8:22" x14ac:dyDescent="0.35">
      <c r="H137" t="s">
        <v>73</v>
      </c>
      <c r="J137" s="1">
        <f>VLOOKUP($H137,output!$A$9:$N$2200,J$1-$J$1+2)</f>
        <v>0</v>
      </c>
      <c r="K137" s="1">
        <f>VLOOKUP($H137,output!$A$9:$N$2200,K$1-$J$1+2)</f>
        <v>103.633</v>
      </c>
      <c r="L137" s="1">
        <f>VLOOKUP($H137,output!$A$9:$N$2200,L$1-$J$1+2)</f>
        <v>99.504000000000005</v>
      </c>
      <c r="M137" s="1">
        <f>VLOOKUP($H137,output!$A$9:$N$2200,M$1-$J$1+2)</f>
        <v>96.344661017074003</v>
      </c>
      <c r="N137" s="1">
        <f>VLOOKUP($H137,output!$A$9:$N$2200,N$1-$J$1+2)</f>
        <v>96.189527144348901</v>
      </c>
      <c r="O137" s="1">
        <f>VLOOKUP($H137,output!$A$9:$N$2200,O$1-$J$1+2)</f>
        <v>97.4918729769512</v>
      </c>
      <c r="P137" s="1">
        <f>VLOOKUP($H137,output!$A$9:$N$2200,P$1-$J$1+2)</f>
        <v>0</v>
      </c>
      <c r="Q137" s="1">
        <f>VLOOKUP($H137,output!$A$9:$N$2200,Q$1-$J$1+2)</f>
        <v>0</v>
      </c>
      <c r="R137" s="1">
        <f>VLOOKUP($H137,output!$A$9:$N$2200,R$1-$J$1+2)</f>
        <v>0</v>
      </c>
      <c r="S137" s="1">
        <f>VLOOKUP($H137,output!$A$9:$N$2200,S$1-$J$1+2)</f>
        <v>0</v>
      </c>
      <c r="T137" s="1">
        <f>VLOOKUP($H137,output!$A$9:$N$2200,T$1-$J$1+2)</f>
        <v>0</v>
      </c>
      <c r="U137" s="1">
        <f>VLOOKUP($H137,output!$A$9:$N$2200,U$1-$J$1+2)</f>
        <v>0</v>
      </c>
      <c r="V137" s="1">
        <f>VLOOKUP($H137,output!$A$9:$N$2200,V$1-$J$1+2)</f>
        <v>0</v>
      </c>
    </row>
    <row r="138" spans="8:22" x14ac:dyDescent="0.35"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8:22" x14ac:dyDescent="0.35">
      <c r="H139" t="s">
        <v>151</v>
      </c>
      <c r="J139" s="1">
        <f>J128+J129</f>
        <v>0</v>
      </c>
      <c r="K139" s="1">
        <f t="shared" ref="K139:V139" si="22">K128+K129</f>
        <v>433.88099999999997</v>
      </c>
      <c r="L139" s="1">
        <f t="shared" si="22"/>
        <v>442.346</v>
      </c>
      <c r="M139" s="1">
        <f t="shared" si="22"/>
        <v>439.50820735118805</v>
      </c>
      <c r="N139" s="1">
        <f t="shared" si="22"/>
        <v>565.26219580394206</v>
      </c>
      <c r="O139" s="1">
        <f t="shared" si="22"/>
        <v>838.09852428658201</v>
      </c>
      <c r="P139" s="1">
        <f t="shared" si="22"/>
        <v>881.17795289398305</v>
      </c>
      <c r="Q139" s="1">
        <f t="shared" si="22"/>
        <v>763.568506951225</v>
      </c>
      <c r="R139" s="1">
        <f t="shared" si="22"/>
        <v>730.7294177451929</v>
      </c>
      <c r="S139" s="1">
        <f t="shared" si="22"/>
        <v>775.93396663464205</v>
      </c>
      <c r="T139" s="1">
        <f t="shared" si="22"/>
        <v>738.94683334421097</v>
      </c>
      <c r="U139" s="1">
        <f t="shared" si="22"/>
        <v>749.19355764052398</v>
      </c>
      <c r="V139" s="1">
        <f t="shared" si="22"/>
        <v>998.59026647119401</v>
      </c>
    </row>
    <row r="140" spans="8:22" x14ac:dyDescent="0.35">
      <c r="H140" t="s">
        <v>152</v>
      </c>
      <c r="J140" s="1">
        <f>J130+J131</f>
        <v>0</v>
      </c>
      <c r="K140" s="1">
        <f t="shared" ref="K140:V140" si="23">K130+K131</f>
        <v>338.12599999999998</v>
      </c>
      <c r="L140" s="1">
        <f t="shared" si="23"/>
        <v>318.964</v>
      </c>
      <c r="M140" s="1">
        <f t="shared" si="23"/>
        <v>292.39620364133299</v>
      </c>
      <c r="N140" s="1">
        <f t="shared" si="23"/>
        <v>295.85954875561202</v>
      </c>
      <c r="O140" s="1">
        <f t="shared" si="23"/>
        <v>291.01522779789201</v>
      </c>
      <c r="P140" s="1">
        <f t="shared" si="23"/>
        <v>0</v>
      </c>
      <c r="Q140" s="1">
        <f t="shared" si="23"/>
        <v>0</v>
      </c>
      <c r="R140" s="1">
        <f t="shared" si="23"/>
        <v>0</v>
      </c>
      <c r="S140" s="1">
        <f t="shared" si="23"/>
        <v>0</v>
      </c>
      <c r="T140" s="1">
        <f t="shared" si="23"/>
        <v>0</v>
      </c>
      <c r="U140" s="1">
        <f t="shared" si="23"/>
        <v>0</v>
      </c>
      <c r="V140" s="1">
        <f t="shared" si="23"/>
        <v>0</v>
      </c>
    </row>
    <row r="141" spans="8:22" x14ac:dyDescent="0.35">
      <c r="H141" t="s">
        <v>153</v>
      </c>
      <c r="J141" s="1">
        <f>J132+J133</f>
        <v>0</v>
      </c>
      <c r="K141" s="1">
        <f t="shared" ref="K141:V141" si="24">K132+K133</f>
        <v>0</v>
      </c>
      <c r="L141" s="1">
        <f t="shared" si="24"/>
        <v>0</v>
      </c>
      <c r="M141" s="1">
        <f t="shared" si="24"/>
        <v>404.479374746296</v>
      </c>
      <c r="N141" s="1">
        <f t="shared" si="24"/>
        <v>518.19644199974095</v>
      </c>
      <c r="O141" s="1">
        <f t="shared" si="24"/>
        <v>767.80156204405307</v>
      </c>
      <c r="P141" s="1">
        <f t="shared" si="24"/>
        <v>817.19411923578502</v>
      </c>
      <c r="Q141" s="1">
        <f t="shared" si="24"/>
        <v>712.34947602344198</v>
      </c>
      <c r="R141" s="1">
        <f t="shared" si="24"/>
        <v>682.88775600510894</v>
      </c>
      <c r="S141" s="1">
        <f t="shared" si="24"/>
        <v>730.81022598202503</v>
      </c>
      <c r="T141" s="1">
        <f t="shared" si="24"/>
        <v>695.83614357758802</v>
      </c>
      <c r="U141" s="1">
        <f t="shared" si="24"/>
        <v>707.60862032507794</v>
      </c>
      <c r="V141" s="1">
        <f t="shared" si="24"/>
        <v>955.12372133743702</v>
      </c>
    </row>
    <row r="142" spans="8:22" x14ac:dyDescent="0.35">
      <c r="H142" t="s">
        <v>154</v>
      </c>
      <c r="J142" s="1">
        <f>J134</f>
        <v>0</v>
      </c>
      <c r="K142" s="1">
        <f t="shared" ref="K142:V142" si="25">K134</f>
        <v>0</v>
      </c>
      <c r="L142" s="1">
        <f t="shared" si="25"/>
        <v>0</v>
      </c>
      <c r="M142" s="1">
        <f t="shared" si="25"/>
        <v>214.38205649816501</v>
      </c>
      <c r="N142" s="1">
        <f t="shared" si="25"/>
        <v>222.18351369840201</v>
      </c>
      <c r="O142" s="1">
        <f t="shared" si="25"/>
        <v>216.467894822978</v>
      </c>
      <c r="P142" s="1">
        <f t="shared" si="25"/>
        <v>0.42432002315858802</v>
      </c>
      <c r="Q142" s="1">
        <f t="shared" si="25"/>
        <v>0</v>
      </c>
      <c r="R142" s="1">
        <f t="shared" si="25"/>
        <v>0</v>
      </c>
      <c r="S142" s="1">
        <f t="shared" si="25"/>
        <v>0</v>
      </c>
      <c r="T142" s="1">
        <f t="shared" si="25"/>
        <v>0</v>
      </c>
      <c r="U142" s="1">
        <f t="shared" si="25"/>
        <v>0</v>
      </c>
      <c r="V142" s="1">
        <f t="shared" si="25"/>
        <v>0</v>
      </c>
    </row>
    <row r="143" spans="8:22" x14ac:dyDescent="0.35">
      <c r="H143" t="s">
        <v>141</v>
      </c>
      <c r="J143" s="1">
        <f>J136+J137</f>
        <v>0</v>
      </c>
      <c r="K143" s="1">
        <f t="shared" ref="K143:U143" si="26">K136+K137</f>
        <v>207.26599999999999</v>
      </c>
      <c r="L143" s="1">
        <f t="shared" si="26"/>
        <v>199.00800000000001</v>
      </c>
      <c r="M143" s="1">
        <f t="shared" si="26"/>
        <v>192.68932203414801</v>
      </c>
      <c r="N143" s="1">
        <f t="shared" si="26"/>
        <v>192.3790542886978</v>
      </c>
      <c r="O143" s="1">
        <f t="shared" si="26"/>
        <v>194.9837459539024</v>
      </c>
      <c r="P143" s="1">
        <f t="shared" si="26"/>
        <v>238.20433559733701</v>
      </c>
      <c r="Q143" s="1">
        <f t="shared" si="26"/>
        <v>433.00386616390301</v>
      </c>
      <c r="R143" s="1">
        <f t="shared" si="26"/>
        <v>393.39071049391799</v>
      </c>
      <c r="S143" s="1">
        <f t="shared" si="26"/>
        <v>365.88735366741201</v>
      </c>
      <c r="T143" s="1">
        <f t="shared" si="26"/>
        <v>326.86415572209802</v>
      </c>
      <c r="U143" s="1">
        <f t="shared" si="26"/>
        <v>287.792947077924</v>
      </c>
      <c r="V143" s="1">
        <f>V136+V137</f>
        <v>272.04884682803299</v>
      </c>
    </row>
    <row r="144" spans="8:22" x14ac:dyDescent="0.35">
      <c r="H144" t="s">
        <v>105</v>
      </c>
      <c r="J144" s="1">
        <f>J135</f>
        <v>0</v>
      </c>
      <c r="K144" s="1">
        <f t="shared" ref="K144:V144" si="27">K135</f>
        <v>132.203</v>
      </c>
      <c r="L144" s="1">
        <f t="shared" si="27"/>
        <v>127.81100000000001</v>
      </c>
      <c r="M144" s="1">
        <f t="shared" si="27"/>
        <v>123.81390945709801</v>
      </c>
      <c r="N144" s="1">
        <f t="shared" si="27"/>
        <v>188.65342528162901</v>
      </c>
      <c r="O144" s="1">
        <f t="shared" si="27"/>
        <v>170.08280210240301</v>
      </c>
      <c r="P144" s="1">
        <f t="shared" si="27"/>
        <v>178.23618285123899</v>
      </c>
      <c r="Q144" s="1">
        <f t="shared" si="27"/>
        <v>262.92207365342199</v>
      </c>
      <c r="R144" s="1">
        <f t="shared" si="27"/>
        <v>229.858489227928</v>
      </c>
      <c r="S144" s="1">
        <f t="shared" si="27"/>
        <v>204.12188483431501</v>
      </c>
      <c r="T144" s="1">
        <f t="shared" si="27"/>
        <v>182.830001105088</v>
      </c>
      <c r="U144" s="1">
        <f t="shared" si="27"/>
        <v>164.45522615194699</v>
      </c>
      <c r="V144" s="1">
        <f t="shared" si="27"/>
        <v>150.66136884634301</v>
      </c>
    </row>
    <row r="160" spans="10:22" x14ac:dyDescent="0.35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0:22" x14ac:dyDescent="0.35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0:22" x14ac:dyDescent="0.35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0:22" x14ac:dyDescent="0.35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0:22" x14ac:dyDescent="0.35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0:22" x14ac:dyDescent="0.35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0:22" x14ac:dyDescent="0.35"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0:22" x14ac:dyDescent="0.35"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:BC255"/>
  <sheetViews>
    <sheetView zoomScale="69" zoomScaleNormal="85" workbookViewId="0">
      <pane ySplit="1" topLeftCell="A105" activePane="bottomLeft" state="frozen"/>
      <selection pane="bottomLeft" activeCell="I107" sqref="I107"/>
    </sheetView>
  </sheetViews>
  <sheetFormatPr baseColWidth="10" defaultRowHeight="14.5" x14ac:dyDescent="0.35"/>
  <cols>
    <col min="7" max="7" width="66.08984375" customWidth="1"/>
    <col min="8" max="8" width="57.453125" bestFit="1" customWidth="1"/>
    <col min="9" max="9" width="20.81640625" customWidth="1"/>
    <col min="13" max="13" width="12.6328125" customWidth="1"/>
  </cols>
  <sheetData>
    <row r="1" spans="8:42" x14ac:dyDescent="0.35"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  <c r="Q1" s="2">
        <v>2025</v>
      </c>
      <c r="R1" s="2">
        <v>2026</v>
      </c>
      <c r="S1" s="2">
        <v>2027</v>
      </c>
      <c r="T1" s="2">
        <v>2028</v>
      </c>
      <c r="U1" s="2">
        <v>2029</v>
      </c>
      <c r="V1" s="2">
        <v>2030</v>
      </c>
      <c r="W1" s="2">
        <v>2031</v>
      </c>
      <c r="X1" s="2">
        <v>2032</v>
      </c>
      <c r="Y1" s="2">
        <v>2033</v>
      </c>
      <c r="Z1" s="2">
        <v>2034</v>
      </c>
      <c r="AA1" s="2">
        <v>2035</v>
      </c>
      <c r="AB1" s="2">
        <v>2036</v>
      </c>
      <c r="AC1" s="2">
        <v>2037</v>
      </c>
      <c r="AD1" s="2">
        <v>2038</v>
      </c>
      <c r="AE1" s="2">
        <v>2039</v>
      </c>
      <c r="AF1" s="2">
        <v>2040</v>
      </c>
      <c r="AG1" s="2">
        <v>2041</v>
      </c>
      <c r="AH1" s="2">
        <v>2042</v>
      </c>
      <c r="AI1" s="2">
        <v>2043</v>
      </c>
      <c r="AJ1" s="2">
        <v>2044</v>
      </c>
      <c r="AK1" s="2">
        <v>2045</v>
      </c>
      <c r="AL1" s="2">
        <v>2046</v>
      </c>
      <c r="AM1" s="2">
        <v>2047</v>
      </c>
      <c r="AN1" s="2">
        <v>2048</v>
      </c>
      <c r="AO1" s="2">
        <v>2049</v>
      </c>
      <c r="AP1" s="2">
        <v>2050</v>
      </c>
    </row>
    <row r="2" spans="8:42" x14ac:dyDescent="0.35">
      <c r="H2" s="2" t="s">
        <v>177</v>
      </c>
    </row>
    <row r="3" spans="8:42" x14ac:dyDescent="0.35">
      <c r="H3" t="s">
        <v>7</v>
      </c>
      <c r="I3" t="s">
        <v>107</v>
      </c>
      <c r="J3" s="11">
        <f>VLOOKUP($H3,output!$A$9:$AH$2200,J$1-$J$1+2)</f>
        <v>29.283000000000001</v>
      </c>
      <c r="K3" s="11">
        <f>VLOOKUP($H3,output!$A$9:$AH$2200,K$1-$J$1+2)</f>
        <v>28.931999999999999</v>
      </c>
      <c r="L3" s="11">
        <f>VLOOKUP($H3,output!$A$9:$AH$2200,L$1-$J$1+2)</f>
        <v>28.591000000000001</v>
      </c>
      <c r="M3" s="11">
        <f>VLOOKUP($H3,output!$A$9:$AH$2200,M$1-$J$1+2)</f>
        <v>27.876618277727299</v>
      </c>
      <c r="N3" s="11">
        <f>VLOOKUP($H3,output!$A$9:$AH$2200,N$1-$J$1+2)</f>
        <v>27.3801056450747</v>
      </c>
      <c r="O3" s="11">
        <f>VLOOKUP($H3,output!$A$9:$AH$2200,O$1-$J$1+2)</f>
        <v>27.053541934939599</v>
      </c>
      <c r="P3" s="11">
        <f>VLOOKUP($H3,output!$A$9:$AH$2200,P$1-$J$1+2)</f>
        <v>26.370630786345501</v>
      </c>
      <c r="Q3" s="11">
        <f>VLOOKUP($H3,output!$A$9:$AH$2200,Q$1-$J$1+2)</f>
        <v>25.217410683973601</v>
      </c>
      <c r="R3" s="11">
        <f>VLOOKUP($H3,output!$A$9:$AH$2200,R$1-$J$1+2)</f>
        <v>23.891606468673601</v>
      </c>
      <c r="S3" s="11">
        <f>VLOOKUP($H3,output!$A$9:$AH$2200,S$1-$J$1+2)</f>
        <v>22.444516241353401</v>
      </c>
      <c r="T3" s="11">
        <f>VLOOKUP($H3,output!$A$9:$AH$2200,T$1-$J$1+2)</f>
        <v>21.162953147817401</v>
      </c>
      <c r="U3" s="11">
        <f>VLOOKUP($H3,output!$A$9:$AH$2200,U$1-$J$1+2)</f>
        <v>19.7903551800316</v>
      </c>
      <c r="V3" s="11">
        <f>VLOOKUP($H3,output!$A$9:$AH$2200,V$1-$J$1+2)</f>
        <v>18.249646556757</v>
      </c>
      <c r="W3" s="11">
        <f>VLOOKUP($H3,output!$A$9:$AH$2200,W$1-$J$1+2)</f>
        <v>17.164512336553202</v>
      </c>
      <c r="X3" s="11">
        <f>VLOOKUP($H3,output!$A$9:$AH$2200,X$1-$J$1+2)</f>
        <v>16.209666517109302</v>
      </c>
      <c r="Y3" s="11">
        <f>VLOOKUP($H3,output!$A$9:$AH$2200,Y$1-$J$1+2)</f>
        <v>15.3145443673207</v>
      </c>
      <c r="Z3" s="11">
        <f>VLOOKUP($H3,output!$A$9:$AH$2200,Z$1-$J$1+2)</f>
        <v>14.407481991057701</v>
      </c>
      <c r="AA3" s="11">
        <f>VLOOKUP($H3,output!$A$9:$AH$2200,AA$1-$J$1+2)</f>
        <v>13.636160782753199</v>
      </c>
      <c r="AB3" s="11">
        <f>VLOOKUP($H3,output!$A$9:$AH$2200,AB$1-$J$1+2)</f>
        <v>12.443275066825599</v>
      </c>
      <c r="AC3" s="11">
        <f>VLOOKUP($H3,output!$A$9:$AH$2200,AC$1-$J$1+2)</f>
        <v>11.316364358391199</v>
      </c>
      <c r="AD3" s="11">
        <f>VLOOKUP($H3,output!$A$9:$AH$2200,AD$1-$J$1+2)</f>
        <v>10.284522816069099</v>
      </c>
      <c r="AE3" s="11">
        <f>VLOOKUP($H3,output!$A$9:$AH$2200,AE$1-$J$1+2)</f>
        <v>9.3324652898416804</v>
      </c>
      <c r="AF3" s="11">
        <f>VLOOKUP($H3,output!$A$9:$AH$2200,AF$1-$J$1+2)</f>
        <v>8.4091058618797891</v>
      </c>
      <c r="AG3" s="11">
        <f>VLOOKUP($H3,output!$A$9:$AH$2200,AG$1-$J$1+2)</f>
        <v>7.5579714771784401</v>
      </c>
      <c r="AH3" s="11">
        <f>VLOOKUP($H3,output!$A$9:$AH$2200,AH$1-$J$1+2)</f>
        <v>6.7701380237686797</v>
      </c>
      <c r="AI3" s="11">
        <f>VLOOKUP($H3,output!$A$9:$AH$2200,AI$1-$J$1+2)</f>
        <v>5.9877647794279802</v>
      </c>
      <c r="AJ3" s="11">
        <f>VLOOKUP($H3,output!$A$9:$AH$2200,AJ$1-$J$1+2)</f>
        <v>5.3100516873333499</v>
      </c>
      <c r="AK3" s="11">
        <f>VLOOKUP($H3,output!$A$9:$AH$2200,AK$1-$J$1+2)</f>
        <v>4.6765658634176202</v>
      </c>
      <c r="AL3" s="11">
        <f>VLOOKUP($H3,output!$A$9:$AH$2200,AL$1-$J$1+2)</f>
        <v>3.62912951010312</v>
      </c>
      <c r="AM3" s="11">
        <f>VLOOKUP($H3,output!$A$9:$AH$2200,AM$1-$J$1+2)</f>
        <v>2.6435331238542399</v>
      </c>
      <c r="AN3" s="11">
        <f>VLOOKUP($H3,output!$A$9:$AH$2200,AN$1-$J$1+2)</f>
        <v>1.71365231527371</v>
      </c>
      <c r="AO3" s="11">
        <f>VLOOKUP($H3,output!$A$9:$AH$2200,AO$1-$J$1+2)</f>
        <v>0.83407296914776097</v>
      </c>
      <c r="AP3" s="11">
        <f>VLOOKUP($H3,output!$A$9:$AH$2200,AP$1-$J$1+2)</f>
        <v>0</v>
      </c>
    </row>
    <row r="4" spans="8:42" x14ac:dyDescent="0.35">
      <c r="H4" t="s">
        <v>8</v>
      </c>
      <c r="I4" t="s">
        <v>108</v>
      </c>
      <c r="J4" s="11">
        <f>VLOOKUP($H4,output!$A$9:$AH$2200,J$1-$J$1+2)</f>
        <v>12.96</v>
      </c>
      <c r="K4" s="11">
        <f>VLOOKUP($H4,output!$A$9:$AH$2200,K$1-$J$1+2)</f>
        <v>12.459</v>
      </c>
      <c r="L4" s="11">
        <f>VLOOKUP($H4,output!$A$9:$AH$2200,L$1-$J$1+2)</f>
        <v>11.996</v>
      </c>
      <c r="M4" s="11">
        <f>VLOOKUP($H4,output!$A$9:$AH$2200,M$1-$J$1+2)</f>
        <v>11.5804162967588</v>
      </c>
      <c r="N4" s="11">
        <f>VLOOKUP($H4,output!$A$9:$AH$2200,N$1-$J$1+2)</f>
        <v>10.706746417163799</v>
      </c>
      <c r="O4" s="11">
        <f>VLOOKUP($H4,output!$A$9:$AH$2200,O$1-$J$1+2)</f>
        <v>8.7787001557759901</v>
      </c>
      <c r="P4" s="11">
        <f>VLOOKUP($H4,output!$A$9:$AH$2200,P$1-$J$1+2)</f>
        <v>7.0590041471715397</v>
      </c>
      <c r="Q4" s="11">
        <f>VLOOKUP($H4,output!$A$9:$AH$2200,Q$1-$J$1+2)</f>
        <v>5.7135712433617503</v>
      </c>
      <c r="R4" s="11">
        <f>VLOOKUP($H4,output!$A$9:$AH$2200,R$1-$J$1+2)</f>
        <v>4.6453125769593102</v>
      </c>
      <c r="S4" s="11">
        <f>VLOOKUP($H4,output!$A$9:$AH$2200,S$1-$J$1+2)</f>
        <v>3.7834646901636999</v>
      </c>
      <c r="T4" s="11">
        <f>VLOOKUP($H4,output!$A$9:$AH$2200,T$1-$J$1+2)</f>
        <v>3.1371032196424502</v>
      </c>
      <c r="U4" s="11">
        <f>VLOOKUP($H4,output!$A$9:$AH$2200,U$1-$J$1+2)</f>
        <v>2.6288968164068498</v>
      </c>
      <c r="V4" s="11">
        <f>VLOOKUP($H4,output!$A$9:$AH$2200,V$1-$J$1+2)</f>
        <v>1.98330645132837</v>
      </c>
      <c r="W4" s="11">
        <f>VLOOKUP($H4,output!$A$9:$AH$2200,W$1-$J$1+2)</f>
        <v>1.54702542719299</v>
      </c>
      <c r="X4" s="11">
        <f>VLOOKUP($H4,output!$A$9:$AH$2200,X$1-$J$1+2)</f>
        <v>1.0802053502431299</v>
      </c>
      <c r="Y4" s="11">
        <f>VLOOKUP($H4,output!$A$9:$AH$2200,Y$1-$J$1+2)</f>
        <v>0.85546669523597496</v>
      </c>
      <c r="Z4" s="11">
        <f>VLOOKUP($H4,output!$A$9:$AH$2200,Z$1-$J$1+2)</f>
        <v>0.70781916802943501</v>
      </c>
      <c r="AA4" s="11">
        <f>VLOOKUP($H4,output!$A$9:$AH$2200,AA$1-$J$1+2)</f>
        <v>0.66527762446346606</v>
      </c>
      <c r="AB4" s="11">
        <f>VLOOKUP($H4,output!$A$9:$AH$2200,AB$1-$J$1+2)</f>
        <v>0.648836623169462</v>
      </c>
      <c r="AC4" s="11">
        <f>VLOOKUP($H4,output!$A$9:$AH$2200,AC$1-$J$1+2)</f>
        <v>0.64875687812963101</v>
      </c>
      <c r="AD4" s="11">
        <f>VLOOKUP($H4,output!$A$9:$AH$2200,AD$1-$J$1+2)</f>
        <v>0.64868625014000902</v>
      </c>
      <c r="AE4" s="11">
        <f>VLOOKUP($H4,output!$A$9:$AH$2200,AE$1-$J$1+2)</f>
        <v>0.64862326117179603</v>
      </c>
      <c r="AF4" s="11">
        <f>VLOOKUP($H4,output!$A$9:$AH$2200,AF$1-$J$1+2)</f>
        <v>0.64856384196930705</v>
      </c>
      <c r="AG4" s="11">
        <f>VLOOKUP($H4,output!$A$9:$AH$2200,AG$1-$J$1+2)</f>
        <v>0.64851075243324097</v>
      </c>
      <c r="AH4" s="11">
        <f>VLOOKUP($H4,output!$A$9:$AH$2200,AH$1-$J$1+2)</f>
        <v>0.64846319462722102</v>
      </c>
      <c r="AI4" s="11">
        <f>VLOOKUP($H4,output!$A$9:$AH$2200,AI$1-$J$1+2)</f>
        <v>0.64842068018707899</v>
      </c>
      <c r="AJ4" s="11">
        <f>VLOOKUP($H4,output!$A$9:$AH$2200,AJ$1-$J$1+2)</f>
        <v>0.64838238939064696</v>
      </c>
      <c r="AK4" s="11">
        <f>VLOOKUP($H4,output!$A$9:$AH$2200,AK$1-$J$1+2)</f>
        <v>0.64834790234187401</v>
      </c>
      <c r="AL4" s="11">
        <f>VLOOKUP($H4,output!$A$9:$AH$2200,AL$1-$J$1+2)</f>
        <v>0.64831680356501498</v>
      </c>
      <c r="AM4" s="11">
        <f>VLOOKUP($H4,output!$A$9:$AH$2200,AM$1-$J$1+2)</f>
        <v>0.64828872552479599</v>
      </c>
      <c r="AN4" s="11">
        <f>VLOOKUP($H4,output!$A$9:$AH$2200,AN$1-$J$1+2)</f>
        <v>0.64826334621113402</v>
      </c>
      <c r="AO4" s="11">
        <f>VLOOKUP($H4,output!$A$9:$AH$2200,AO$1-$J$1+2)</f>
        <v>0.64824037973104498</v>
      </c>
      <c r="AP4" s="11">
        <f>VLOOKUP($H4,output!$A$9:$AH$2200,AP$1-$J$1+2)</f>
        <v>0.64821957612243797</v>
      </c>
    </row>
    <row r="5" spans="8:42" x14ac:dyDescent="0.35">
      <c r="H5" t="s">
        <v>6</v>
      </c>
      <c r="I5" t="s">
        <v>109</v>
      </c>
      <c r="J5" s="11">
        <f>VLOOKUP($H5,output!$A$9:$AH$2200,J$1-$J$1+2)</f>
        <v>3.2130000000000001</v>
      </c>
      <c r="K5" s="11">
        <f>VLOOKUP($H5,output!$A$9:$AH$2200,K$1-$J$1+2)</f>
        <v>3.198</v>
      </c>
      <c r="L5" s="11">
        <f>VLOOKUP($H5,output!$A$9:$AH$2200,L$1-$J$1+2)</f>
        <v>3.1850000000000001</v>
      </c>
      <c r="M5" s="11">
        <f>VLOOKUP($H5,output!$A$9:$AH$2200,M$1-$J$1+2)</f>
        <v>3.1806508723247502</v>
      </c>
      <c r="N5" s="11">
        <f>VLOOKUP($H5,output!$A$9:$AH$2200,N$1-$J$1+2)</f>
        <v>3.17862582771818</v>
      </c>
      <c r="O5" s="11">
        <f>VLOOKUP($H5,output!$A$9:$AH$2200,O$1-$J$1+2)</f>
        <v>3.2411015022362299</v>
      </c>
      <c r="P5" s="11">
        <f>VLOOKUP($H5,output!$A$9:$AH$2200,P$1-$J$1+2)</f>
        <v>3.30695478144697</v>
      </c>
      <c r="Q5" s="11">
        <f>VLOOKUP($H5,output!$A$9:$AH$2200,Q$1-$J$1+2)</f>
        <v>3.3093209000707402</v>
      </c>
      <c r="R5" s="11">
        <f>VLOOKUP($H5,output!$A$9:$AH$2200,R$1-$J$1+2)</f>
        <v>3.3048154626921198</v>
      </c>
      <c r="S5" s="11">
        <f>VLOOKUP($H5,output!$A$9:$AH$2200,S$1-$J$1+2)</f>
        <v>3.3027347264696898</v>
      </c>
      <c r="T5" s="11">
        <f>VLOOKUP($H5,output!$A$9:$AH$2200,T$1-$J$1+2)</f>
        <v>3.2982334669678699</v>
      </c>
      <c r="U5" s="11">
        <f>VLOOKUP($H5,output!$A$9:$AH$2200,U$1-$J$1+2)</f>
        <v>3.3019286894619699</v>
      </c>
      <c r="V5" s="11">
        <f>VLOOKUP($H5,output!$A$9:$AH$2200,V$1-$J$1+2)</f>
        <v>3.3555207948858099</v>
      </c>
      <c r="W5" s="11">
        <f>VLOOKUP($H5,output!$A$9:$AH$2200,W$1-$J$1+2)</f>
        <v>3.34863132139292</v>
      </c>
      <c r="X5" s="11">
        <f>VLOOKUP($H5,output!$A$9:$AH$2200,X$1-$J$1+2)</f>
        <v>3.3548719016152102</v>
      </c>
      <c r="Y5" s="11">
        <f>VLOOKUP($H5,output!$A$9:$AH$2200,Y$1-$J$1+2)</f>
        <v>3.3492119831665002</v>
      </c>
      <c r="Z5" s="11">
        <f>VLOOKUP($H5,output!$A$9:$AH$2200,Z$1-$J$1+2)</f>
        <v>3.34413543975834</v>
      </c>
      <c r="AA5" s="11">
        <f>VLOOKUP($H5,output!$A$9:$AH$2200,AA$1-$J$1+2)</f>
        <v>3.3378864603232699</v>
      </c>
      <c r="AB5" s="11">
        <f>VLOOKUP($H5,output!$A$9:$AH$2200,AB$1-$J$1+2)</f>
        <v>3.32494654484305</v>
      </c>
      <c r="AC5" s="11">
        <f>VLOOKUP($H5,output!$A$9:$AH$2200,AC$1-$J$1+2)</f>
        <v>3.3017169557082902</v>
      </c>
      <c r="AD5" s="11">
        <f>VLOOKUP($H5,output!$A$9:$AH$2200,AD$1-$J$1+2)</f>
        <v>3.2791431229949599</v>
      </c>
      <c r="AE5" s="11">
        <f>VLOOKUP($H5,output!$A$9:$AH$2200,AE$1-$J$1+2)</f>
        <v>3.25746005505659</v>
      </c>
      <c r="AF5" s="11">
        <f>VLOOKUP($H5,output!$A$9:$AH$2200,AF$1-$J$1+2)</f>
        <v>3.2255529831410001</v>
      </c>
      <c r="AG5" s="11">
        <f>VLOOKUP($H5,output!$A$9:$AH$2200,AG$1-$J$1+2)</f>
        <v>3.1958423441858801</v>
      </c>
      <c r="AH5" s="11">
        <f>VLOOKUP($H5,output!$A$9:$AH$2200,AH$1-$J$1+2)</f>
        <v>3.1680906783010299</v>
      </c>
      <c r="AI5" s="11">
        <f>VLOOKUP($H5,output!$A$9:$AH$2200,AI$1-$J$1+2)</f>
        <v>3.1426057423889699</v>
      </c>
      <c r="AJ5" s="11">
        <f>VLOOKUP($H5,output!$A$9:$AH$2200,AJ$1-$J$1+2)</f>
        <v>3.1186744157100001</v>
      </c>
      <c r="AK5" s="11">
        <f>VLOOKUP($H5,output!$A$9:$AH$2200,AK$1-$J$1+2)</f>
        <v>3.0964641099689101</v>
      </c>
      <c r="AL5" s="11">
        <f>VLOOKUP($H5,output!$A$9:$AH$2200,AL$1-$J$1+2)</f>
        <v>3.0758527088998702</v>
      </c>
      <c r="AM5" s="11">
        <f>VLOOKUP($H5,output!$A$9:$AH$2200,AM$1-$J$1+2)</f>
        <v>3.0566382498746498</v>
      </c>
      <c r="AN5" s="11">
        <f>VLOOKUP($H5,output!$A$9:$AH$2200,AN$1-$J$1+2)</f>
        <v>3.03880516676116</v>
      </c>
      <c r="AO5" s="11">
        <f>VLOOKUP($H5,output!$A$9:$AH$2200,AO$1-$J$1+2)</f>
        <v>3.0221654921470398</v>
      </c>
      <c r="AP5" s="11">
        <f>VLOOKUP($H5,output!$A$9:$AH$2200,AP$1-$J$1+2)</f>
        <v>3.00671476314466</v>
      </c>
    </row>
    <row r="6" spans="8:42" x14ac:dyDescent="0.35"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8:42" x14ac:dyDescent="0.35">
      <c r="I7" t="s">
        <v>137</v>
      </c>
      <c r="J7" s="11">
        <f>J3+J4</f>
        <v>42.243000000000002</v>
      </c>
      <c r="K7" s="11">
        <f t="shared" ref="K7:V7" si="0">K3+K4</f>
        <v>41.390999999999998</v>
      </c>
      <c r="L7" s="11">
        <f t="shared" si="0"/>
        <v>40.587000000000003</v>
      </c>
      <c r="M7" s="11">
        <f t="shared" si="0"/>
        <v>39.457034574486102</v>
      </c>
      <c r="N7" s="11">
        <f t="shared" si="0"/>
        <v>38.086852062238499</v>
      </c>
      <c r="O7" s="11">
        <f t="shared" si="0"/>
        <v>35.832242090715589</v>
      </c>
      <c r="P7" s="11">
        <f t="shared" si="0"/>
        <v>33.429634933517043</v>
      </c>
      <c r="Q7" s="11">
        <f t="shared" si="0"/>
        <v>30.930981927335353</v>
      </c>
      <c r="R7" s="11">
        <f t="shared" si="0"/>
        <v>28.53691904563291</v>
      </c>
      <c r="S7" s="11">
        <f t="shared" si="0"/>
        <v>26.227980931517102</v>
      </c>
      <c r="T7" s="11">
        <f t="shared" si="0"/>
        <v>24.300056367459852</v>
      </c>
      <c r="U7" s="11">
        <f t="shared" si="0"/>
        <v>22.419251996438451</v>
      </c>
      <c r="V7" s="13">
        <f t="shared" si="0"/>
        <v>20.232953008085371</v>
      </c>
      <c r="W7" s="13">
        <f t="shared" ref="W7:AP7" si="1">W3+W4</f>
        <v>18.711537763746193</v>
      </c>
      <c r="X7" s="13">
        <f t="shared" si="1"/>
        <v>17.289871867352431</v>
      </c>
      <c r="Y7" s="13">
        <f t="shared" si="1"/>
        <v>16.170011062556675</v>
      </c>
      <c r="Z7" s="13">
        <f t="shared" si="1"/>
        <v>15.115301159087135</v>
      </c>
      <c r="AA7" s="13">
        <f t="shared" si="1"/>
        <v>14.301438407216665</v>
      </c>
      <c r="AB7" s="13">
        <f t="shared" si="1"/>
        <v>13.092111689995061</v>
      </c>
      <c r="AC7" s="13">
        <f t="shared" si="1"/>
        <v>11.965121236520831</v>
      </c>
      <c r="AD7" s="13">
        <f t="shared" si="1"/>
        <v>10.933209066209109</v>
      </c>
      <c r="AE7" s="13">
        <f t="shared" si="1"/>
        <v>9.9810885510134764</v>
      </c>
      <c r="AF7" s="13">
        <f t="shared" si="1"/>
        <v>9.057669703849097</v>
      </c>
      <c r="AG7" s="13">
        <f t="shared" si="1"/>
        <v>8.2064822296116802</v>
      </c>
      <c r="AH7" s="13">
        <f t="shared" si="1"/>
        <v>7.4186012183959011</v>
      </c>
      <c r="AI7" s="13">
        <f t="shared" si="1"/>
        <v>6.6361854596150591</v>
      </c>
      <c r="AJ7" s="13">
        <f t="shared" si="1"/>
        <v>5.9584340767239965</v>
      </c>
      <c r="AK7" s="13">
        <f t="shared" si="1"/>
        <v>5.3249137657594945</v>
      </c>
      <c r="AL7" s="13">
        <f t="shared" si="1"/>
        <v>4.2774463136681353</v>
      </c>
      <c r="AM7" s="13">
        <f t="shared" si="1"/>
        <v>3.2918218493790361</v>
      </c>
      <c r="AN7" s="13">
        <f t="shared" si="1"/>
        <v>2.361915661484844</v>
      </c>
      <c r="AO7" s="13">
        <f t="shared" si="1"/>
        <v>1.4823133488788058</v>
      </c>
      <c r="AP7" s="13">
        <f t="shared" si="1"/>
        <v>0.64821957612243797</v>
      </c>
    </row>
    <row r="8" spans="8:42" x14ac:dyDescent="0.35">
      <c r="I8" t="s">
        <v>142</v>
      </c>
      <c r="J8" s="14"/>
      <c r="K8" s="14">
        <f t="shared" ref="K8:L8" si="2">J7-K7</f>
        <v>0.85200000000000387</v>
      </c>
      <c r="L8" s="14">
        <f t="shared" si="2"/>
        <v>0.80399999999999494</v>
      </c>
      <c r="M8" s="14">
        <f>L7-M7</f>
        <v>1.1299654255139018</v>
      </c>
      <c r="N8" s="14">
        <f t="shared" ref="N8:V8" si="3">M7-N7</f>
        <v>1.3701825122476023</v>
      </c>
      <c r="O8" s="14">
        <f t="shared" si="3"/>
        <v>2.2546099715229104</v>
      </c>
      <c r="P8" s="14">
        <f t="shared" si="3"/>
        <v>2.4026071571985455</v>
      </c>
      <c r="Q8" s="14">
        <f t="shared" si="3"/>
        <v>2.4986530061816907</v>
      </c>
      <c r="R8" s="14">
        <f t="shared" si="3"/>
        <v>2.3940628817024425</v>
      </c>
      <c r="S8" s="14">
        <f t="shared" si="3"/>
        <v>2.3089381141158078</v>
      </c>
      <c r="T8" s="14">
        <f t="shared" si="3"/>
        <v>1.9279245640572498</v>
      </c>
      <c r="U8" s="14">
        <f t="shared" si="3"/>
        <v>1.8808043710214015</v>
      </c>
      <c r="V8" s="14">
        <f t="shared" si="3"/>
        <v>2.1862989883530801</v>
      </c>
      <c r="W8" s="14">
        <f t="shared" ref="W8" si="4">V7-W7</f>
        <v>1.5214152443391775</v>
      </c>
      <c r="X8" s="14">
        <f t="shared" ref="X8" si="5">W7-X7</f>
        <v>1.4216658963937618</v>
      </c>
      <c r="Y8" s="14">
        <f t="shared" ref="Y8" si="6">X7-Y7</f>
        <v>1.1198608047957563</v>
      </c>
      <c r="Z8" s="14">
        <f t="shared" ref="Z8" si="7">Y7-Z7</f>
        <v>1.05470990346954</v>
      </c>
      <c r="AA8" s="14">
        <f t="shared" ref="AA8" si="8">Z7-AA7</f>
        <v>0.81386275187047019</v>
      </c>
      <c r="AB8" s="14">
        <f t="shared" ref="AB8" si="9">AA7-AB7</f>
        <v>1.2093267172216038</v>
      </c>
      <c r="AC8" s="14">
        <f t="shared" ref="AC8" si="10">AB7-AC7</f>
        <v>1.1269904534742299</v>
      </c>
      <c r="AD8" s="14">
        <f t="shared" ref="AD8" si="11">AC7-AD7</f>
        <v>1.0319121703117222</v>
      </c>
      <c r="AE8" s="14">
        <f t="shared" ref="AE8" si="12">AD7-AE7</f>
        <v>0.95212051519563268</v>
      </c>
      <c r="AF8" s="14">
        <f t="shared" ref="AF8" si="13">AE7-AF7</f>
        <v>0.92341884716437939</v>
      </c>
      <c r="AG8" s="14">
        <f t="shared" ref="AG8" si="14">AF7-AG7</f>
        <v>0.85118747423741681</v>
      </c>
      <c r="AH8" s="14">
        <f t="shared" ref="AH8" si="15">AG7-AH7</f>
        <v>0.78788101121577903</v>
      </c>
      <c r="AI8" s="14">
        <f t="shared" ref="AI8" si="16">AH7-AI7</f>
        <v>0.78241575878084202</v>
      </c>
      <c r="AJ8" s="14">
        <f t="shared" ref="AJ8" si="17">AI7-AJ7</f>
        <v>0.67775138289106263</v>
      </c>
      <c r="AK8" s="14">
        <f t="shared" ref="AK8" si="18">AJ7-AK7</f>
        <v>0.63352031096450201</v>
      </c>
      <c r="AL8" s="14">
        <f t="shared" ref="AL8" si="19">AK7-AL7</f>
        <v>1.0474674520913592</v>
      </c>
      <c r="AM8" s="14">
        <f t="shared" ref="AM8" si="20">AL7-AM7</f>
        <v>0.98562446428909922</v>
      </c>
      <c r="AN8" s="14">
        <f t="shared" ref="AN8" si="21">AM7-AN7</f>
        <v>0.9299061878941921</v>
      </c>
      <c r="AO8" s="14">
        <f t="shared" ref="AO8" si="22">AN7-AO7</f>
        <v>0.87960231260603816</v>
      </c>
      <c r="AP8" s="14">
        <f t="shared" ref="AP8" si="23">AO7-AP7</f>
        <v>0.83409377275636787</v>
      </c>
    </row>
    <row r="9" spans="8:42" x14ac:dyDescent="0.35"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8:42" x14ac:dyDescent="0.35">
      <c r="H10" t="s">
        <v>173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0.99</v>
      </c>
      <c r="Q10" s="11">
        <v>0.98</v>
      </c>
      <c r="R10" s="11">
        <v>0.97</v>
      </c>
      <c r="S10" s="11">
        <v>0.96</v>
      </c>
      <c r="T10" s="11">
        <v>0.95</v>
      </c>
      <c r="U10" s="11">
        <v>0.94</v>
      </c>
      <c r="V10" s="11">
        <v>0.93</v>
      </c>
      <c r="W10" s="11">
        <f>$V10-0.03*(W1-$V1)/20</f>
        <v>0.9285000000000001</v>
      </c>
      <c r="X10" s="11">
        <f t="shared" ref="X10:AO10" si="24">$V10-0.03*(X1-$V1)/20</f>
        <v>0.92700000000000005</v>
      </c>
      <c r="Y10" s="11">
        <f t="shared" si="24"/>
        <v>0.9255000000000001</v>
      </c>
      <c r="Z10" s="11">
        <f t="shared" si="24"/>
        <v>0.92400000000000004</v>
      </c>
      <c r="AA10" s="11">
        <f t="shared" si="24"/>
        <v>0.9225000000000001</v>
      </c>
      <c r="AB10" s="11">
        <f t="shared" si="24"/>
        <v>0.92100000000000004</v>
      </c>
      <c r="AC10" s="11">
        <f t="shared" si="24"/>
        <v>0.9195000000000001</v>
      </c>
      <c r="AD10" s="11">
        <f t="shared" si="24"/>
        <v>0.91800000000000004</v>
      </c>
      <c r="AE10" s="11">
        <f t="shared" si="24"/>
        <v>0.91650000000000009</v>
      </c>
      <c r="AF10" s="11">
        <f t="shared" si="24"/>
        <v>0.91500000000000004</v>
      </c>
      <c r="AG10" s="11">
        <f t="shared" si="24"/>
        <v>0.91350000000000009</v>
      </c>
      <c r="AH10" s="11">
        <f t="shared" si="24"/>
        <v>0.91200000000000003</v>
      </c>
      <c r="AI10" s="11">
        <f t="shared" si="24"/>
        <v>0.91050000000000009</v>
      </c>
      <c r="AJ10" s="11">
        <f t="shared" si="24"/>
        <v>0.90900000000000003</v>
      </c>
      <c r="AK10" s="11">
        <f t="shared" si="24"/>
        <v>0.90750000000000008</v>
      </c>
      <c r="AL10" s="11">
        <f t="shared" si="24"/>
        <v>0.90600000000000003</v>
      </c>
      <c r="AM10" s="11">
        <f t="shared" si="24"/>
        <v>0.90450000000000008</v>
      </c>
      <c r="AN10" s="11">
        <f t="shared" si="24"/>
        <v>0.90300000000000002</v>
      </c>
      <c r="AO10" s="11">
        <f t="shared" si="24"/>
        <v>0.90150000000000008</v>
      </c>
      <c r="AP10" s="11">
        <v>0.9</v>
      </c>
    </row>
    <row r="11" spans="8:42" x14ac:dyDescent="0.35">
      <c r="H11" t="s">
        <v>174</v>
      </c>
      <c r="J11" s="11">
        <v>1</v>
      </c>
      <c r="K11" s="11">
        <v>1</v>
      </c>
      <c r="L11" s="11">
        <v>1</v>
      </c>
      <c r="M11" s="11">
        <v>0.99</v>
      </c>
      <c r="N11" s="11">
        <v>0.98</v>
      </c>
      <c r="O11" s="11">
        <v>0.97</v>
      </c>
      <c r="P11" s="11">
        <v>0.96</v>
      </c>
      <c r="Q11" s="11">
        <v>0.95</v>
      </c>
      <c r="R11" s="11">
        <v>0.94</v>
      </c>
      <c r="S11" s="11">
        <v>0.93</v>
      </c>
      <c r="T11" s="11">
        <v>0.92</v>
      </c>
      <c r="U11" s="11">
        <v>0.91500000000000004</v>
      </c>
      <c r="V11" s="11">
        <v>0.91</v>
      </c>
      <c r="W11" s="11">
        <v>0.9</v>
      </c>
      <c r="X11" s="11">
        <v>0.9</v>
      </c>
      <c r="Y11" s="11">
        <v>0.89</v>
      </c>
      <c r="Z11" s="11">
        <v>0.89</v>
      </c>
      <c r="AA11" s="11">
        <v>0.88</v>
      </c>
      <c r="AB11" s="11">
        <v>0.88</v>
      </c>
      <c r="AC11" s="11">
        <v>0.88</v>
      </c>
      <c r="AD11" s="11">
        <v>0.87</v>
      </c>
      <c r="AE11" s="11">
        <v>0.87</v>
      </c>
      <c r="AF11" s="11">
        <v>0.87</v>
      </c>
      <c r="AG11" s="11">
        <v>0.87</v>
      </c>
      <c r="AH11" s="11">
        <v>0.87</v>
      </c>
      <c r="AI11" s="11">
        <v>0.87</v>
      </c>
      <c r="AJ11" s="11">
        <v>0.86499999999999999</v>
      </c>
      <c r="AK11" s="11">
        <v>0.86499999999999999</v>
      </c>
      <c r="AL11" s="11">
        <v>0.86499999999999999</v>
      </c>
      <c r="AM11" s="11">
        <v>0.86499999999999999</v>
      </c>
      <c r="AN11" s="11">
        <v>0.86</v>
      </c>
      <c r="AO11" s="11">
        <v>0.86</v>
      </c>
      <c r="AP11" s="11">
        <v>0.86</v>
      </c>
    </row>
    <row r="12" spans="8:42" x14ac:dyDescent="0.35">
      <c r="H12" s="10" t="s">
        <v>175</v>
      </c>
      <c r="J12" s="11">
        <f>J10*J11</f>
        <v>1</v>
      </c>
      <c r="K12" s="11">
        <f t="shared" ref="K12:AP12" si="25">K10*K11</f>
        <v>1</v>
      </c>
      <c r="L12" s="11">
        <f t="shared" si="25"/>
        <v>1</v>
      </c>
      <c r="M12" s="11">
        <f t="shared" si="25"/>
        <v>0.99</v>
      </c>
      <c r="N12" s="11">
        <f t="shared" si="25"/>
        <v>0.98</v>
      </c>
      <c r="O12" s="11">
        <f t="shared" si="25"/>
        <v>0.97</v>
      </c>
      <c r="P12" s="11">
        <f t="shared" si="25"/>
        <v>0.95039999999999991</v>
      </c>
      <c r="Q12" s="11">
        <f t="shared" si="25"/>
        <v>0.93099999999999994</v>
      </c>
      <c r="R12" s="11">
        <f t="shared" si="25"/>
        <v>0.91179999999999994</v>
      </c>
      <c r="S12" s="11">
        <f t="shared" si="25"/>
        <v>0.89280000000000004</v>
      </c>
      <c r="T12" s="11">
        <f t="shared" si="25"/>
        <v>0.874</v>
      </c>
      <c r="U12" s="11">
        <f t="shared" si="25"/>
        <v>0.86009999999999998</v>
      </c>
      <c r="V12" s="11">
        <f t="shared" si="25"/>
        <v>0.84630000000000005</v>
      </c>
      <c r="W12" s="11">
        <f t="shared" si="25"/>
        <v>0.83565000000000011</v>
      </c>
      <c r="X12" s="11">
        <f t="shared" si="25"/>
        <v>0.83430000000000004</v>
      </c>
      <c r="Y12" s="11">
        <f t="shared" si="25"/>
        <v>0.82369500000000007</v>
      </c>
      <c r="Z12" s="11">
        <f t="shared" si="25"/>
        <v>0.82236000000000009</v>
      </c>
      <c r="AA12" s="11">
        <f t="shared" si="25"/>
        <v>0.81180000000000008</v>
      </c>
      <c r="AB12" s="11">
        <f t="shared" si="25"/>
        <v>0.81048000000000009</v>
      </c>
      <c r="AC12" s="11">
        <f t="shared" si="25"/>
        <v>0.8091600000000001</v>
      </c>
      <c r="AD12" s="11">
        <f t="shared" si="25"/>
        <v>0.79866000000000004</v>
      </c>
      <c r="AE12" s="11">
        <f t="shared" si="25"/>
        <v>0.79735500000000004</v>
      </c>
      <c r="AF12" s="11">
        <f t="shared" si="25"/>
        <v>0.79605000000000004</v>
      </c>
      <c r="AG12" s="11">
        <f t="shared" si="25"/>
        <v>0.79474500000000003</v>
      </c>
      <c r="AH12" s="11">
        <f t="shared" si="25"/>
        <v>0.79344000000000003</v>
      </c>
      <c r="AI12" s="11">
        <f t="shared" si="25"/>
        <v>0.79213500000000003</v>
      </c>
      <c r="AJ12" s="11">
        <f t="shared" si="25"/>
        <v>0.78628500000000001</v>
      </c>
      <c r="AK12" s="11">
        <f t="shared" si="25"/>
        <v>0.78498750000000006</v>
      </c>
      <c r="AL12" s="11">
        <f t="shared" si="25"/>
        <v>0.78369</v>
      </c>
      <c r="AM12" s="11">
        <f t="shared" si="25"/>
        <v>0.78239250000000005</v>
      </c>
      <c r="AN12" s="11">
        <f t="shared" si="25"/>
        <v>0.77658000000000005</v>
      </c>
      <c r="AO12" s="11">
        <f t="shared" si="25"/>
        <v>0.77529000000000003</v>
      </c>
      <c r="AP12" s="11">
        <f t="shared" si="25"/>
        <v>0.77400000000000002</v>
      </c>
    </row>
    <row r="13" spans="8:42" x14ac:dyDescent="0.35">
      <c r="J13" s="1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8:42" x14ac:dyDescent="0.35">
      <c r="H14" s="2" t="s">
        <v>176</v>
      </c>
      <c r="J14" s="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8:42" x14ac:dyDescent="0.35">
      <c r="H15" t="s">
        <v>107</v>
      </c>
      <c r="J15" s="15">
        <f>J3*J$12</f>
        <v>29.283000000000001</v>
      </c>
      <c r="K15" s="15">
        <f t="shared" ref="K15:AP17" si="26">K3*K$12</f>
        <v>28.931999999999999</v>
      </c>
      <c r="L15" s="15">
        <f t="shared" si="26"/>
        <v>28.591000000000001</v>
      </c>
      <c r="M15" s="15">
        <f t="shared" si="26"/>
        <v>27.597852094950028</v>
      </c>
      <c r="N15" s="15">
        <f t="shared" si="26"/>
        <v>26.832503532173206</v>
      </c>
      <c r="O15" s="15">
        <f t="shared" si="26"/>
        <v>26.241935676891408</v>
      </c>
      <c r="P15" s="15">
        <f t="shared" si="26"/>
        <v>25.062647499342763</v>
      </c>
      <c r="Q15" s="15">
        <f t="shared" si="26"/>
        <v>23.477409346779421</v>
      </c>
      <c r="R15" s="15">
        <f t="shared" si="26"/>
        <v>21.784366778136587</v>
      </c>
      <c r="S15" s="15">
        <f t="shared" si="26"/>
        <v>20.038464100280319</v>
      </c>
      <c r="T15" s="15">
        <f t="shared" si="26"/>
        <v>18.49642105119241</v>
      </c>
      <c r="U15" s="15">
        <f t="shared" si="26"/>
        <v>17.02168449034518</v>
      </c>
      <c r="V15" s="15">
        <f t="shared" si="26"/>
        <v>15.44467588098345</v>
      </c>
      <c r="W15" s="15">
        <f t="shared" si="26"/>
        <v>14.343524734040685</v>
      </c>
      <c r="X15" s="15">
        <f t="shared" si="26"/>
        <v>13.523724775224292</v>
      </c>
      <c r="Y15" s="15">
        <f t="shared" si="26"/>
        <v>12.614513622640224</v>
      </c>
      <c r="Z15" s="15">
        <f t="shared" si="26"/>
        <v>11.848136890166211</v>
      </c>
      <c r="AA15" s="15">
        <f t="shared" si="26"/>
        <v>11.069835323439049</v>
      </c>
      <c r="AB15" s="15">
        <f t="shared" si="26"/>
        <v>10.085025576160813</v>
      </c>
      <c r="AC15" s="15">
        <f t="shared" si="26"/>
        <v>9.156749384235825</v>
      </c>
      <c r="AD15" s="15">
        <f t="shared" si="26"/>
        <v>8.2138369922817471</v>
      </c>
      <c r="AE15" s="15">
        <f t="shared" si="26"/>
        <v>7.4412878611817135</v>
      </c>
      <c r="AF15" s="15">
        <f t="shared" si="26"/>
        <v>6.6940687213494066</v>
      </c>
      <c r="AG15" s="15">
        <f t="shared" si="26"/>
        <v>6.0066600416301794</v>
      </c>
      <c r="AH15" s="15">
        <f t="shared" si="26"/>
        <v>5.3716983135790217</v>
      </c>
      <c r="AI15" s="15">
        <f t="shared" si="26"/>
        <v>4.7431180535521831</v>
      </c>
      <c r="AJ15" s="15">
        <f t="shared" si="26"/>
        <v>4.1752139909749033</v>
      </c>
      <c r="AK15" s="15">
        <f t="shared" si="26"/>
        <v>3.6710457457095393</v>
      </c>
      <c r="AL15" s="15">
        <f t="shared" si="26"/>
        <v>2.8441125057727139</v>
      </c>
      <c r="AM15" s="15">
        <f t="shared" si="26"/>
        <v>2.0682804896051286</v>
      </c>
      <c r="AN15" s="15">
        <f t="shared" si="26"/>
        <v>1.3307881149952578</v>
      </c>
      <c r="AO15" s="15">
        <f t="shared" si="26"/>
        <v>0.64664843225056767</v>
      </c>
      <c r="AP15" s="15">
        <f t="shared" si="26"/>
        <v>0</v>
      </c>
    </row>
    <row r="16" spans="8:42" x14ac:dyDescent="0.35">
      <c r="H16" t="s">
        <v>108</v>
      </c>
      <c r="J16" s="15">
        <f t="shared" ref="J16:Y17" si="27">J4*J$12</f>
        <v>12.96</v>
      </c>
      <c r="K16" s="15">
        <f t="shared" si="27"/>
        <v>12.459</v>
      </c>
      <c r="L16" s="15">
        <f t="shared" si="27"/>
        <v>11.996</v>
      </c>
      <c r="M16" s="15">
        <f t="shared" si="27"/>
        <v>11.464612133791212</v>
      </c>
      <c r="N16" s="15">
        <f t="shared" si="27"/>
        <v>10.492611488820524</v>
      </c>
      <c r="O16" s="15">
        <f t="shared" si="27"/>
        <v>8.5153391511027099</v>
      </c>
      <c r="P16" s="15">
        <f t="shared" si="27"/>
        <v>6.7088775414718302</v>
      </c>
      <c r="Q16" s="15">
        <f t="shared" si="27"/>
        <v>5.3193348275697891</v>
      </c>
      <c r="R16" s="15">
        <f t="shared" si="27"/>
        <v>4.2355960076714991</v>
      </c>
      <c r="S16" s="15">
        <f t="shared" si="27"/>
        <v>3.3778772753781516</v>
      </c>
      <c r="T16" s="15">
        <f t="shared" si="27"/>
        <v>2.7418282139675014</v>
      </c>
      <c r="U16" s="15">
        <f t="shared" si="27"/>
        <v>2.2611141517915314</v>
      </c>
      <c r="V16" s="15">
        <f t="shared" si="27"/>
        <v>1.6784722497591997</v>
      </c>
      <c r="W16" s="15">
        <f t="shared" si="27"/>
        <v>1.2927717982338223</v>
      </c>
      <c r="X16" s="15">
        <f t="shared" si="27"/>
        <v>0.9012153237078433</v>
      </c>
      <c r="Y16" s="15">
        <f t="shared" si="27"/>
        <v>0.7046436395323965</v>
      </c>
      <c r="Z16" s="15">
        <f t="shared" si="26"/>
        <v>0.58208217102068627</v>
      </c>
      <c r="AA16" s="15">
        <f t="shared" si="26"/>
        <v>0.54007237553944176</v>
      </c>
      <c r="AB16" s="15">
        <f t="shared" si="26"/>
        <v>0.52586910634638562</v>
      </c>
      <c r="AC16" s="15">
        <f t="shared" si="26"/>
        <v>0.5249481155073723</v>
      </c>
      <c r="AD16" s="15">
        <f t="shared" si="26"/>
        <v>0.51807976053681959</v>
      </c>
      <c r="AE16" s="15">
        <f t="shared" si="26"/>
        <v>0.51718300041163745</v>
      </c>
      <c r="AF16" s="15">
        <f t="shared" si="26"/>
        <v>0.51628924639966689</v>
      </c>
      <c r="AG16" s="15">
        <f t="shared" si="26"/>
        <v>0.51540067794255606</v>
      </c>
      <c r="AH16" s="15">
        <f t="shared" si="26"/>
        <v>0.51451663714502227</v>
      </c>
      <c r="AI16" s="15">
        <f t="shared" si="26"/>
        <v>0.51363671549999179</v>
      </c>
      <c r="AJ16" s="15">
        <f t="shared" si="26"/>
        <v>0.50981334704202486</v>
      </c>
      <c r="AK16" s="15">
        <f t="shared" si="26"/>
        <v>0.50894499898959189</v>
      </c>
      <c r="AL16" s="15">
        <f t="shared" si="26"/>
        <v>0.50807939578586658</v>
      </c>
      <c r="AM16" s="15">
        <f t="shared" si="26"/>
        <v>0.50721623668515903</v>
      </c>
      <c r="AN16" s="15">
        <f t="shared" si="26"/>
        <v>0.50342834940064252</v>
      </c>
      <c r="AO16" s="15">
        <f t="shared" si="26"/>
        <v>0.50257428400168191</v>
      </c>
      <c r="AP16" s="15">
        <f t="shared" si="26"/>
        <v>0.50172195191876701</v>
      </c>
    </row>
    <row r="17" spans="8:42" x14ac:dyDescent="0.35">
      <c r="H17" t="s">
        <v>109</v>
      </c>
      <c r="J17" s="15">
        <f t="shared" si="27"/>
        <v>3.2130000000000001</v>
      </c>
      <c r="K17" s="15">
        <f t="shared" si="26"/>
        <v>3.198</v>
      </c>
      <c r="L17" s="15">
        <f t="shared" si="26"/>
        <v>3.1850000000000001</v>
      </c>
      <c r="M17" s="15">
        <f t="shared" si="26"/>
        <v>3.1488443636015027</v>
      </c>
      <c r="N17" s="15">
        <f t="shared" si="26"/>
        <v>3.1150533111638166</v>
      </c>
      <c r="O17" s="15">
        <f t="shared" si="26"/>
        <v>3.1438684571691429</v>
      </c>
      <c r="P17" s="15">
        <f t="shared" si="26"/>
        <v>3.1429298242871999</v>
      </c>
      <c r="Q17" s="15">
        <f t="shared" si="26"/>
        <v>3.0809777579658588</v>
      </c>
      <c r="R17" s="15">
        <f t="shared" si="26"/>
        <v>3.0133307388826744</v>
      </c>
      <c r="S17" s="15">
        <f t="shared" si="26"/>
        <v>2.9486815637921393</v>
      </c>
      <c r="T17" s="15">
        <f t="shared" si="26"/>
        <v>2.8826560501299183</v>
      </c>
      <c r="U17" s="15">
        <f t="shared" si="26"/>
        <v>2.8399888658062404</v>
      </c>
      <c r="V17" s="15">
        <f t="shared" si="26"/>
        <v>2.8397772487118611</v>
      </c>
      <c r="W17" s="15">
        <f t="shared" si="26"/>
        <v>2.7982837637219942</v>
      </c>
      <c r="X17" s="15">
        <f t="shared" si="26"/>
        <v>2.7989696275175699</v>
      </c>
      <c r="Y17" s="15">
        <f t="shared" si="26"/>
        <v>2.7587291644743304</v>
      </c>
      <c r="Z17" s="15">
        <f t="shared" si="26"/>
        <v>2.7500832202396688</v>
      </c>
      <c r="AA17" s="15">
        <f t="shared" si="26"/>
        <v>2.7096962284904307</v>
      </c>
      <c r="AB17" s="15">
        <f t="shared" si="26"/>
        <v>2.6948026756643952</v>
      </c>
      <c r="AC17" s="15">
        <f t="shared" si="26"/>
        <v>2.6716172918809202</v>
      </c>
      <c r="AD17" s="15">
        <f t="shared" si="26"/>
        <v>2.6189204466111549</v>
      </c>
      <c r="AE17" s="15">
        <f t="shared" si="26"/>
        <v>2.5973520621996475</v>
      </c>
      <c r="AF17" s="15">
        <f t="shared" si="26"/>
        <v>2.5677014522293931</v>
      </c>
      <c r="AG17" s="15">
        <f t="shared" si="26"/>
        <v>2.5398797238300075</v>
      </c>
      <c r="AH17" s="15">
        <f t="shared" si="26"/>
        <v>2.5136898677911694</v>
      </c>
      <c r="AI17" s="15">
        <f t="shared" si="26"/>
        <v>2.4893679997472868</v>
      </c>
      <c r="AJ17" s="15">
        <f t="shared" si="26"/>
        <v>2.4521669129565375</v>
      </c>
      <c r="AK17" s="15">
        <f t="shared" si="26"/>
        <v>2.43068562052422</v>
      </c>
      <c r="AL17" s="15">
        <f t="shared" si="26"/>
        <v>2.4105150094377392</v>
      </c>
      <c r="AM17" s="15">
        <f t="shared" si="26"/>
        <v>2.391490841915052</v>
      </c>
      <c r="AN17" s="15">
        <f t="shared" si="26"/>
        <v>2.3598753164033819</v>
      </c>
      <c r="AO17" s="15">
        <f t="shared" si="26"/>
        <v>2.3430546844066784</v>
      </c>
      <c r="AP17" s="15">
        <f t="shared" si="26"/>
        <v>2.3271972266739671</v>
      </c>
    </row>
    <row r="18" spans="8:42" x14ac:dyDescent="0.35">
      <c r="J18" s="1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8:42" x14ac:dyDescent="0.35">
      <c r="I19" t="s">
        <v>137</v>
      </c>
      <c r="J19" s="15">
        <f>SUM(J15:J16)</f>
        <v>42.243000000000002</v>
      </c>
      <c r="K19" s="15">
        <f t="shared" ref="K19:AP19" si="28">SUM(K15:K16)</f>
        <v>41.390999999999998</v>
      </c>
      <c r="L19" s="15">
        <f t="shared" si="28"/>
        <v>40.587000000000003</v>
      </c>
      <c r="M19" s="15">
        <f t="shared" si="28"/>
        <v>39.062464228741241</v>
      </c>
      <c r="N19" s="15">
        <f t="shared" si="28"/>
        <v>37.325115020993728</v>
      </c>
      <c r="O19" s="15">
        <f t="shared" si="28"/>
        <v>34.757274827994117</v>
      </c>
      <c r="P19" s="15">
        <f t="shared" si="28"/>
        <v>31.771525040814595</v>
      </c>
      <c r="Q19" s="15">
        <f t="shared" si="28"/>
        <v>28.796744174349211</v>
      </c>
      <c r="R19" s="15">
        <f t="shared" si="28"/>
        <v>26.019962785808087</v>
      </c>
      <c r="S19" s="15">
        <f t="shared" si="28"/>
        <v>23.416341375658469</v>
      </c>
      <c r="T19" s="15">
        <f t="shared" si="28"/>
        <v>21.238249265159912</v>
      </c>
      <c r="U19" s="15">
        <f t="shared" si="28"/>
        <v>19.282798642136711</v>
      </c>
      <c r="V19" s="16">
        <f t="shared" si="28"/>
        <v>17.123148130742649</v>
      </c>
      <c r="W19" s="15">
        <f t="shared" si="28"/>
        <v>15.636296532274507</v>
      </c>
      <c r="X19" s="15">
        <f t="shared" si="28"/>
        <v>14.424940098932135</v>
      </c>
      <c r="Y19" s="15">
        <f t="shared" si="28"/>
        <v>13.31915726217262</v>
      </c>
      <c r="Z19" s="15">
        <f t="shared" si="28"/>
        <v>12.430219061186897</v>
      </c>
      <c r="AA19" s="15">
        <f t="shared" si="28"/>
        <v>11.609907698978491</v>
      </c>
      <c r="AB19" s="15">
        <f t="shared" si="28"/>
        <v>10.610894682507199</v>
      </c>
      <c r="AC19" s="15">
        <f t="shared" si="28"/>
        <v>9.6816974997431977</v>
      </c>
      <c r="AD19" s="15">
        <f t="shared" si="28"/>
        <v>8.7319167528185666</v>
      </c>
      <c r="AE19" s="15">
        <f t="shared" si="28"/>
        <v>7.9584708615933506</v>
      </c>
      <c r="AF19" s="15">
        <f t="shared" si="28"/>
        <v>7.2103579677490739</v>
      </c>
      <c r="AG19" s="15">
        <f t="shared" si="28"/>
        <v>6.5220607195727354</v>
      </c>
      <c r="AH19" s="15">
        <f t="shared" si="28"/>
        <v>5.8862149507240442</v>
      </c>
      <c r="AI19" s="15">
        <f t="shared" si="28"/>
        <v>5.2567547690521748</v>
      </c>
      <c r="AJ19" s="15">
        <f t="shared" si="28"/>
        <v>4.6850273380169281</v>
      </c>
      <c r="AK19" s="15">
        <f t="shared" si="28"/>
        <v>4.1799907446991309</v>
      </c>
      <c r="AL19" s="15">
        <f t="shared" si="28"/>
        <v>3.3521919015585806</v>
      </c>
      <c r="AM19" s="15">
        <f t="shared" si="28"/>
        <v>2.5754967262902877</v>
      </c>
      <c r="AN19" s="15">
        <f t="shared" si="28"/>
        <v>1.8342164643959005</v>
      </c>
      <c r="AO19" s="15">
        <f t="shared" si="28"/>
        <v>1.1492227162522495</v>
      </c>
      <c r="AP19" s="15">
        <f t="shared" si="28"/>
        <v>0.50172195191876701</v>
      </c>
    </row>
    <row r="20" spans="8:42" x14ac:dyDescent="0.35">
      <c r="I20" t="s">
        <v>142</v>
      </c>
      <c r="J20" s="11"/>
      <c r="K20" s="11">
        <f>K19-J19</f>
        <v>-0.85200000000000387</v>
      </c>
      <c r="L20" s="11">
        <f t="shared" ref="L20:AP20" si="29">L19-K19</f>
        <v>-0.80399999999999494</v>
      </c>
      <c r="M20" s="11">
        <f t="shared" si="29"/>
        <v>-1.5245357712587619</v>
      </c>
      <c r="N20" s="11">
        <f t="shared" si="29"/>
        <v>-1.7373492077475134</v>
      </c>
      <c r="O20" s="11">
        <f t="shared" si="29"/>
        <v>-2.5678401929996113</v>
      </c>
      <c r="P20" s="11">
        <f t="shared" si="29"/>
        <v>-2.9857497871795218</v>
      </c>
      <c r="Q20" s="11">
        <f t="shared" si="29"/>
        <v>-2.9747808664653839</v>
      </c>
      <c r="R20" s="11">
        <f t="shared" si="29"/>
        <v>-2.7767813885411243</v>
      </c>
      <c r="S20" s="11">
        <f t="shared" si="29"/>
        <v>-2.6036214101496178</v>
      </c>
      <c r="T20" s="11">
        <f t="shared" si="29"/>
        <v>-2.1780921104985573</v>
      </c>
      <c r="U20" s="11">
        <f t="shared" si="29"/>
        <v>-1.9554506230232001</v>
      </c>
      <c r="V20" s="11">
        <f t="shared" si="29"/>
        <v>-2.1596505113940623</v>
      </c>
      <c r="W20" s="11">
        <f t="shared" si="29"/>
        <v>-1.4868515984681423</v>
      </c>
      <c r="X20" s="11">
        <f t="shared" si="29"/>
        <v>-1.2113564333423721</v>
      </c>
      <c r="Y20" s="11">
        <f t="shared" si="29"/>
        <v>-1.1057828367595146</v>
      </c>
      <c r="Z20" s="11">
        <f t="shared" si="29"/>
        <v>-0.88893820098572363</v>
      </c>
      <c r="AA20" s="11">
        <f t="shared" si="29"/>
        <v>-0.82031136220840573</v>
      </c>
      <c r="AB20" s="11">
        <f t="shared" si="29"/>
        <v>-0.99901301647129159</v>
      </c>
      <c r="AC20" s="11">
        <f t="shared" si="29"/>
        <v>-0.92919718276400154</v>
      </c>
      <c r="AD20" s="11">
        <f t="shared" si="29"/>
        <v>-0.9497807469246311</v>
      </c>
      <c r="AE20" s="11">
        <f t="shared" si="29"/>
        <v>-0.77344589122521601</v>
      </c>
      <c r="AF20" s="11">
        <f t="shared" si="29"/>
        <v>-0.74811289384427671</v>
      </c>
      <c r="AG20" s="11">
        <f t="shared" si="29"/>
        <v>-0.68829724817633853</v>
      </c>
      <c r="AH20" s="11">
        <f t="shared" si="29"/>
        <v>-0.63584576884869115</v>
      </c>
      <c r="AI20" s="11">
        <f t="shared" si="29"/>
        <v>-0.62946018167186946</v>
      </c>
      <c r="AJ20" s="11">
        <f t="shared" si="29"/>
        <v>-0.5717274310352467</v>
      </c>
      <c r="AK20" s="11">
        <f t="shared" si="29"/>
        <v>-0.50503659331779716</v>
      </c>
      <c r="AL20" s="11">
        <f t="shared" si="29"/>
        <v>-0.8277988431405503</v>
      </c>
      <c r="AM20" s="11">
        <f t="shared" si="29"/>
        <v>-0.7766951752682929</v>
      </c>
      <c r="AN20" s="11">
        <f t="shared" si="29"/>
        <v>-0.74128026189438723</v>
      </c>
      <c r="AO20" s="11">
        <f t="shared" si="29"/>
        <v>-0.68499374814365099</v>
      </c>
      <c r="AP20" s="11">
        <f t="shared" si="29"/>
        <v>-0.64750076433348247</v>
      </c>
    </row>
    <row r="21" spans="8:42" x14ac:dyDescent="0.35">
      <c r="I21" t="s">
        <v>185</v>
      </c>
      <c r="J21" s="11"/>
      <c r="K21" s="11"/>
      <c r="L21" s="3">
        <f>L19/$K19-1</f>
        <v>-1.9424512575197395E-2</v>
      </c>
      <c r="M21" s="3">
        <f t="shared" ref="M21:AP21" si="30">M19/$K19-1</f>
        <v>-5.6257055187329486E-2</v>
      </c>
      <c r="N21" s="3">
        <f t="shared" si="30"/>
        <v>-9.8231136696534715E-2</v>
      </c>
      <c r="O21" s="3">
        <f t="shared" si="30"/>
        <v>-0.16026974878611011</v>
      </c>
      <c r="P21" s="3">
        <f t="shared" si="30"/>
        <v>-0.2324049904371821</v>
      </c>
      <c r="Q21" s="3">
        <f t="shared" si="30"/>
        <v>-0.30427522470224899</v>
      </c>
      <c r="R21" s="3">
        <f t="shared" si="30"/>
        <v>-0.37136182296131792</v>
      </c>
      <c r="S21" s="3">
        <f t="shared" si="30"/>
        <v>-0.43426490358632386</v>
      </c>
      <c r="T21" s="3">
        <f t="shared" si="30"/>
        <v>-0.48688726377328617</v>
      </c>
      <c r="U21" s="3">
        <f t="shared" si="30"/>
        <v>-0.53413064090897266</v>
      </c>
      <c r="V21" s="17">
        <f t="shared" si="30"/>
        <v>-0.58630745498435288</v>
      </c>
      <c r="W21" s="3">
        <f t="shared" si="30"/>
        <v>-0.62222955395437396</v>
      </c>
      <c r="X21" s="3">
        <f t="shared" si="30"/>
        <v>-0.65149573339778855</v>
      </c>
      <c r="Y21" s="3">
        <f t="shared" si="30"/>
        <v>-0.67821127147996862</v>
      </c>
      <c r="Z21" s="3">
        <f t="shared" si="30"/>
        <v>-0.69968787752924799</v>
      </c>
      <c r="AA21" s="3">
        <f t="shared" si="30"/>
        <v>-0.71950647003023627</v>
      </c>
      <c r="AB21" s="3">
        <f t="shared" si="30"/>
        <v>-0.7436424661760479</v>
      </c>
      <c r="AC21" s="3">
        <f t="shared" si="30"/>
        <v>-0.76609172284450244</v>
      </c>
      <c r="AD21" s="3">
        <f t="shared" si="30"/>
        <v>-0.78903827516081837</v>
      </c>
      <c r="AE21" s="3">
        <f t="shared" si="30"/>
        <v>-0.80772460531049384</v>
      </c>
      <c r="AF21" s="3">
        <f t="shared" si="30"/>
        <v>-0.825798894258436</v>
      </c>
      <c r="AG21" s="3">
        <f t="shared" si="30"/>
        <v>-0.84242804668713644</v>
      </c>
      <c r="AH21" s="3">
        <f t="shared" si="30"/>
        <v>-0.85778997968824033</v>
      </c>
      <c r="AI21" s="3">
        <f t="shared" si="30"/>
        <v>-0.87299763791519469</v>
      </c>
      <c r="AJ21" s="3">
        <f t="shared" si="30"/>
        <v>-0.88681048203674884</v>
      </c>
      <c r="AK21" s="3">
        <f t="shared" si="30"/>
        <v>-0.89901208608878425</v>
      </c>
      <c r="AL21" s="3">
        <f t="shared" si="30"/>
        <v>-0.91901157494241303</v>
      </c>
      <c r="AM21" s="3">
        <f t="shared" si="30"/>
        <v>-0.93777640727959488</v>
      </c>
      <c r="AN21" s="3">
        <f t="shared" si="30"/>
        <v>-0.95568562092252174</v>
      </c>
      <c r="AO21" s="3">
        <f t="shared" si="30"/>
        <v>-0.97223496131399945</v>
      </c>
      <c r="AP21" s="3">
        <f t="shared" si="30"/>
        <v>-0.98787847715883248</v>
      </c>
    </row>
    <row r="22" spans="8:42" x14ac:dyDescent="0.35"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8:42" x14ac:dyDescent="0.35">
      <c r="H23" t="s">
        <v>9</v>
      </c>
      <c r="I23" t="s">
        <v>110</v>
      </c>
      <c r="J23" s="11">
        <f>VLOOKUP($H23,output!$A$9:$AH$2200,J$1-$J$1+2)</f>
        <v>0.307</v>
      </c>
      <c r="K23" s="11">
        <f>VLOOKUP($H23,output!$A$9:$AH$2200,K$1-$J$1+2)</f>
        <v>0.60399999999999998</v>
      </c>
      <c r="L23" s="11">
        <f>VLOOKUP($H23,output!$A$9:$AH$2200,L$1-$J$1+2)</f>
        <v>0.90100000000000002</v>
      </c>
      <c r="M23" s="11">
        <f>VLOOKUP($H23,output!$A$9:$AH$2200,M$1-$J$1+2)</f>
        <v>1.19866320657948</v>
      </c>
      <c r="N23" s="11">
        <f>VLOOKUP($H23,output!$A$9:$AH$2200,N$1-$J$1+2)</f>
        <v>1.50224189200867</v>
      </c>
      <c r="O23" s="11">
        <f>VLOOKUP($H23,output!$A$9:$AH$2200,O$1-$J$1+2)</f>
        <v>1.8027974517976799</v>
      </c>
      <c r="P23" s="11">
        <f>VLOOKUP($H23,output!$A$9:$AH$2200,P$1-$J$1+2)</f>
        <v>2.08947226617529</v>
      </c>
      <c r="Q23" s="11">
        <f>VLOOKUP($H23,output!$A$9:$AH$2200,Q$1-$J$1+2)</f>
        <v>2.35802903246794</v>
      </c>
      <c r="R23" s="11">
        <f>VLOOKUP($H23,output!$A$9:$AH$2200,R$1-$J$1+2)</f>
        <v>2.61396970127312</v>
      </c>
      <c r="S23" s="11">
        <f>VLOOKUP($H23,output!$A$9:$AH$2200,S$1-$J$1+2)</f>
        <v>2.85713084696043</v>
      </c>
      <c r="T23" s="11">
        <f>VLOOKUP($H23,output!$A$9:$AH$2200,T$1-$J$1+2)</f>
        <v>3.0872716595012002</v>
      </c>
      <c r="U23" s="11">
        <f>VLOOKUP($H23,output!$A$9:$AH$2200,U$1-$J$1+2)</f>
        <v>3.3041076178651201</v>
      </c>
      <c r="V23" s="11">
        <f>VLOOKUP($H23,output!$A$9:$AH$2200,V$1-$J$1+2)</f>
        <v>3.51740175698811</v>
      </c>
      <c r="W23" s="11">
        <f>VLOOKUP($H23,output!$A$9:$AH$2200,W$1-$J$1+2)</f>
        <v>3.5874034139767401</v>
      </c>
      <c r="X23" s="11">
        <f>VLOOKUP($H23,output!$A$9:$AH$2200,X$1-$J$1+2)</f>
        <v>3.7947347173398498</v>
      </c>
      <c r="Y23" s="11">
        <f>VLOOKUP($H23,output!$A$9:$AH$2200,Y$1-$J$1+2)</f>
        <v>3.9967814498993901</v>
      </c>
      <c r="Z23" s="11">
        <f>VLOOKUP($H23,output!$A$9:$AH$2200,Z$1-$J$1+2)</f>
        <v>4.1977801461843898</v>
      </c>
      <c r="AA23" s="11">
        <f>VLOOKUP($H23,output!$A$9:$AH$2200,AA$1-$J$1+2)</f>
        <v>4.3960151134933696</v>
      </c>
      <c r="AB23" s="11">
        <f>VLOOKUP($H23,output!$A$9:$AH$2200,AB$1-$J$1+2)</f>
        <v>4.5755731630423497</v>
      </c>
      <c r="AC23" s="11">
        <f>VLOOKUP($H23,output!$A$9:$AH$2200,AC$1-$J$1+2)</f>
        <v>4.7434168493871001</v>
      </c>
      <c r="AD23" s="11">
        <f>VLOOKUP($H23,output!$A$9:$AH$2200,AD$1-$J$1+2)</f>
        <v>4.9040308393977501</v>
      </c>
      <c r="AE23" s="11">
        <f>VLOOKUP($H23,output!$A$9:$AH$2200,AE$1-$J$1+2)</f>
        <v>5.0577448310935802</v>
      </c>
      <c r="AF23" s="11">
        <f>VLOOKUP($H23,output!$A$9:$AH$2200,AF$1-$J$1+2)</f>
        <v>5.2179958809257601</v>
      </c>
      <c r="AG23" s="11">
        <f>VLOOKUP($H23,output!$A$9:$AH$2200,AG$1-$J$1+2)</f>
        <v>5.3783108396816202</v>
      </c>
      <c r="AH23" s="11">
        <f>VLOOKUP($H23,output!$A$9:$AH$2200,AH$1-$J$1+2)</f>
        <v>5.53816778599308</v>
      </c>
      <c r="AI23" s="11">
        <f>VLOOKUP($H23,output!$A$9:$AH$2200,AI$1-$J$1+2)</f>
        <v>5.6972033487076299</v>
      </c>
      <c r="AJ23" s="11">
        <f>VLOOKUP($H23,output!$A$9:$AH$2200,AJ$1-$J$1+2)</f>
        <v>5.85527961931784</v>
      </c>
      <c r="AK23" s="11">
        <f>VLOOKUP($H23,output!$A$9:$AH$2200,AK$1-$J$1+2)</f>
        <v>6.0120087331350698</v>
      </c>
      <c r="AL23" s="11">
        <f>VLOOKUP($H23,output!$A$9:$AH$2200,AL$1-$J$1+2)</f>
        <v>6.1671560189972201</v>
      </c>
      <c r="AM23" s="11">
        <f>VLOOKUP($H23,output!$A$9:$AH$2200,AM$1-$J$1+2)</f>
        <v>6.32033347394293</v>
      </c>
      <c r="AN23" s="11">
        <f>VLOOKUP($H23,output!$A$9:$AH$2200,AN$1-$J$1+2)</f>
        <v>6.4715585706266197</v>
      </c>
      <c r="AO23" s="11">
        <f>VLOOKUP($H23,output!$A$9:$AH$2200,AO$1-$J$1+2)</f>
        <v>6.6205147499094696</v>
      </c>
      <c r="AP23" s="11">
        <f>VLOOKUP($H23,output!$A$9:$AH$2200,AP$1-$J$1+2)</f>
        <v>6.7672759855553997</v>
      </c>
    </row>
    <row r="24" spans="8:42" x14ac:dyDescent="0.35">
      <c r="H24" t="s">
        <v>10</v>
      </c>
      <c r="I24" t="s">
        <v>111</v>
      </c>
      <c r="J24" s="11">
        <f>VLOOKUP($H24,output!$A$9:$AH$2200,J$1-$J$1+2)</f>
        <v>1.5329999999999999</v>
      </c>
      <c r="K24" s="11">
        <f>VLOOKUP($H24,output!$A$9:$AH$2200,K$1-$J$1+2)</f>
        <v>1.829</v>
      </c>
      <c r="L24" s="11">
        <f>VLOOKUP($H24,output!$A$9:$AH$2200,L$1-$J$1+2)</f>
        <v>2.121</v>
      </c>
      <c r="M24" s="11">
        <f>VLOOKUP($H24,output!$A$9:$AH$2200,M$1-$J$1+2)</f>
        <v>2.4098275413952899</v>
      </c>
      <c r="N24" s="11">
        <f>VLOOKUP($H24,output!$A$9:$AH$2200,N$1-$J$1+2)</f>
        <v>2.7115624195255399</v>
      </c>
      <c r="O24" s="11">
        <f>VLOOKUP($H24,output!$A$9:$AH$2200,O$1-$J$1+2)</f>
        <v>3.0391620513987001</v>
      </c>
      <c r="P24" s="11">
        <f>VLOOKUP($H24,output!$A$9:$AH$2200,P$1-$J$1+2)</f>
        <v>3.3784356661174701</v>
      </c>
      <c r="Q24" s="11">
        <f>VLOOKUP($H24,output!$A$9:$AH$2200,Q$1-$J$1+2)</f>
        <v>3.7188779321705798</v>
      </c>
      <c r="R24" s="11">
        <f>VLOOKUP($H24,output!$A$9:$AH$2200,R$1-$J$1+2)</f>
        <v>4.0583602372627103</v>
      </c>
      <c r="S24" s="11">
        <f>VLOOKUP($H24,output!$A$9:$AH$2200,S$1-$J$1+2)</f>
        <v>4.4324194426042398</v>
      </c>
      <c r="T24" s="11">
        <f>VLOOKUP($H24,output!$A$9:$AH$2200,T$1-$J$1+2)</f>
        <v>4.7903990416082598</v>
      </c>
      <c r="U24" s="11">
        <f>VLOOKUP($H24,output!$A$9:$AH$2200,U$1-$J$1+2)</f>
        <v>5.1438232328997104</v>
      </c>
      <c r="V24" s="11">
        <f>VLOOKUP($H24,output!$A$9:$AH$2200,V$1-$J$1+2)</f>
        <v>5.5865039848955096</v>
      </c>
      <c r="W24" s="11">
        <f>VLOOKUP($H24,output!$A$9:$AH$2200,W$1-$J$1+2)</f>
        <v>5.9725576126954003</v>
      </c>
      <c r="X24" s="11">
        <f>VLOOKUP($H24,output!$A$9:$AH$2200,X$1-$J$1+2)</f>
        <v>6.3986428226983598</v>
      </c>
      <c r="Y24" s="11">
        <f>VLOOKUP($H24,output!$A$9:$AH$2200,Y$1-$J$1+2)</f>
        <v>6.8127324362622703</v>
      </c>
      <c r="Z24" s="11">
        <f>VLOOKUP($H24,output!$A$9:$AH$2200,Z$1-$J$1+2)</f>
        <v>7.2266827600961596</v>
      </c>
      <c r="AA24" s="11">
        <f>VLOOKUP($H24,output!$A$9:$AH$2200,AA$1-$J$1+2)</f>
        <v>7.6309715916354497</v>
      </c>
      <c r="AB24" s="11">
        <f>VLOOKUP($H24,output!$A$9:$AH$2200,AB$1-$J$1+2)</f>
        <v>7.9908633541035696</v>
      </c>
      <c r="AC24" s="11">
        <f>VLOOKUP($H24,output!$A$9:$AH$2200,AC$1-$J$1+2)</f>
        <v>8.3669217166815102</v>
      </c>
      <c r="AD24" s="11">
        <f>VLOOKUP($H24,output!$A$9:$AH$2200,AD$1-$J$1+2)</f>
        <v>8.7209428493745698</v>
      </c>
      <c r="AE24" s="11">
        <f>VLOOKUP($H24,output!$A$9:$AH$2200,AE$1-$J$1+2)</f>
        <v>9.0646050078603597</v>
      </c>
      <c r="AF24" s="11">
        <f>VLOOKUP($H24,output!$A$9:$AH$2200,AF$1-$J$1+2)</f>
        <v>9.4275195153172895</v>
      </c>
      <c r="AG24" s="11">
        <f>VLOOKUP($H24,output!$A$9:$AH$2200,AG$1-$J$1+2)</f>
        <v>9.7747147700692096</v>
      </c>
      <c r="AH24" s="11">
        <f>VLOOKUP($H24,output!$A$9:$AH$2200,AH$1-$J$1+2)</f>
        <v>10.110657049432801</v>
      </c>
      <c r="AI24" s="11">
        <f>VLOOKUP($H24,output!$A$9:$AH$2200,AI$1-$J$1+2)</f>
        <v>10.419028552154201</v>
      </c>
      <c r="AJ24" s="11">
        <f>VLOOKUP($H24,output!$A$9:$AH$2200,AJ$1-$J$1+2)</f>
        <v>10.729614276297101</v>
      </c>
      <c r="AK24" s="11">
        <f>VLOOKUP($H24,output!$A$9:$AH$2200,AK$1-$J$1+2)</f>
        <v>11.0241185732927</v>
      </c>
      <c r="AL24" s="11">
        <f>VLOOKUP($H24,output!$A$9:$AH$2200,AL$1-$J$1+2)</f>
        <v>11.302653581842501</v>
      </c>
      <c r="AM24" s="11">
        <f>VLOOKUP($H24,output!$A$9:$AH$2200,AM$1-$J$1+2)</f>
        <v>11.565390248406599</v>
      </c>
      <c r="AN24" s="11">
        <f>VLOOKUP($H24,output!$A$9:$AH$2200,AN$1-$J$1+2)</f>
        <v>11.8123506284609</v>
      </c>
      <c r="AO24" s="11">
        <f>VLOOKUP($H24,output!$A$9:$AH$2200,AO$1-$J$1+2)</f>
        <v>12.044165677354</v>
      </c>
      <c r="AP24" s="11">
        <f>VLOOKUP($H24,output!$A$9:$AH$2200,AP$1-$J$1+2)</f>
        <v>12.261207464502199</v>
      </c>
    </row>
    <row r="25" spans="8:42" x14ac:dyDescent="0.35">
      <c r="H25" t="s">
        <v>11</v>
      </c>
      <c r="I25" t="s">
        <v>112</v>
      </c>
      <c r="J25" s="11">
        <f>VLOOKUP($H25,output!$A$9:$AH$2200,J$1-$J$1+2)</f>
        <v>5.2160000000000002</v>
      </c>
      <c r="K25" s="11">
        <f>VLOOKUP($H25,output!$A$9:$AH$2200,K$1-$J$1+2)</f>
        <v>5.36</v>
      </c>
      <c r="L25" s="11">
        <f>VLOOKUP($H25,output!$A$9:$AH$2200,L$1-$J$1+2)</f>
        <v>5.4960000000000004</v>
      </c>
      <c r="M25" s="11">
        <f>VLOOKUP($H25,output!$A$9:$AH$2200,M$1-$J$1+2)</f>
        <v>5.6193500342658096</v>
      </c>
      <c r="N25" s="11">
        <f>VLOOKUP($H25,output!$A$9:$AH$2200,N$1-$J$1+2)</f>
        <v>5.7954171637582803</v>
      </c>
      <c r="O25" s="11">
        <f>VLOOKUP($H25,output!$A$9:$AH$2200,O$1-$J$1+2)</f>
        <v>6.0113020964162498</v>
      </c>
      <c r="P25" s="11">
        <f>VLOOKUP($H25,output!$A$9:$AH$2200,P$1-$J$1+2)</f>
        <v>6.2493862392211303</v>
      </c>
      <c r="Q25" s="11">
        <f>VLOOKUP($H25,output!$A$9:$AH$2200,Q$1-$J$1+2)</f>
        <v>6.5652582331051299</v>
      </c>
      <c r="R25" s="11">
        <f>VLOOKUP($H25,output!$A$9:$AH$2200,R$1-$J$1+2)</f>
        <v>6.8646102035729397</v>
      </c>
      <c r="S25" s="11">
        <f>VLOOKUP($H25,output!$A$9:$AH$2200,S$1-$J$1+2)</f>
        <v>7.1683859648918897</v>
      </c>
      <c r="T25" s="11">
        <f>VLOOKUP($H25,output!$A$9:$AH$2200,T$1-$J$1+2)</f>
        <v>7.4314463679632503</v>
      </c>
      <c r="U25" s="11">
        <f>VLOOKUP($H25,output!$A$9:$AH$2200,U$1-$J$1+2)</f>
        <v>7.6642746637214403</v>
      </c>
      <c r="V25" s="11">
        <f>VLOOKUP($H25,output!$A$9:$AH$2200,V$1-$J$1+2)</f>
        <v>7.9271543515166796</v>
      </c>
      <c r="W25" s="11">
        <f>VLOOKUP($H25,output!$A$9:$AH$2200,W$1-$J$1+2)</f>
        <v>8.2064381692807995</v>
      </c>
      <c r="X25" s="11">
        <f>VLOOKUP($H25,output!$A$9:$AH$2200,X$1-$J$1+2)</f>
        <v>8.4460908898281293</v>
      </c>
      <c r="Y25" s="11">
        <f>VLOOKUP($H25,output!$A$9:$AH$2200,Y$1-$J$1+2)</f>
        <v>8.6529464040589801</v>
      </c>
      <c r="Z25" s="11">
        <f>VLOOKUP($H25,output!$A$9:$AH$2200,Z$1-$J$1+2)</f>
        <v>8.8511073318586195</v>
      </c>
      <c r="AA25" s="11">
        <f>VLOOKUP($H25,output!$A$9:$AH$2200,AA$1-$J$1+2)</f>
        <v>9.0181744312108894</v>
      </c>
      <c r="AB25" s="11">
        <f>VLOOKUP($H25,output!$A$9:$AH$2200,AB$1-$J$1+2)</f>
        <v>9.1534337979000497</v>
      </c>
      <c r="AC25" s="11">
        <f>VLOOKUP($H25,output!$A$9:$AH$2200,AC$1-$J$1+2)</f>
        <v>9.4332000372709501</v>
      </c>
      <c r="AD25" s="11">
        <f>VLOOKUP($H25,output!$A$9:$AH$2200,AD$1-$J$1+2)</f>
        <v>9.6377292921574398</v>
      </c>
      <c r="AE25" s="11">
        <f>VLOOKUP($H25,output!$A$9:$AH$2200,AE$1-$J$1+2)</f>
        <v>9.7704844153609294</v>
      </c>
      <c r="AF25" s="11">
        <f>VLOOKUP($H25,output!$A$9:$AH$2200,AF$1-$J$1+2)</f>
        <v>9.9454097316645296</v>
      </c>
      <c r="AG25" s="11">
        <f>VLOOKUP($H25,output!$A$9:$AH$2200,AG$1-$J$1+2)</f>
        <v>10.0672729568652</v>
      </c>
      <c r="AH25" s="11">
        <f>VLOOKUP($H25,output!$A$9:$AH$2200,AH$1-$J$1+2)</f>
        <v>10.1409505554281</v>
      </c>
      <c r="AI25" s="11">
        <f>VLOOKUP($H25,output!$A$9:$AH$2200,AI$1-$J$1+2)</f>
        <v>10.160416481851501</v>
      </c>
      <c r="AJ25" s="11">
        <f>VLOOKUP($H25,output!$A$9:$AH$2200,AJ$1-$J$1+2)</f>
        <v>10.140545051925701</v>
      </c>
      <c r="AK25" s="11">
        <f>VLOOKUP($H25,output!$A$9:$AH$2200,AK$1-$J$1+2)</f>
        <v>10.103316619803101</v>
      </c>
      <c r="AL25" s="11">
        <f>VLOOKUP($H25,output!$A$9:$AH$2200,AL$1-$J$1+2)</f>
        <v>10.0518959567094</v>
      </c>
      <c r="AM25" s="11">
        <f>VLOOKUP($H25,output!$A$9:$AH$2200,AM$1-$J$1+2)</f>
        <v>9.9893132065924899</v>
      </c>
      <c r="AN25" s="11">
        <f>VLOOKUP($H25,output!$A$9:$AH$2200,AN$1-$J$1+2)</f>
        <v>9.91806342874089</v>
      </c>
      <c r="AO25" s="11">
        <f>VLOOKUP($H25,output!$A$9:$AH$2200,AO$1-$J$1+2)</f>
        <v>9.8401886822459197</v>
      </c>
      <c r="AP25" s="11">
        <f>VLOOKUP($H25,output!$A$9:$AH$2200,AP$1-$J$1+2)</f>
        <v>9.7573494835144601</v>
      </c>
    </row>
    <row r="26" spans="8:42" x14ac:dyDescent="0.35">
      <c r="H26" t="s">
        <v>12</v>
      </c>
      <c r="I26" t="s">
        <v>113</v>
      </c>
      <c r="J26" s="11">
        <f>VLOOKUP($H26,output!$A$9:$AH$2200,J$1-$J$1+2)</f>
        <v>9.4700000000000006</v>
      </c>
      <c r="K26" s="11">
        <f>VLOOKUP($H26,output!$A$9:$AH$2200,K$1-$J$1+2)</f>
        <v>9.4420000000000002</v>
      </c>
      <c r="L26" s="11">
        <f>VLOOKUP($H26,output!$A$9:$AH$2200,L$1-$J$1+2)</f>
        <v>9.4090000000000007</v>
      </c>
      <c r="M26" s="11">
        <f>VLOOKUP($H26,output!$A$9:$AH$2200,M$1-$J$1+2)</f>
        <v>9.3745033668458202</v>
      </c>
      <c r="N26" s="11">
        <f>VLOOKUP($H26,output!$A$9:$AH$2200,N$1-$J$1+2)</f>
        <v>9.3566371605725998</v>
      </c>
      <c r="O26" s="11">
        <f>VLOOKUP($H26,output!$A$9:$AH$2200,O$1-$J$1+2)</f>
        <v>9.2829746571756502</v>
      </c>
      <c r="P26" s="11">
        <f>VLOOKUP($H26,output!$A$9:$AH$2200,P$1-$J$1+2)</f>
        <v>9.2574910253829295</v>
      </c>
      <c r="Q26" s="11">
        <f>VLOOKUP($H26,output!$A$9:$AH$2200,Q$1-$J$1+2)</f>
        <v>9.3084737491592104</v>
      </c>
      <c r="R26" s="11">
        <f>VLOOKUP($H26,output!$A$9:$AH$2200,R$1-$J$1+2)</f>
        <v>9.3002068477118005</v>
      </c>
      <c r="S26" s="11">
        <f>VLOOKUP($H26,output!$A$9:$AH$2200,S$1-$J$1+2)</f>
        <v>9.2343517814827205</v>
      </c>
      <c r="T26" s="11">
        <f>VLOOKUP($H26,output!$A$9:$AH$2200,T$1-$J$1+2)</f>
        <v>9.1346259634355391</v>
      </c>
      <c r="U26" s="11">
        <f>VLOOKUP($H26,output!$A$9:$AH$2200,U$1-$J$1+2)</f>
        <v>9.0097488160436807</v>
      </c>
      <c r="V26" s="11">
        <f>VLOOKUP($H26,output!$A$9:$AH$2200,V$1-$J$1+2)</f>
        <v>8.8083674620291905</v>
      </c>
      <c r="W26" s="11">
        <f>VLOOKUP($H26,output!$A$9:$AH$2200,W$1-$J$1+2)</f>
        <v>8.7809316484168907</v>
      </c>
      <c r="X26" s="11">
        <f>VLOOKUP($H26,output!$A$9:$AH$2200,X$1-$J$1+2)</f>
        <v>8.6918292423503196</v>
      </c>
      <c r="Y26" s="11">
        <f>VLOOKUP($H26,output!$A$9:$AH$2200,Y$1-$J$1+2)</f>
        <v>8.5390693304659298</v>
      </c>
      <c r="Z26" s="11">
        <f>VLOOKUP($H26,output!$A$9:$AH$2200,Z$1-$J$1+2)</f>
        <v>8.2435861408216198</v>
      </c>
      <c r="AA26" s="11">
        <f>VLOOKUP($H26,output!$A$9:$AH$2200,AA$1-$J$1+2)</f>
        <v>7.8844420164623497</v>
      </c>
      <c r="AB26" s="11">
        <f>VLOOKUP($H26,output!$A$9:$AH$2200,AB$1-$J$1+2)</f>
        <v>7.5634458900376904</v>
      </c>
      <c r="AC26" s="11">
        <f>VLOOKUP($H26,output!$A$9:$AH$2200,AC$1-$J$1+2)</f>
        <v>7.0488255173817898</v>
      </c>
      <c r="AD26" s="11">
        <f>VLOOKUP($H26,output!$A$9:$AH$2200,AD$1-$J$1+2)</f>
        <v>6.6006468573957502</v>
      </c>
      <c r="AE26" s="11">
        <f>VLOOKUP($H26,output!$A$9:$AH$2200,AE$1-$J$1+2)</f>
        <v>6.2079098003795998</v>
      </c>
      <c r="AF26" s="11">
        <f>VLOOKUP($H26,output!$A$9:$AH$2200,AF$1-$J$1+2)</f>
        <v>5.71714760865708</v>
      </c>
      <c r="AG26" s="11">
        <f>VLOOKUP($H26,output!$A$9:$AH$2200,AG$1-$J$1+2)</f>
        <v>5.2779127105202397</v>
      </c>
      <c r="AH26" s="11">
        <f>VLOOKUP($H26,output!$A$9:$AH$2200,AH$1-$J$1+2)</f>
        <v>4.8837150079103999</v>
      </c>
      <c r="AI26" s="11">
        <f>VLOOKUP($H26,output!$A$9:$AH$2200,AI$1-$J$1+2)</f>
        <v>4.5591410050118899</v>
      </c>
      <c r="AJ26" s="11">
        <f>VLOOKUP($H26,output!$A$9:$AH$2200,AJ$1-$J$1+2)</f>
        <v>4.2612614697408597</v>
      </c>
      <c r="AK26" s="11">
        <f>VLOOKUP($H26,output!$A$9:$AH$2200,AK$1-$J$1+2)</f>
        <v>3.98806733029507</v>
      </c>
      <c r="AL26" s="11">
        <f>VLOOKUP($H26,output!$A$9:$AH$2200,AL$1-$J$1+2)</f>
        <v>3.7376100039664402</v>
      </c>
      <c r="AM26" s="11">
        <f>VLOOKUP($H26,output!$A$9:$AH$2200,AM$1-$J$1+2)</f>
        <v>3.5080193754288498</v>
      </c>
      <c r="AN26" s="11">
        <f>VLOOKUP($H26,output!$A$9:$AH$2200,AN$1-$J$1+2)</f>
        <v>3.29751942343947</v>
      </c>
      <c r="AO26" s="11">
        <f>VLOOKUP($H26,output!$A$9:$AH$2200,AO$1-$J$1+2)</f>
        <v>3.1044397028562001</v>
      </c>
      <c r="AP26" s="11">
        <f>VLOOKUP($H26,output!$A$9:$AH$2200,AP$1-$J$1+2)</f>
        <v>2.9272224442508001</v>
      </c>
    </row>
    <row r="27" spans="8:42" x14ac:dyDescent="0.35">
      <c r="H27" t="s">
        <v>13</v>
      </c>
      <c r="I27" t="s">
        <v>114</v>
      </c>
      <c r="J27" s="11">
        <f>VLOOKUP($H27,output!$A$9:$AH$2200,J$1-$J$1+2)</f>
        <v>7.1020000000000003</v>
      </c>
      <c r="K27" s="11">
        <f>VLOOKUP($H27,output!$A$9:$AH$2200,K$1-$J$1+2)</f>
        <v>6.8840000000000003</v>
      </c>
      <c r="L27" s="11">
        <f>VLOOKUP($H27,output!$A$9:$AH$2200,L$1-$J$1+2)</f>
        <v>6.673</v>
      </c>
      <c r="M27" s="11">
        <f>VLOOKUP($H27,output!$A$9:$AH$2200,M$1-$J$1+2)</f>
        <v>6.4699971387487096</v>
      </c>
      <c r="N27" s="11">
        <f>VLOOKUP($H27,output!$A$9:$AH$2200,N$1-$J$1+2)</f>
        <v>6.2598052491449998</v>
      </c>
      <c r="O27" s="11">
        <f>VLOOKUP($H27,output!$A$9:$AH$2200,O$1-$J$1+2)</f>
        <v>5.9958929437050097</v>
      </c>
      <c r="P27" s="11">
        <f>VLOOKUP($H27,output!$A$9:$AH$2200,P$1-$J$1+2)</f>
        <v>5.6719797233519804</v>
      </c>
      <c r="Q27" s="11">
        <f>VLOOKUP($H27,output!$A$9:$AH$2200,Q$1-$J$1+2)</f>
        <v>5.3790385940626004</v>
      </c>
      <c r="R27" s="11">
        <f>VLOOKUP($H27,output!$A$9:$AH$2200,R$1-$J$1+2)</f>
        <v>5.09696377247871</v>
      </c>
      <c r="S27" s="11">
        <f>VLOOKUP($H27,output!$A$9:$AH$2200,S$1-$J$1+2)</f>
        <v>4.7827652519994599</v>
      </c>
      <c r="T27" s="11">
        <f>VLOOKUP($H27,output!$A$9:$AH$2200,T$1-$J$1+2)</f>
        <v>4.4852442204579299</v>
      </c>
      <c r="U27" s="11">
        <f>VLOOKUP($H27,output!$A$9:$AH$2200,U$1-$J$1+2)</f>
        <v>4.1824171896266096</v>
      </c>
      <c r="V27" s="11">
        <f>VLOOKUP($H27,output!$A$9:$AH$2200,V$1-$J$1+2)</f>
        <v>3.7921577696853599</v>
      </c>
      <c r="W27" s="11">
        <f>VLOOKUP($H27,output!$A$9:$AH$2200,W$1-$J$1+2)</f>
        <v>3.1866380773840999</v>
      </c>
      <c r="X27" s="11">
        <f>VLOOKUP($H27,output!$A$9:$AH$2200,X$1-$J$1+2)</f>
        <v>2.6662736009082901</v>
      </c>
      <c r="Y27" s="11">
        <f>VLOOKUP($H27,output!$A$9:$AH$2200,Y$1-$J$1+2)</f>
        <v>2.23293455716788</v>
      </c>
      <c r="Z27" s="11">
        <f>VLOOKUP($H27,output!$A$9:$AH$2200,Z$1-$J$1+2)</f>
        <v>1.9286900450791</v>
      </c>
      <c r="AA27" s="11">
        <f>VLOOKUP($H27,output!$A$9:$AH$2200,AA$1-$J$1+2)</f>
        <v>1.7097794107703901</v>
      </c>
      <c r="AB27" s="11">
        <f>VLOOKUP($H27,output!$A$9:$AH$2200,AB$1-$J$1+2)</f>
        <v>1.5272857562353099</v>
      </c>
      <c r="AC27" s="11">
        <f>VLOOKUP($H27,output!$A$9:$AH$2200,AC$1-$J$1+2)</f>
        <v>1.37048898357168</v>
      </c>
      <c r="AD27" s="11">
        <f>VLOOKUP($H27,output!$A$9:$AH$2200,AD$1-$J$1+2)</f>
        <v>1.2338810889435801</v>
      </c>
      <c r="AE27" s="11">
        <f>VLOOKUP($H27,output!$A$9:$AH$2200,AE$1-$J$1+2)</f>
        <v>1.11390044519675</v>
      </c>
      <c r="AF27" s="11">
        <f>VLOOKUP($H27,output!$A$9:$AH$2200,AF$1-$J$1+2)</f>
        <v>1.0078009422921701</v>
      </c>
      <c r="AG27" s="11">
        <f>VLOOKUP($H27,output!$A$9:$AH$2200,AG$1-$J$1+2)</f>
        <v>0.91338967691115303</v>
      </c>
      <c r="AH27" s="11">
        <f>VLOOKUP($H27,output!$A$9:$AH$2200,AH$1-$J$1+2)</f>
        <v>0.82887970803699496</v>
      </c>
      <c r="AI27" s="11">
        <f>VLOOKUP($H27,output!$A$9:$AH$2200,AI$1-$J$1+2)</f>
        <v>0.752812510923764</v>
      </c>
      <c r="AJ27" s="11">
        <f>VLOOKUP($H27,output!$A$9:$AH$2200,AJ$1-$J$1+2)</f>
        <v>0.68399068085616399</v>
      </c>
      <c r="AK27" s="11">
        <f>VLOOKUP($H27,output!$A$9:$AH$2200,AK$1-$J$1+2)</f>
        <v>0.62142589308354002</v>
      </c>
      <c r="AL27" s="11">
        <f>VLOOKUP($H27,output!$A$9:$AH$2200,AL$1-$J$1+2)</f>
        <v>0.564298125390431</v>
      </c>
      <c r="AM27" s="11">
        <f>VLOOKUP($H27,output!$A$9:$AH$2200,AM$1-$J$1+2)</f>
        <v>0.511923298238387</v>
      </c>
      <c r="AN27" s="11">
        <f>VLOOKUP($H27,output!$A$9:$AH$2200,AN$1-$J$1+2)</f>
        <v>0.463727514543955</v>
      </c>
      <c r="AO27" s="11">
        <f>VLOOKUP($H27,output!$A$9:$AH$2200,AO$1-$J$1+2)</f>
        <v>0.41922656105239298</v>
      </c>
      <c r="AP27" s="11">
        <f>VLOOKUP($H27,output!$A$9:$AH$2200,AP$1-$J$1+2)</f>
        <v>0.37800940211855499</v>
      </c>
    </row>
    <row r="28" spans="8:42" x14ac:dyDescent="0.35">
      <c r="H28" t="s">
        <v>14</v>
      </c>
      <c r="I28" t="s">
        <v>115</v>
      </c>
      <c r="J28" s="11">
        <f>VLOOKUP($H28,output!$A$9:$AH$2200,J$1-$J$1+2)</f>
        <v>2.6920000000000002</v>
      </c>
      <c r="K28" s="11">
        <f>VLOOKUP($H28,output!$A$9:$AH$2200,K$1-$J$1+2)</f>
        <v>2.645</v>
      </c>
      <c r="L28" s="11">
        <f>VLOOKUP($H28,output!$A$9:$AH$2200,L$1-$J$1+2)</f>
        <v>2.5960000000000001</v>
      </c>
      <c r="M28" s="11">
        <f>VLOOKUP($H28,output!$A$9:$AH$2200,M$1-$J$1+2)</f>
        <v>2.5446370332747899</v>
      </c>
      <c r="N28" s="11">
        <f>VLOOKUP($H28,output!$A$9:$AH$2200,N$1-$J$1+2)</f>
        <v>2.49487633075627</v>
      </c>
      <c r="O28" s="11">
        <f>VLOOKUP($H28,output!$A$9:$AH$2200,O$1-$J$1+2)</f>
        <v>2.44521330251166</v>
      </c>
      <c r="P28" s="11">
        <f>VLOOKUP($H28,output!$A$9:$AH$2200,P$1-$J$1+2)</f>
        <v>2.3797825008861699</v>
      </c>
      <c r="Q28" s="11">
        <f>VLOOKUP($H28,output!$A$9:$AH$2200,Q$1-$J$1+2)</f>
        <v>2.0964140995518599</v>
      </c>
      <c r="R28" s="11">
        <f>VLOOKUP($H28,output!$A$9:$AH$2200,R$1-$J$1+2)</f>
        <v>1.8387544152333499</v>
      </c>
      <c r="S28" s="11">
        <f>VLOOKUP($H28,output!$A$9:$AH$2200,S$1-$J$1+2)</f>
        <v>1.6023619174358501</v>
      </c>
      <c r="T28" s="11">
        <f>VLOOKUP($H28,output!$A$9:$AH$2200,T$1-$J$1+2)</f>
        <v>1.41703033583754</v>
      </c>
      <c r="U28" s="11">
        <f>VLOOKUP($H28,output!$A$9:$AH$2200,U$1-$J$1+2)</f>
        <v>1.2767507498392101</v>
      </c>
      <c r="V28" s="11">
        <f>VLOOKUP($H28,output!$A$9:$AH$2200,V$1-$J$1+2)</f>
        <v>1.15376797119635</v>
      </c>
      <c r="W28" s="11">
        <f>VLOOKUP($H28,output!$A$9:$AH$2200,W$1-$J$1+2)</f>
        <v>1.046172627589</v>
      </c>
      <c r="X28" s="11">
        <f>VLOOKUP($H28,output!$A$9:$AH$2200,X$1-$J$1+2)</f>
        <v>0.95046312885221496</v>
      </c>
      <c r="Y28" s="11">
        <f>VLOOKUP($H28,output!$A$9:$AH$2200,Y$1-$J$1+2)</f>
        <v>0.86504679527974004</v>
      </c>
      <c r="Z28" s="11">
        <f>VLOOKUP($H28,output!$A$9:$AH$2200,Z$1-$J$1+2)</f>
        <v>0.787944293070441</v>
      </c>
      <c r="AA28" s="11">
        <f>VLOOKUP($H28,output!$A$9:$AH$2200,AA$1-$J$1+2)</f>
        <v>0.71822254747032499</v>
      </c>
      <c r="AB28" s="11">
        <f>VLOOKUP($H28,output!$A$9:$AH$2200,AB$1-$J$1+2)</f>
        <v>0.65496325017624002</v>
      </c>
      <c r="AC28" s="11">
        <f>VLOOKUP($H28,output!$A$9:$AH$2200,AC$1-$J$1+2)</f>
        <v>0.59733379664410402</v>
      </c>
      <c r="AD28" s="11">
        <f>VLOOKUP($H28,output!$A$9:$AH$2200,AD$1-$J$1+2)</f>
        <v>0.54460798665158205</v>
      </c>
      <c r="AE28" s="11">
        <f>VLOOKUP($H28,output!$A$9:$AH$2200,AE$1-$J$1+2)</f>
        <v>0.49619636284900798</v>
      </c>
      <c r="AF28" s="11">
        <f>VLOOKUP($H28,output!$A$9:$AH$2200,AF$1-$J$1+2)</f>
        <v>0.45160300190359698</v>
      </c>
      <c r="AG28" s="11">
        <f>VLOOKUP($H28,output!$A$9:$AH$2200,AG$1-$J$1+2)</f>
        <v>0.41040955024644199</v>
      </c>
      <c r="AH28" s="11">
        <f>VLOOKUP($H28,output!$A$9:$AH$2200,AH$1-$J$1+2)</f>
        <v>0.37225551762464199</v>
      </c>
      <c r="AI28" s="11">
        <f>VLOOKUP($H28,output!$A$9:$AH$2200,AI$1-$J$1+2)</f>
        <v>0.336833127033493</v>
      </c>
      <c r="AJ28" s="11">
        <f>VLOOKUP($H28,output!$A$9:$AH$2200,AJ$1-$J$1+2)</f>
        <v>0.303878071417923</v>
      </c>
      <c r="AK28" s="11">
        <f>VLOOKUP($H28,output!$A$9:$AH$2200,AK$1-$J$1+2)</f>
        <v>0.27316194006146999</v>
      </c>
      <c r="AL28" s="11">
        <f>VLOOKUP($H28,output!$A$9:$AH$2200,AL$1-$J$1+2)</f>
        <v>0.24448610520731001</v>
      </c>
      <c r="AM28" s="11">
        <f>VLOOKUP($H28,output!$A$9:$AH$2200,AM$1-$J$1+2)</f>
        <v>0.217676714093439</v>
      </c>
      <c r="AN28" s="11">
        <f>VLOOKUP($H28,output!$A$9:$AH$2200,AN$1-$J$1+2)</f>
        <v>0.19258061039337701</v>
      </c>
      <c r="AO28" s="11">
        <f>VLOOKUP($H28,output!$A$9:$AH$2200,AO$1-$J$1+2)</f>
        <v>0.16906204920376999</v>
      </c>
      <c r="AP28" s="11">
        <f>VLOOKUP($H28,output!$A$9:$AH$2200,AP$1-$J$1+2)</f>
        <v>0.146999965082454</v>
      </c>
    </row>
    <row r="29" spans="8:42" x14ac:dyDescent="0.35">
      <c r="H29" t="s">
        <v>15</v>
      </c>
      <c r="I29" t="s">
        <v>116</v>
      </c>
      <c r="J29" s="11">
        <f>VLOOKUP($H29,output!$A$9:$AH$2200,J$1-$J$1+2)</f>
        <v>1.448</v>
      </c>
      <c r="K29" s="11">
        <f>VLOOKUP($H29,output!$A$9:$AH$2200,K$1-$J$1+2)</f>
        <v>1.3440000000000001</v>
      </c>
      <c r="L29" s="11">
        <f>VLOOKUP($H29,output!$A$9:$AH$2200,L$1-$J$1+2)</f>
        <v>1.2529999999999999</v>
      </c>
      <c r="M29" s="11">
        <f>VLOOKUP($H29,output!$A$9:$AH$2200,M$1-$J$1+2)</f>
        <v>1.17133670674941</v>
      </c>
      <c r="N29" s="11">
        <f>VLOOKUP($H29,output!$A$9:$AH$2200,N$1-$J$1+2)</f>
        <v>1.0068013714388599</v>
      </c>
      <c r="O29" s="11">
        <f>VLOOKUP($H29,output!$A$9:$AH$2200,O$1-$J$1+2)</f>
        <v>0.866946926274063</v>
      </c>
      <c r="P29" s="11">
        <f>VLOOKUP($H29,output!$A$9:$AH$2200,P$1-$J$1+2)</f>
        <v>0.71257750517812202</v>
      </c>
      <c r="Q29" s="11">
        <f>VLOOKUP($H29,output!$A$9:$AH$2200,Q$1-$J$1+2)</f>
        <v>0.58586572343754295</v>
      </c>
      <c r="R29" s="11">
        <f>VLOOKUP($H29,output!$A$9:$AH$2200,R$1-$J$1+2)</f>
        <v>0.48989626801080899</v>
      </c>
      <c r="S29" s="11">
        <f>VLOOKUP($H29,output!$A$9:$AH$2200,S$1-$J$1+2)</f>
        <v>0.41422361382953299</v>
      </c>
      <c r="T29" s="11">
        <f>VLOOKUP($H29,output!$A$9:$AH$2200,T$1-$J$1+2)</f>
        <v>0.35255391688979598</v>
      </c>
      <c r="U29" s="11">
        <f>VLOOKUP($H29,output!$A$9:$AH$2200,U$1-$J$1+2)</f>
        <v>0.30248112425363299</v>
      </c>
      <c r="V29" s="11">
        <f>VLOOKUP($H29,output!$A$9:$AH$2200,V$1-$J$1+2)</f>
        <v>0.26146884464437897</v>
      </c>
      <c r="W29" s="11">
        <f>VLOOKUP($H29,output!$A$9:$AH$2200,W$1-$J$1+2)</f>
        <v>0.228474818167237</v>
      </c>
      <c r="X29" s="11">
        <f>VLOOKUP($H29,output!$A$9:$AH$2200,X$1-$J$1+2)</f>
        <v>0.20139365944596899</v>
      </c>
      <c r="Y29" s="11">
        <f>VLOOKUP($H29,output!$A$9:$AH$2200,Y$1-$J$1+2)</f>
        <v>0.17934722506929601</v>
      </c>
      <c r="Z29" s="11">
        <f>VLOOKUP($H29,output!$A$9:$AH$2200,Z$1-$J$1+2)</f>
        <v>0.16113780989828599</v>
      </c>
      <c r="AA29" s="11">
        <f>VLOOKUP($H29,output!$A$9:$AH$2200,AA$1-$J$1+2)</f>
        <v>0.14609057261931699</v>
      </c>
      <c r="AB29" s="11">
        <f>VLOOKUP($H29,output!$A$9:$AH$2200,AB$1-$J$1+2)</f>
        <v>0.13358095339248899</v>
      </c>
      <c r="AC29" s="11">
        <f>VLOOKUP($H29,output!$A$9:$AH$2200,AC$1-$J$1+2)</f>
        <v>0.12314524519924799</v>
      </c>
      <c r="AD29" s="11">
        <f>VLOOKUP($H29,output!$A$9:$AH$2200,AD$1-$J$1+2)</f>
        <v>0.114405513854371</v>
      </c>
      <c r="AE29" s="11">
        <f>VLOOKUP($H29,output!$A$9:$AH$2200,AE$1-$J$1+2)</f>
        <v>0.107065708359245</v>
      </c>
      <c r="AF29" s="11">
        <f>VLOOKUP($H29,output!$A$9:$AH$2200,AF$1-$J$1+2)</f>
        <v>0.100885332523157</v>
      </c>
      <c r="AG29" s="11">
        <f>VLOOKUP($H29,output!$A$9:$AH$2200,AG$1-$J$1+2)</f>
        <v>9.5668513753331602E-2</v>
      </c>
      <c r="AH29" s="11">
        <f>VLOOKUP($H29,output!$A$9:$AH$2200,AH$1-$J$1+2)</f>
        <v>9.1254765285437203E-2</v>
      </c>
      <c r="AI29" s="11">
        <f>VLOOKUP($H29,output!$A$9:$AH$2200,AI$1-$J$1+2)</f>
        <v>8.7512602025067901E-2</v>
      </c>
      <c r="AJ29" s="11">
        <f>VLOOKUP($H29,output!$A$9:$AH$2200,AJ$1-$J$1+2)</f>
        <v>8.4333948458874097E-2</v>
      </c>
      <c r="AK29" s="11">
        <f>VLOOKUP($H29,output!$A$9:$AH$2200,AK$1-$J$1+2)</f>
        <v>8.1629671406533197E-2</v>
      </c>
      <c r="AL29" s="11">
        <f>VLOOKUP($H29,output!$A$9:$AH$2200,AL$1-$J$1+2)</f>
        <v>7.9326010765610799E-2</v>
      </c>
      <c r="AM29" s="11">
        <f>VLOOKUP($H29,output!$A$9:$AH$2200,AM$1-$J$1+2)</f>
        <v>7.7361716320091797E-2</v>
      </c>
      <c r="AN29" s="11">
        <f>VLOOKUP($H29,output!$A$9:$AH$2200,AN$1-$J$1+2)</f>
        <v>7.5685747588639302E-2</v>
      </c>
      <c r="AO29" s="11">
        <f>VLOOKUP($H29,output!$A$9:$AH$2200,AO$1-$J$1+2)</f>
        <v>7.4255424173511095E-2</v>
      </c>
      <c r="AP29" s="11">
        <f>VLOOKUP($H29,output!$A$9:$AH$2200,AP$1-$J$1+2)</f>
        <v>7.3034929845811294E-2</v>
      </c>
    </row>
    <row r="31" spans="8:42" x14ac:dyDescent="0.35">
      <c r="I31" t="s">
        <v>136</v>
      </c>
      <c r="J31" s="1">
        <f>J28+J29</f>
        <v>4.1400000000000006</v>
      </c>
      <c r="K31" s="1">
        <f t="shared" ref="K31:V31" si="31">K28+K29</f>
        <v>3.9889999999999999</v>
      </c>
      <c r="L31" s="1">
        <f t="shared" si="31"/>
        <v>3.8490000000000002</v>
      </c>
      <c r="M31" s="1">
        <f t="shared" si="31"/>
        <v>3.7159737400242001</v>
      </c>
      <c r="N31" s="1">
        <f t="shared" si="31"/>
        <v>3.50167770219513</v>
      </c>
      <c r="O31" s="1">
        <f t="shared" si="31"/>
        <v>3.3121602287857232</v>
      </c>
      <c r="P31" s="1">
        <f t="shared" si="31"/>
        <v>3.092360006064292</v>
      </c>
      <c r="Q31" s="1">
        <f t="shared" si="31"/>
        <v>2.6822798229894027</v>
      </c>
      <c r="R31" s="1">
        <f t="shared" si="31"/>
        <v>2.3286506832441587</v>
      </c>
      <c r="S31" s="1">
        <f t="shared" si="31"/>
        <v>2.0165855312653829</v>
      </c>
      <c r="T31" s="1">
        <f t="shared" si="31"/>
        <v>1.769584252727336</v>
      </c>
      <c r="U31" s="1">
        <f t="shared" si="31"/>
        <v>1.579231874092843</v>
      </c>
      <c r="V31" s="1">
        <f t="shared" si="31"/>
        <v>1.4152368158407289</v>
      </c>
      <c r="W31" s="18">
        <f>V31/K31-1</f>
        <v>-0.64521513766840588</v>
      </c>
    </row>
    <row r="34" spans="8:43" x14ac:dyDescent="0.35">
      <c r="AA34" t="s">
        <v>565</v>
      </c>
      <c r="AC34" s="11">
        <f>AC38*AC$12</f>
        <v>1.6202102330474435</v>
      </c>
      <c r="AD34" s="11">
        <f t="shared" ref="AD34:AP34" si="32">AD38*AD$12</f>
        <v>1.5990116065951208</v>
      </c>
      <c r="AE34" s="11">
        <f t="shared" si="32"/>
        <v>1.5962438284309775</v>
      </c>
      <c r="AF34" s="11">
        <f t="shared" si="32"/>
        <v>1.5934853283940269</v>
      </c>
      <c r="AG34" s="11">
        <f t="shared" si="32"/>
        <v>1.590742833156036</v>
      </c>
      <c r="AH34" s="11">
        <f t="shared" si="32"/>
        <v>1.588014312175996</v>
      </c>
      <c r="AI34" s="11">
        <f t="shared" si="32"/>
        <v>1.5852985046296024</v>
      </c>
      <c r="AJ34" s="11">
        <f t="shared" si="32"/>
        <v>1.5734979846976047</v>
      </c>
      <c r="AK34" s="11">
        <f t="shared" si="32"/>
        <v>1.5708178981160201</v>
      </c>
      <c r="AL34" s="11">
        <f t="shared" si="32"/>
        <v>1.5681462832897115</v>
      </c>
      <c r="AM34" s="11">
        <f t="shared" si="32"/>
        <v>1.5654822119912308</v>
      </c>
      <c r="AN34" s="11">
        <f t="shared" si="32"/>
        <v>1.5537912018538313</v>
      </c>
      <c r="AO34" s="11">
        <f t="shared" si="32"/>
        <v>1.551155197536056</v>
      </c>
      <c r="AP34" s="11">
        <f t="shared" si="32"/>
        <v>1.5485245429591585</v>
      </c>
    </row>
    <row r="35" spans="8:43" x14ac:dyDescent="0.35">
      <c r="H35" s="2" t="s">
        <v>178</v>
      </c>
      <c r="J35" s="1"/>
      <c r="K35" s="1"/>
      <c r="L35" s="1"/>
      <c r="M35" s="1"/>
      <c r="N35" s="1"/>
      <c r="O35" s="1"/>
    </row>
    <row r="36" spans="8:43" x14ac:dyDescent="0.35">
      <c r="H36" t="s">
        <v>0</v>
      </c>
      <c r="I36" t="s">
        <v>117</v>
      </c>
      <c r="J36" s="11">
        <f>VLOOKUP($H36,output!$A$9:$AH$2200,J$1-$J$1+2)</f>
        <v>10.699</v>
      </c>
      <c r="K36" s="11">
        <f>VLOOKUP($H36,output!$A$9:$AH$2200,K$1-$J$1+2)</f>
        <v>10.906000000000001</v>
      </c>
      <c r="L36" s="11">
        <f>VLOOKUP($H36,output!$A$9:$AH$2200,L$1-$J$1+2)</f>
        <v>11.113</v>
      </c>
      <c r="M36" s="11">
        <f>VLOOKUP($H36,output!$A$9:$AH$2200,M$1-$J$1+2)</f>
        <v>11.320902402413299</v>
      </c>
      <c r="N36" s="11">
        <f>VLOOKUP($H36,output!$A$9:$AH$2200,N$1-$J$1+2)</f>
        <v>11.528129856169601</v>
      </c>
      <c r="O36" s="11">
        <f>VLOOKUP($H36,output!$A$9:$AH$2200,O$1-$J$1+2)</f>
        <v>11.7218201527114</v>
      </c>
      <c r="P36" s="11">
        <f>VLOOKUP($H36,output!$A$9:$AH$2200,P$1-$J$1+2)</f>
        <v>11.8907660640718</v>
      </c>
      <c r="Q36" s="11">
        <f>VLOOKUP($H36,output!$A$9:$AH$2200,Q$1-$J$1+2)</f>
        <v>15.001499215977001</v>
      </c>
      <c r="R36" s="11">
        <f>VLOOKUP($H36,output!$A$9:$AH$2200,R$1-$J$1+2)</f>
        <v>17.805347134483998</v>
      </c>
      <c r="S36" s="11">
        <f>VLOOKUP($H36,output!$A$9:$AH$2200,S$1-$J$1+2)</f>
        <v>20.325011849565001</v>
      </c>
      <c r="T36" s="11">
        <f>VLOOKUP($H36,output!$A$9:$AH$2200,T$1-$J$1+2)</f>
        <v>22.563462934594501</v>
      </c>
      <c r="U36" s="11">
        <f>VLOOKUP($H36,output!$A$9:$AH$2200,U$1-$J$1+2)</f>
        <v>24.555028836814099</v>
      </c>
      <c r="V36" s="11">
        <f>VLOOKUP($H36,output!$A$9:$AH$2200,V$1-$J$1+2)</f>
        <v>26.366297994579799</v>
      </c>
      <c r="W36" s="11">
        <f>VLOOKUP($H36,output!$A$9:$AH$2200,W$1-$J$1+2)</f>
        <v>27.515123907339699</v>
      </c>
      <c r="X36" s="11">
        <f>VLOOKUP($H36,output!$A$9:$AH$2200,X$1-$J$1+2)</f>
        <v>28.5940584918254</v>
      </c>
      <c r="Y36" s="11">
        <f>VLOOKUP($H36,output!$A$9:$AH$2200,Y$1-$J$1+2)</f>
        <v>29.392624884981501</v>
      </c>
      <c r="Z36" s="11">
        <f>VLOOKUP($H36,output!$A$9:$AH$2200,Z$1-$J$1+2)</f>
        <v>29.9628186758009</v>
      </c>
      <c r="AA36" s="11">
        <f>VLOOKUP($H36,output!$A$9:$AH$2200,AA$1-$J$1+2)</f>
        <v>30.3452208597766</v>
      </c>
      <c r="AB36" s="11">
        <f>VLOOKUP($H36,output!$A$9:$AH$2200,AB$1-$J$1+2)</f>
        <v>30.7093292753006</v>
      </c>
      <c r="AC36" s="11">
        <f>VLOOKUP($H36,output!$A$9:$AH$2200,AC$1-$J$1+2)</f>
        <v>30.783905307052599</v>
      </c>
      <c r="AD36" s="11">
        <f>VLOOKUP($H36,output!$A$9:$AH$2200,AD$1-$J$1+2)</f>
        <v>30.857212104743901</v>
      </c>
      <c r="AE36" s="11">
        <f>VLOOKUP($H36,output!$A$9:$AH$2200,AE$1-$J$1+2)</f>
        <v>30.909260754852099</v>
      </c>
      <c r="AF36" s="11">
        <f>VLOOKUP($H36,output!$A$9:$AH$2200,AF$1-$J$1+2)</f>
        <v>30.831385826273699</v>
      </c>
      <c r="AG36" s="11">
        <f>VLOOKUP($H36,output!$A$9:$AH$2200,AG$1-$J$1+2)</f>
        <v>30.754594570356598</v>
      </c>
      <c r="AH36" s="11">
        <f>VLOOKUP($H36,output!$A$9:$AH$2200,AH$1-$J$1+2)</f>
        <v>30.674203980463901</v>
      </c>
      <c r="AI36" s="11">
        <f>VLOOKUP($H36,output!$A$9:$AH$2200,AI$1-$J$1+2)</f>
        <v>30.666997279686299</v>
      </c>
      <c r="AJ36" s="11">
        <f>VLOOKUP($H36,output!$A$9:$AH$2200,AJ$1-$J$1+2)</f>
        <v>30.626221249096002</v>
      </c>
      <c r="AK36" s="11">
        <f>VLOOKUP($H36,output!$A$9:$AH$2200,AK$1-$J$1+2)</f>
        <v>30.5851471468402</v>
      </c>
      <c r="AL36" s="11">
        <f>VLOOKUP($H36,output!$A$9:$AH$2200,AL$1-$J$1+2)</f>
        <v>30.5458634365188</v>
      </c>
      <c r="AM36" s="11">
        <f>VLOOKUP($H36,output!$A$9:$AH$2200,AM$1-$J$1+2)</f>
        <v>30.5107657950659</v>
      </c>
      <c r="AN36" s="11">
        <f>VLOOKUP($H36,output!$A$9:$AH$2200,AN$1-$J$1+2)</f>
        <v>30.480938140921701</v>
      </c>
      <c r="AO36" s="11">
        <f>VLOOKUP($H36,output!$A$9:$AH$2200,AO$1-$J$1+2)</f>
        <v>30.457560861594899</v>
      </c>
      <c r="AP36" s="11">
        <f>VLOOKUP($H36,output!$A$9:$AH$2200,AP$1-$J$1+2)</f>
        <v>30.440768148093198</v>
      </c>
      <c r="AQ36" t="s">
        <v>117</v>
      </c>
    </row>
    <row r="37" spans="8:43" x14ac:dyDescent="0.35">
      <c r="H37" t="s">
        <v>1</v>
      </c>
      <c r="I37" t="s">
        <v>179</v>
      </c>
      <c r="J37" s="11">
        <f>VLOOKUP($H37,output!$A$9:$AH$2200,J$1-$J$1+2)</f>
        <v>129</v>
      </c>
      <c r="K37" s="11">
        <f>VLOOKUP($H37,output!$A$9:$AH$2200,K$1-$J$1+2)</f>
        <v>127.455</v>
      </c>
      <c r="L37" s="11">
        <f>VLOOKUP($H37,output!$A$9:$AH$2200,L$1-$J$1+2)</f>
        <v>125.952</v>
      </c>
      <c r="M37" s="11">
        <f>VLOOKUP($H37,output!$A$9:$AH$2200,M$1-$J$1+2)</f>
        <v>124.44918873985399</v>
      </c>
      <c r="N37" s="11">
        <f>VLOOKUP($H37,output!$A$9:$AH$2200,N$1-$J$1+2)</f>
        <v>123.333809212048</v>
      </c>
      <c r="O37" s="11">
        <f>VLOOKUP($H37,output!$A$9:$AH$2200,O$1-$J$1+2)</f>
        <v>122.970645158816</v>
      </c>
      <c r="P37" s="11">
        <f>VLOOKUP($H37,output!$A$9:$AH$2200,P$1-$J$1+2)</f>
        <v>121.52364417670699</v>
      </c>
      <c r="Q37" s="11">
        <f>VLOOKUP($H37,output!$A$9:$AH$2200,Q$1-$J$1+2)</f>
        <v>117.29028225104</v>
      </c>
      <c r="R37" s="11">
        <f>VLOOKUP($H37,output!$A$9:$AH$2200,R$1-$J$1+2)</f>
        <v>113.230362410775</v>
      </c>
      <c r="S37" s="11">
        <f>VLOOKUP($H37,output!$A$9:$AH$2200,S$1-$J$1+2)</f>
        <v>108.953962336667</v>
      </c>
      <c r="T37" s="11">
        <f>VLOOKUP($H37,output!$A$9:$AH$2200,T$1-$J$1+2)</f>
        <v>104.767094791175</v>
      </c>
      <c r="U37" s="11">
        <f>VLOOKUP($H37,output!$A$9:$AH$2200,U$1-$J$1+2)</f>
        <v>100.458655736201</v>
      </c>
      <c r="V37" s="11">
        <f>VLOOKUP($H37,output!$A$9:$AH$2200,V$1-$J$1+2)</f>
        <v>95.050242483109599</v>
      </c>
      <c r="W37" s="11">
        <f>VLOOKUP($H37,output!$A$9:$AH$2200,W$1-$J$1+2)</f>
        <v>90.339538613437995</v>
      </c>
      <c r="X37" s="11">
        <f>VLOOKUP($H37,output!$A$9:$AH$2200,X$1-$J$1+2)</f>
        <v>86.221630410156294</v>
      </c>
      <c r="Y37" s="11">
        <f>VLOOKUP($H37,output!$A$9:$AH$2200,Y$1-$J$1+2)</f>
        <v>82.336260039358905</v>
      </c>
      <c r="Z37" s="11">
        <f>VLOOKUP($H37,output!$A$9:$AH$2200,Z$1-$J$1+2)</f>
        <v>78.729409787200893</v>
      </c>
      <c r="AA37" s="11">
        <f>VLOOKUP($H37,output!$A$9:$AH$2200,AA$1-$J$1+2)</f>
        <v>75.337904877089699</v>
      </c>
      <c r="AB37" s="11">
        <f>VLOOKUP($H37,output!$A$9:$AH$2200,AB$1-$J$1+2)</f>
        <v>72.344622481544604</v>
      </c>
      <c r="AC37" s="11">
        <f>VLOOKUP($H37,output!$A$9:$AH$2200,AC$1-$J$1+2)</f>
        <v>69.425548210989305</v>
      </c>
      <c r="AD37" s="11">
        <f>VLOOKUP($H37,output!$A$9:$AH$2200,AD$1-$J$1+2)</f>
        <v>66.782615688760501</v>
      </c>
      <c r="AE37" s="11">
        <f>VLOOKUP($H37,output!$A$9:$AH$2200,AE$1-$J$1+2)</f>
        <v>64.361829585115004</v>
      </c>
      <c r="AF37" s="11">
        <f>VLOOKUP($H37,output!$A$9:$AH$2200,AF$1-$J$1+2)</f>
        <v>61.831660749116097</v>
      </c>
      <c r="AG37" s="11">
        <f>VLOOKUP($H37,output!$A$9:$AH$2200,AG$1-$J$1+2)</f>
        <v>59.511586434475902</v>
      </c>
      <c r="AH37" s="11">
        <f>VLOOKUP($H37,output!$A$9:$AH$2200,AH$1-$J$1+2)</f>
        <v>57.374051048887097</v>
      </c>
      <c r="AI37" s="11">
        <f>VLOOKUP($H37,output!$A$9:$AH$2200,AI$1-$J$1+2)</f>
        <v>55.442266476184997</v>
      </c>
      <c r="AJ37" s="11">
        <f>VLOOKUP($H37,output!$A$9:$AH$2200,AJ$1-$J$1+2)</f>
        <v>53.636885730639897</v>
      </c>
      <c r="AK37" s="11">
        <f>VLOOKUP($H37,output!$A$9:$AH$2200,AK$1-$J$1+2)</f>
        <v>51.961842926862403</v>
      </c>
      <c r="AL37" s="11">
        <f>VLOOKUP($H37,output!$A$9:$AH$2200,AL$1-$J$1+2)</f>
        <v>50.404576529209997</v>
      </c>
      <c r="AM37" s="11">
        <f>VLOOKUP($H37,output!$A$9:$AH$2200,AM$1-$J$1+2)</f>
        <v>48.954317108411999</v>
      </c>
      <c r="AN37" s="11">
        <f>VLOOKUP($H37,output!$A$9:$AH$2200,AN$1-$J$1+2)</f>
        <v>47.601453202047601</v>
      </c>
      <c r="AO37" s="11">
        <f>VLOOKUP($H37,output!$A$9:$AH$2200,AO$1-$J$1+2)</f>
        <v>46.337387174875602</v>
      </c>
      <c r="AP37" s="11">
        <f>VLOOKUP($H37,output!$A$9:$AH$2200,AP$1-$J$1+2)</f>
        <v>45.154412510781199</v>
      </c>
      <c r="AQ37" t="s">
        <v>179</v>
      </c>
    </row>
    <row r="38" spans="8:43" x14ac:dyDescent="0.35">
      <c r="H38" t="s">
        <v>2</v>
      </c>
      <c r="I38" t="s">
        <v>119</v>
      </c>
      <c r="J38" s="11">
        <f>VLOOKUP($H38,output!$A$9:$AH$2200,J$1-$J$1+2)</f>
        <v>40</v>
      </c>
      <c r="K38" s="11">
        <f>VLOOKUP($H38,output!$A$9:$AH$2200,K$1-$J$1+2)</f>
        <v>38.454000000000001</v>
      </c>
      <c r="L38" s="11">
        <f>VLOOKUP($H38,output!$A$9:$AH$2200,L$1-$J$1+2)</f>
        <v>37.023000000000003</v>
      </c>
      <c r="M38" s="11">
        <f>VLOOKUP($H38,output!$A$9:$AH$2200,M$1-$J$1+2)</f>
        <v>35.742025607280297</v>
      </c>
      <c r="N38" s="11">
        <f>VLOOKUP($H38,output!$A$9:$AH$2200,N$1-$J$1+2)</f>
        <v>33.045513633221702</v>
      </c>
      <c r="O38" s="11">
        <f>VLOOKUP($H38,output!$A$9:$AH$2200,O$1-$J$1+2)</f>
        <v>27.0947535672098</v>
      </c>
      <c r="P38" s="11">
        <f>VLOOKUP($H38,output!$A$9:$AH$2200,P$1-$J$1+2)</f>
        <v>21.787049836949201</v>
      </c>
      <c r="Q38" s="11">
        <f>VLOOKUP($H38,output!$A$9:$AH$2200,Q$1-$J$1+2)</f>
        <v>17.634479146178201</v>
      </c>
      <c r="R38" s="11">
        <f>VLOOKUP($H38,output!$A$9:$AH$2200,R$1-$J$1+2)</f>
        <v>14.337384496787999</v>
      </c>
      <c r="S38" s="11">
        <f>VLOOKUP($H38,output!$A$9:$AH$2200,S$1-$J$1+2)</f>
        <v>11.6773601548262</v>
      </c>
      <c r="T38" s="11">
        <f>VLOOKUP($H38,output!$A$9:$AH$2200,T$1-$J$1+2)</f>
        <v>9.6824173445754695</v>
      </c>
      <c r="U38" s="11">
        <f>VLOOKUP($H38,output!$A$9:$AH$2200,U$1-$J$1+2)</f>
        <v>8.1138790629841093</v>
      </c>
      <c r="V38" s="11">
        <f>VLOOKUP($H38,output!$A$9:$AH$2200,V$1-$J$1+2)</f>
        <v>6.1213162078036403</v>
      </c>
      <c r="W38" s="11">
        <f>VLOOKUP($H38,output!$A$9:$AH$2200,W$1-$J$1+2)</f>
        <v>4.7747698370154099</v>
      </c>
      <c r="X38" s="11">
        <f>VLOOKUP($H38,output!$A$9:$AH$2200,X$1-$J$1+2)</f>
        <v>3.33396713038004</v>
      </c>
      <c r="Y38" s="11">
        <f>VLOOKUP($H38,output!$A$9:$AH$2200,Y$1-$J$1+2)</f>
        <v>2.6403293062838702</v>
      </c>
      <c r="Z38" s="11">
        <f>VLOOKUP($H38,output!$A$9:$AH$2200,Z$1-$J$1+2)</f>
        <v>2.1846270618192398</v>
      </c>
      <c r="AA38" s="11">
        <f>VLOOKUP($H38,output!$A$9:$AH$2200,AA$1-$J$1+2)</f>
        <v>2.0533260014304502</v>
      </c>
      <c r="AB38" s="11">
        <f>VLOOKUP($H38,output!$A$9:$AH$2200,AB$1-$J$1+2)</f>
        <v>2.00258217027611</v>
      </c>
      <c r="AC38" s="11">
        <f>VLOOKUP($H38,output!$A$9:$AH$2200,AC$1-$J$1+2)</f>
        <v>2.00233604360997</v>
      </c>
      <c r="AD38" s="11">
        <f>VLOOKUP($H38,output!$A$9:$AH$2200,AD$1-$J$1+2)</f>
        <v>2.0021180559876801</v>
      </c>
      <c r="AE38" s="11">
        <f>VLOOKUP($H38,output!$A$9:$AH$2200,AE$1-$J$1+2)</f>
        <v>2.00192364559196</v>
      </c>
      <c r="AF38" s="11">
        <f>VLOOKUP($H38,output!$A$9:$AH$2200,AF$1-$J$1+2)</f>
        <v>2.0017402529916799</v>
      </c>
      <c r="AG38" s="11">
        <f>VLOOKUP($H38,output!$A$9:$AH$2200,AG$1-$J$1+2)</f>
        <v>2.0015763963988902</v>
      </c>
      <c r="AH38" s="11">
        <f>VLOOKUP($H38,output!$A$9:$AH$2200,AH$1-$J$1+2)</f>
        <v>2.0014296130469802</v>
      </c>
      <c r="AI38" s="11">
        <f>VLOOKUP($H38,output!$A$9:$AH$2200,AI$1-$J$1+2)</f>
        <v>2.0012983956391301</v>
      </c>
      <c r="AJ38" s="11">
        <f>VLOOKUP($H38,output!$A$9:$AH$2200,AJ$1-$J$1+2)</f>
        <v>2.0011802141686599</v>
      </c>
      <c r="AK38" s="11">
        <f>VLOOKUP($H38,output!$A$9:$AH$2200,AK$1-$J$1+2)</f>
        <v>2.0010737726600998</v>
      </c>
      <c r="AL38" s="11">
        <f>VLOOKUP($H38,output!$A$9:$AH$2200,AL$1-$J$1+2)</f>
        <v>2.0009777887809101</v>
      </c>
      <c r="AM38" s="11">
        <f>VLOOKUP($H38,output!$A$9:$AH$2200,AM$1-$J$1+2)</f>
        <v>2.0008911281629498</v>
      </c>
      <c r="AN38" s="11">
        <f>VLOOKUP($H38,output!$A$9:$AH$2200,AN$1-$J$1+2)</f>
        <v>2.0008127969479399</v>
      </c>
      <c r="AO38" s="11">
        <f>VLOOKUP($H38,output!$A$9:$AH$2200,AO$1-$J$1+2)</f>
        <v>2.00074191275014</v>
      </c>
      <c r="AP38" s="11">
        <f>VLOOKUP($H38,output!$A$9:$AH$2200,AP$1-$J$1+2)</f>
        <v>2.0006777040816002</v>
      </c>
      <c r="AQ38" t="s">
        <v>119</v>
      </c>
    </row>
    <row r="39" spans="8:43" x14ac:dyDescent="0.35">
      <c r="H39" t="s">
        <v>3</v>
      </c>
      <c r="I39" t="s">
        <v>120</v>
      </c>
      <c r="J39" s="11">
        <f>VLOOKUP($H39,output!$A$9:$AH$2200,J$1-$J$1+2)</f>
        <v>74.332999999999998</v>
      </c>
      <c r="K39" s="11">
        <f>VLOOKUP($H39,output!$A$9:$AH$2200,K$1-$J$1+2)</f>
        <v>74.034000000000006</v>
      </c>
      <c r="L39" s="11">
        <f>VLOOKUP($H39,output!$A$9:$AH$2200,L$1-$J$1+2)</f>
        <v>73.727999999999994</v>
      </c>
      <c r="M39" s="11">
        <f>VLOOKUP($H39,output!$A$9:$AH$2200,M$1-$J$1+2)</f>
        <v>73.289954911252295</v>
      </c>
      <c r="N39" s="11">
        <f>VLOOKUP($H39,output!$A$9:$AH$2200,N$1-$J$1+2)</f>
        <v>72.897460216164703</v>
      </c>
      <c r="O39" s="11">
        <f>VLOOKUP($H39,output!$A$9:$AH$2200,O$1-$J$1+2)</f>
        <v>72.902895552264795</v>
      </c>
      <c r="P39" s="11">
        <f>VLOOKUP($H39,output!$A$9:$AH$2200,P$1-$J$1+2)</f>
        <v>72.311291135807295</v>
      </c>
      <c r="Q39" s="11">
        <f>VLOOKUP($H39,output!$A$9:$AH$2200,Q$1-$J$1+2)</f>
        <v>70.716559276152694</v>
      </c>
      <c r="R39" s="11">
        <f>VLOOKUP($H39,output!$A$9:$AH$2200,R$1-$J$1+2)</f>
        <v>69.098483274602302</v>
      </c>
      <c r="S39" s="11">
        <f>VLOOKUP($H39,output!$A$9:$AH$2200,S$1-$J$1+2)</f>
        <v>67.352210905733102</v>
      </c>
      <c r="T39" s="11">
        <f>VLOOKUP($H39,output!$A$9:$AH$2200,T$1-$J$1+2)</f>
        <v>65.732113148170299</v>
      </c>
      <c r="U39" s="11">
        <f>VLOOKUP($H39,output!$A$9:$AH$2200,U$1-$J$1+2)</f>
        <v>64.157159924840002</v>
      </c>
      <c r="V39" s="11">
        <f>VLOOKUP($H39,output!$A$9:$AH$2200,V$1-$J$1+2)</f>
        <v>62.093270884532899</v>
      </c>
      <c r="W39" s="11">
        <f>VLOOKUP($H39,output!$A$9:$AH$2200,W$1-$J$1+2)</f>
        <v>59.726161944305197</v>
      </c>
      <c r="X39" s="11">
        <f>VLOOKUP($H39,output!$A$9:$AH$2200,X$1-$J$1+2)</f>
        <v>57.584015726836597</v>
      </c>
      <c r="Y39" s="11">
        <f>VLOOKUP($H39,output!$A$9:$AH$2200,Y$1-$J$1+2)</f>
        <v>55.5837100780561</v>
      </c>
      <c r="Z39" s="11">
        <f>VLOOKUP($H39,output!$A$9:$AH$2200,Z$1-$J$1+2)</f>
        <v>53.630975723566699</v>
      </c>
      <c r="AA39" s="11">
        <f>VLOOKUP($H39,output!$A$9:$AH$2200,AA$1-$J$1+2)</f>
        <v>51.736987599093297</v>
      </c>
      <c r="AB39" s="11">
        <f>VLOOKUP($H39,output!$A$9:$AH$2200,AB$1-$J$1+2)</f>
        <v>50.110667434186396</v>
      </c>
      <c r="AC39" s="11">
        <f>VLOOKUP($H39,output!$A$9:$AH$2200,AC$1-$J$1+2)</f>
        <v>48.528430965193301</v>
      </c>
      <c r="AD39" s="11">
        <f>VLOOKUP($H39,output!$A$9:$AH$2200,AD$1-$J$1+2)</f>
        <v>47.062791434839298</v>
      </c>
      <c r="AE39" s="11">
        <f>VLOOKUP($H39,output!$A$9:$AH$2200,AE$1-$J$1+2)</f>
        <v>45.685447626973001</v>
      </c>
      <c r="AF39" s="11">
        <f>VLOOKUP($H39,output!$A$9:$AH$2200,AF$1-$J$1+2)</f>
        <v>44.177051286551198</v>
      </c>
      <c r="AG39" s="11">
        <f>VLOOKUP($H39,output!$A$9:$AH$2200,AG$1-$J$1+2)</f>
        <v>42.745892642721302</v>
      </c>
      <c r="AH39" s="11">
        <f>VLOOKUP($H39,output!$A$9:$AH$2200,AH$1-$J$1+2)</f>
        <v>41.381401443128603</v>
      </c>
      <c r="AI39" s="11">
        <f>VLOOKUP($H39,output!$A$9:$AH$2200,AI$1-$J$1+2)</f>
        <v>40.088316897744001</v>
      </c>
      <c r="AJ39" s="11">
        <f>VLOOKUP($H39,output!$A$9:$AH$2200,AJ$1-$J$1+2)</f>
        <v>38.844143893864903</v>
      </c>
      <c r="AK39" s="11">
        <f>VLOOKUP($H39,output!$A$9:$AH$2200,AK$1-$J$1+2)</f>
        <v>37.648039019443601</v>
      </c>
      <c r="AL39" s="11">
        <f>VLOOKUP($H39,output!$A$9:$AH$2200,AL$1-$J$1+2)</f>
        <v>36.495787128160302</v>
      </c>
      <c r="AM39" s="11">
        <f>VLOOKUP($H39,output!$A$9:$AH$2200,AM$1-$J$1+2)</f>
        <v>35.383381884441</v>
      </c>
      <c r="AN39" s="11">
        <f>VLOOKUP($H39,output!$A$9:$AH$2200,AN$1-$J$1+2)</f>
        <v>34.3080327789393</v>
      </c>
      <c r="AO39" s="11">
        <f>VLOOKUP($H39,output!$A$9:$AH$2200,AO$1-$J$1+2)</f>
        <v>33.266496844431998</v>
      </c>
      <c r="AP39" s="11">
        <f>VLOOKUP($H39,output!$A$9:$AH$2200,AP$1-$J$1+2)</f>
        <v>32.256604537252102</v>
      </c>
      <c r="AQ39" t="s">
        <v>120</v>
      </c>
    </row>
    <row r="40" spans="8:43" x14ac:dyDescent="0.35">
      <c r="H40" t="s">
        <v>4</v>
      </c>
      <c r="I40" t="s">
        <v>122</v>
      </c>
      <c r="J40" s="11">
        <f>VLOOKUP($H40,output!$A$9:$AH$2200,J$1-$J$1+2)</f>
        <v>3.98</v>
      </c>
      <c r="K40" s="11">
        <f>VLOOKUP($H40,output!$A$9:$AH$2200,K$1-$J$1+2)</f>
        <v>5.0220000000000002</v>
      </c>
      <c r="L40" s="11">
        <f>VLOOKUP($H40,output!$A$9:$AH$2200,L$1-$J$1+2)</f>
        <v>6.0469999999999997</v>
      </c>
      <c r="M40" s="11">
        <f>VLOOKUP($H40,output!$A$9:$AH$2200,M$1-$J$1+2)</f>
        <v>7.0625167391859103</v>
      </c>
      <c r="N40" s="11">
        <f>VLOOKUP($H40,output!$A$9:$AH$2200,N$1-$J$1+2)</f>
        <v>8.3674873768197493</v>
      </c>
      <c r="O40" s="11">
        <f>VLOOKUP($H40,output!$A$9:$AH$2200,O$1-$J$1+2)</f>
        <v>10.384655903423999</v>
      </c>
      <c r="P40" s="11">
        <f>VLOOKUP($H40,output!$A$9:$AH$2200,P$1-$J$1+2)</f>
        <v>12.5414153469893</v>
      </c>
      <c r="Q40" s="11">
        <f>VLOOKUP($H40,output!$A$9:$AH$2200,Q$1-$J$1+2)</f>
        <v>14.225474604161599</v>
      </c>
      <c r="R40" s="11">
        <f>VLOOKUP($H40,output!$A$9:$AH$2200,R$1-$J$1+2)</f>
        <v>15.687453949855801</v>
      </c>
      <c r="S40" s="11">
        <f>VLOOKUP($H40,output!$A$9:$AH$2200,S$1-$J$1+2)</f>
        <v>17.191588233393698</v>
      </c>
      <c r="T40" s="11">
        <f>VLOOKUP($H40,output!$A$9:$AH$2200,T$1-$J$1+2)</f>
        <v>18.476961914396199</v>
      </c>
      <c r="U40" s="11">
        <f>VLOOKUP($H40,output!$A$9:$AH$2200,U$1-$J$1+2)</f>
        <v>19.7367696561782</v>
      </c>
      <c r="V40" s="11">
        <f>VLOOKUP($H40,output!$A$9:$AH$2200,V$1-$J$1+2)</f>
        <v>21.725166375604001</v>
      </c>
      <c r="W40" s="11">
        <f>VLOOKUP($H40,output!$A$9:$AH$2200,W$1-$J$1+2)</f>
        <v>22.928919093366702</v>
      </c>
      <c r="X40" s="11">
        <f>VLOOKUP($H40,output!$A$9:$AH$2200,X$1-$J$1+2)</f>
        <v>24.186333612207001</v>
      </c>
      <c r="Y40" s="11">
        <f>VLOOKUP($H40,output!$A$9:$AH$2200,Y$1-$J$1+2)</f>
        <v>25.217629645523299</v>
      </c>
      <c r="Z40" s="11">
        <f>VLOOKUP($H40,output!$A$9:$AH$2200,Z$1-$J$1+2)</f>
        <v>26.163830285817301</v>
      </c>
      <c r="AA40" s="11">
        <f>VLOOKUP($H40,output!$A$9:$AH$2200,AA$1-$J$1+2)</f>
        <v>27.0223939126241</v>
      </c>
      <c r="AB40" s="11">
        <f>VLOOKUP($H40,output!$A$9:$AH$2200,AB$1-$J$1+2)</f>
        <v>27.669112336332901</v>
      </c>
      <c r="AC40" s="11">
        <f>VLOOKUP($H40,output!$A$9:$AH$2200,AC$1-$J$1+2)</f>
        <v>28.190510886543102</v>
      </c>
      <c r="AD40" s="11">
        <f>VLOOKUP($H40,output!$A$9:$AH$2200,AD$1-$J$1+2)</f>
        <v>28.641882272739601</v>
      </c>
      <c r="AE40" s="11">
        <f>VLOOKUP($H40,output!$A$9:$AH$2200,AE$1-$J$1+2)</f>
        <v>29.0403204011164</v>
      </c>
      <c r="AF40" s="11">
        <f>VLOOKUP($H40,output!$A$9:$AH$2200,AF$1-$J$1+2)</f>
        <v>29.300098055028698</v>
      </c>
      <c r="AG40" s="11">
        <f>VLOOKUP($H40,output!$A$9:$AH$2200,AG$1-$J$1+2)</f>
        <v>29.532443860814102</v>
      </c>
      <c r="AH40" s="11">
        <f>VLOOKUP($H40,output!$A$9:$AH$2200,AH$1-$J$1+2)</f>
        <v>29.7412575599995</v>
      </c>
      <c r="AI40" s="11">
        <f>VLOOKUP($H40,output!$A$9:$AH$2200,AI$1-$J$1+2)</f>
        <v>29.932297749724299</v>
      </c>
      <c r="AJ40" s="11">
        <f>VLOOKUP($H40,output!$A$9:$AH$2200,AJ$1-$J$1+2)</f>
        <v>30.106096482416401</v>
      </c>
      <c r="AK40" s="11">
        <f>VLOOKUP($H40,output!$A$9:$AH$2200,AK$1-$J$1+2)</f>
        <v>30.267218390274099</v>
      </c>
      <c r="AL40" s="11">
        <f>VLOOKUP($H40,output!$A$9:$AH$2200,AL$1-$J$1+2)</f>
        <v>30.417512725709699</v>
      </c>
      <c r="AM40" s="11">
        <f>VLOOKUP($H40,output!$A$9:$AH$2200,AM$1-$J$1+2)</f>
        <v>30.557403768144798</v>
      </c>
      <c r="AN40" s="11">
        <f>VLOOKUP($H40,output!$A$9:$AH$2200,AN$1-$J$1+2)</f>
        <v>30.689256980484299</v>
      </c>
      <c r="AO40" s="11">
        <f>VLOOKUP($H40,output!$A$9:$AH$2200,AO$1-$J$1+2)</f>
        <v>30.813026273923001</v>
      </c>
      <c r="AP40" s="11">
        <f>VLOOKUP($H40,output!$A$9:$AH$2200,AP$1-$J$1+2)</f>
        <v>30.9306631969853</v>
      </c>
      <c r="AQ40" t="s">
        <v>122</v>
      </c>
    </row>
    <row r="41" spans="8:43" x14ac:dyDescent="0.35">
      <c r="H41" t="s">
        <v>5</v>
      </c>
      <c r="I41" t="s">
        <v>121</v>
      </c>
      <c r="J41" s="11">
        <f>VLOOKUP($H41,output!$A$9:$AH$2200,J$1-$J$1+2)</f>
        <v>36.686999999999998</v>
      </c>
      <c r="K41" s="11">
        <f>VLOOKUP($H41,output!$A$9:$AH$2200,K$1-$J$1+2)</f>
        <v>35.454000000000001</v>
      </c>
      <c r="L41" s="11">
        <f>VLOOKUP($H41,output!$A$9:$AH$2200,L$1-$J$1+2)</f>
        <v>34.276000000000003</v>
      </c>
      <c r="M41" s="11">
        <f>VLOOKUP($H41,output!$A$9:$AH$2200,M$1-$J$1+2)</f>
        <v>33.198886707962799</v>
      </c>
      <c r="N41" s="11">
        <f>VLOOKUP($H41,output!$A$9:$AH$2200,N$1-$J$1+2)</f>
        <v>31.868282594296499</v>
      </c>
      <c r="O41" s="11">
        <f>VLOOKUP($H41,output!$A$9:$AH$2200,O$1-$J$1+2)</f>
        <v>30.641945390705398</v>
      </c>
      <c r="P41" s="11">
        <f>VLOOKUP($H41,output!$A$9:$AH$2200,P$1-$J$1+2)</f>
        <v>29.3187717599343</v>
      </c>
      <c r="Q41" s="11">
        <f>VLOOKUP($H41,output!$A$9:$AH$2200,Q$1-$J$1+2)</f>
        <v>27.664663371417301</v>
      </c>
      <c r="R41" s="11">
        <f>VLOOKUP($H41,output!$A$9:$AH$2200,R$1-$J$1+2)</f>
        <v>26.145653172829299</v>
      </c>
      <c r="S41" s="11">
        <f>VLOOKUP($H41,output!$A$9:$AH$2200,S$1-$J$1+2)</f>
        <v>24.615180456095999</v>
      </c>
      <c r="T41" s="11">
        <f>VLOOKUP($H41,output!$A$9:$AH$2200,T$1-$J$1+2)</f>
        <v>23.272828806715999</v>
      </c>
      <c r="U41" s="11">
        <f>VLOOKUP($H41,output!$A$9:$AH$2200,U$1-$J$1+2)</f>
        <v>22.059796033213701</v>
      </c>
      <c r="V41" s="11">
        <f>VLOOKUP($H41,output!$A$9:$AH$2200,V$1-$J$1+2)</f>
        <v>20.749780395102501</v>
      </c>
      <c r="W41" s="11">
        <f>VLOOKUP($H41,output!$A$9:$AH$2200,W$1-$J$1+2)</f>
        <v>19.4588191521133</v>
      </c>
      <c r="X41" s="11">
        <f>VLOOKUP($H41,output!$A$9:$AH$2200,X$1-$J$1+2)</f>
        <v>18.280399319631101</v>
      </c>
      <c r="Y41" s="11">
        <f>VLOOKUP($H41,output!$A$9:$AH$2200,Y$1-$J$1+2)</f>
        <v>17.177458748989299</v>
      </c>
      <c r="Z41" s="11">
        <f>VLOOKUP($H41,output!$A$9:$AH$2200,Z$1-$J$1+2)</f>
        <v>16.1669980655541</v>
      </c>
      <c r="AA41" s="11">
        <f>VLOOKUP($H41,output!$A$9:$AH$2200,AA$1-$J$1+2)</f>
        <v>15.229333433240001</v>
      </c>
      <c r="AB41" s="11">
        <f>VLOOKUP($H41,output!$A$9:$AH$2200,AB$1-$J$1+2)</f>
        <v>14.418818611047501</v>
      </c>
      <c r="AC41" s="11">
        <f>VLOOKUP($H41,output!$A$9:$AH$2200,AC$1-$J$1+2)</f>
        <v>13.6033746287517</v>
      </c>
      <c r="AD41" s="11">
        <f>VLOOKUP($H41,output!$A$9:$AH$2200,AD$1-$J$1+2)</f>
        <v>12.866258524665</v>
      </c>
      <c r="AE41" s="11">
        <f>VLOOKUP($H41,output!$A$9:$AH$2200,AE$1-$J$1+2)</f>
        <v>12.1933511818784</v>
      </c>
      <c r="AF41" s="11">
        <f>VLOOKUP($H41,output!$A$9:$AH$2200,AF$1-$J$1+2)</f>
        <v>11.529686541692699</v>
      </c>
      <c r="AG41" s="11">
        <f>VLOOKUP($H41,output!$A$9:$AH$2200,AG$1-$J$1+2)</f>
        <v>10.9212566985008</v>
      </c>
      <c r="AH41" s="11">
        <f>VLOOKUP($H41,output!$A$9:$AH$2200,AH$1-$J$1+2)</f>
        <v>10.3611560893807</v>
      </c>
      <c r="AI41" s="11">
        <f>VLOOKUP($H41,output!$A$9:$AH$2200,AI$1-$J$1+2)</f>
        <v>9.8475217741867098</v>
      </c>
      <c r="AJ41" s="11">
        <f>VLOOKUP($H41,output!$A$9:$AH$2200,AJ$1-$J$1+2)</f>
        <v>9.3707948556848599</v>
      </c>
      <c r="AK41" s="11">
        <f>VLOOKUP($H41,output!$A$9:$AH$2200,AK$1-$J$1+2)</f>
        <v>8.9285298371804291</v>
      </c>
      <c r="AL41" s="11">
        <f>VLOOKUP($H41,output!$A$9:$AH$2200,AL$1-$J$1+2)</f>
        <v>8.5173316907444292</v>
      </c>
      <c r="AM41" s="11">
        <f>VLOOKUP($H41,output!$A$9:$AH$2200,AM$1-$J$1+2)</f>
        <v>8.1342196479900508</v>
      </c>
      <c r="AN41" s="11">
        <f>VLOOKUP($H41,output!$A$9:$AH$2200,AN$1-$J$1+2)</f>
        <v>7.7766312063657503</v>
      </c>
      <c r="AO41" s="11">
        <f>VLOOKUP($H41,output!$A$9:$AH$2200,AO$1-$J$1+2)</f>
        <v>7.4422331203433298</v>
      </c>
      <c r="AP41" s="11">
        <f>VLOOKUP($H41,output!$A$9:$AH$2200,AP$1-$J$1+2)</f>
        <v>7.1290173491495699</v>
      </c>
      <c r="AQ41" t="s">
        <v>121</v>
      </c>
    </row>
    <row r="42" spans="8:43" x14ac:dyDescent="0.35"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8:43" x14ac:dyDescent="0.35">
      <c r="I43" t="s">
        <v>138</v>
      </c>
      <c r="J43" s="11">
        <f>SUM(J36:J41)</f>
        <v>294.69900000000001</v>
      </c>
      <c r="K43" s="11">
        <f t="shared" ref="K43:AP43" si="33">SUM(K36:K41)</f>
        <v>291.32499999999999</v>
      </c>
      <c r="L43" s="11">
        <f t="shared" si="33"/>
        <v>288.13899999999995</v>
      </c>
      <c r="M43" s="11">
        <f t="shared" si="33"/>
        <v>285.06347510794865</v>
      </c>
      <c r="N43" s="11">
        <f t="shared" si="33"/>
        <v>281.04068288872026</v>
      </c>
      <c r="O43" s="11">
        <f t="shared" si="33"/>
        <v>275.71671572513139</v>
      </c>
      <c r="P43" s="11">
        <f t="shared" si="33"/>
        <v>269.3729383204589</v>
      </c>
      <c r="Q43" s="11">
        <f t="shared" si="33"/>
        <v>262.5329578649268</v>
      </c>
      <c r="R43" s="11">
        <f t="shared" si="33"/>
        <v>256.30468443933444</v>
      </c>
      <c r="S43" s="11">
        <f t="shared" si="33"/>
        <v>250.11531393628101</v>
      </c>
      <c r="T43" s="11">
        <f t="shared" si="33"/>
        <v>244.49487893962748</v>
      </c>
      <c r="U43" s="11">
        <f t="shared" si="33"/>
        <v>239.08128925023112</v>
      </c>
      <c r="V43" s="11">
        <f t="shared" si="33"/>
        <v>232.10607434073245</v>
      </c>
      <c r="W43" s="11">
        <f t="shared" si="33"/>
        <v>224.74333254757832</v>
      </c>
      <c r="X43" s="11">
        <f t="shared" si="33"/>
        <v>218.20040469103643</v>
      </c>
      <c r="Y43" s="11">
        <f t="shared" si="33"/>
        <v>212.34801270319298</v>
      </c>
      <c r="Z43" s="11">
        <f t="shared" si="33"/>
        <v>206.83865959975915</v>
      </c>
      <c r="AA43" s="11">
        <f t="shared" si="33"/>
        <v>201.72516668325414</v>
      </c>
      <c r="AB43" s="11">
        <f t="shared" si="33"/>
        <v>197.2551323086881</v>
      </c>
      <c r="AC43" s="11">
        <f t="shared" si="33"/>
        <v>192.53410604214</v>
      </c>
      <c r="AD43" s="11">
        <f t="shared" si="33"/>
        <v>188.21287808173597</v>
      </c>
      <c r="AE43" s="11">
        <f t="shared" si="33"/>
        <v>184.19213319552685</v>
      </c>
      <c r="AF43" s="11">
        <f t="shared" si="33"/>
        <v>179.67162271165407</v>
      </c>
      <c r="AG43" s="11">
        <f t="shared" si="33"/>
        <v>175.46735060326759</v>
      </c>
      <c r="AH43" s="11">
        <f t="shared" si="33"/>
        <v>171.53349973490677</v>
      </c>
      <c r="AI43" s="11">
        <f t="shared" si="33"/>
        <v>167.97869857316545</v>
      </c>
      <c r="AJ43" s="11">
        <f t="shared" si="33"/>
        <v>164.58532242587071</v>
      </c>
      <c r="AK43" s="11">
        <f t="shared" si="33"/>
        <v>161.39185109326084</v>
      </c>
      <c r="AL43" s="11">
        <f t="shared" si="33"/>
        <v>158.38204929912416</v>
      </c>
      <c r="AM43" s="11">
        <f t="shared" si="33"/>
        <v>155.54097933221672</v>
      </c>
      <c r="AN43" s="11">
        <f t="shared" si="33"/>
        <v>152.85712510570659</v>
      </c>
      <c r="AO43" s="11">
        <f t="shared" si="33"/>
        <v>150.31744618791899</v>
      </c>
      <c r="AP43" s="11">
        <f t="shared" si="33"/>
        <v>147.91214344634295</v>
      </c>
    </row>
    <row r="44" spans="8:43" x14ac:dyDescent="0.35">
      <c r="H44" s="2" t="s">
        <v>180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8:43" x14ac:dyDescent="0.35">
      <c r="H45" t="s">
        <v>117</v>
      </c>
      <c r="J45" s="11">
        <f>J36*J$12</f>
        <v>10.699</v>
      </c>
      <c r="K45" s="11">
        <f t="shared" ref="K45:AP49" si="34">K36*K$12</f>
        <v>10.906000000000001</v>
      </c>
      <c r="L45" s="11">
        <f t="shared" si="34"/>
        <v>11.113</v>
      </c>
      <c r="M45" s="11">
        <f t="shared" si="34"/>
        <v>11.207693378389166</v>
      </c>
      <c r="N45" s="11">
        <f t="shared" si="34"/>
        <v>11.297567259046209</v>
      </c>
      <c r="O45" s="11">
        <f t="shared" si="34"/>
        <v>11.370165548130057</v>
      </c>
      <c r="P45" s="11">
        <f t="shared" si="34"/>
        <v>11.300984067293838</v>
      </c>
      <c r="Q45" s="11">
        <f t="shared" si="34"/>
        <v>13.966395770074588</v>
      </c>
      <c r="R45" s="11">
        <f t="shared" si="34"/>
        <v>16.234915517222507</v>
      </c>
      <c r="S45" s="11">
        <f t="shared" si="34"/>
        <v>18.146170579291635</v>
      </c>
      <c r="T45" s="11">
        <f t="shared" si="34"/>
        <v>19.720466604835593</v>
      </c>
      <c r="U45" s="11">
        <f t="shared" si="34"/>
        <v>21.119780302543806</v>
      </c>
      <c r="V45" s="11">
        <f t="shared" si="34"/>
        <v>22.313797992812887</v>
      </c>
      <c r="W45" s="11">
        <f t="shared" si="34"/>
        <v>22.993013293168424</v>
      </c>
      <c r="X45" s="11">
        <f t="shared" si="34"/>
        <v>23.856022999729934</v>
      </c>
      <c r="Y45" s="11">
        <f t="shared" si="34"/>
        <v>24.210558154634839</v>
      </c>
      <c r="Z45" s="11">
        <f t="shared" si="34"/>
        <v>24.640223566231629</v>
      </c>
      <c r="AA45" s="11">
        <f t="shared" si="34"/>
        <v>24.634250293966645</v>
      </c>
      <c r="AB45" s="11">
        <f t="shared" si="34"/>
        <v>24.889297191045632</v>
      </c>
      <c r="AC45" s="11">
        <f t="shared" si="34"/>
        <v>24.909104818254683</v>
      </c>
      <c r="AD45" s="11">
        <f t="shared" si="34"/>
        <v>24.644421019574764</v>
      </c>
      <c r="AE45" s="11">
        <f t="shared" si="34"/>
        <v>24.645653609185096</v>
      </c>
      <c r="AF45" s="11">
        <f t="shared" si="34"/>
        <v>24.543324687005178</v>
      </c>
      <c r="AG45" s="11">
        <f t="shared" si="34"/>
        <v>24.442060261818057</v>
      </c>
      <c r="AH45" s="11">
        <f t="shared" si="34"/>
        <v>24.338140406259278</v>
      </c>
      <c r="AI45" s="11">
        <f t="shared" si="34"/>
        <v>24.292401890144308</v>
      </c>
      <c r="AJ45" s="11">
        <f t="shared" si="34"/>
        <v>24.080938374845449</v>
      </c>
      <c r="AK45" s="11">
        <f t="shared" si="34"/>
        <v>24.008958195930223</v>
      </c>
      <c r="AL45" s="11">
        <f t="shared" si="34"/>
        <v>23.938487716565419</v>
      </c>
      <c r="AM45" s="11">
        <f t="shared" si="34"/>
        <v>23.8713943273161</v>
      </c>
      <c r="AN45" s="11">
        <f t="shared" si="34"/>
        <v>23.670886941476976</v>
      </c>
      <c r="AO45" s="11">
        <f t="shared" si="34"/>
        <v>23.61344236038591</v>
      </c>
      <c r="AP45" s="11">
        <f t="shared" si="34"/>
        <v>23.561154546624135</v>
      </c>
      <c r="AQ45" t="s">
        <v>117</v>
      </c>
    </row>
    <row r="46" spans="8:43" x14ac:dyDescent="0.35">
      <c r="H46" t="s">
        <v>179</v>
      </c>
      <c r="J46" s="11">
        <f t="shared" ref="J46:Y49" si="35">J37*J$12</f>
        <v>129</v>
      </c>
      <c r="K46" s="11">
        <f t="shared" si="35"/>
        <v>127.455</v>
      </c>
      <c r="L46" s="11">
        <f t="shared" si="35"/>
        <v>125.952</v>
      </c>
      <c r="M46" s="11">
        <f t="shared" si="35"/>
        <v>123.20469685245546</v>
      </c>
      <c r="N46" s="11">
        <f t="shared" si="35"/>
        <v>120.86713302780703</v>
      </c>
      <c r="O46" s="11">
        <f t="shared" si="35"/>
        <v>119.28152580405151</v>
      </c>
      <c r="P46" s="11">
        <f t="shared" si="35"/>
        <v>115.49607142554231</v>
      </c>
      <c r="Q46" s="11">
        <f t="shared" si="35"/>
        <v>109.19725277571823</v>
      </c>
      <c r="R46" s="11">
        <f t="shared" si="35"/>
        <v>103.24344444614464</v>
      </c>
      <c r="S46" s="11">
        <f t="shared" si="35"/>
        <v>97.274097574176309</v>
      </c>
      <c r="T46" s="11">
        <f t="shared" si="35"/>
        <v>91.566440847486945</v>
      </c>
      <c r="U46" s="11">
        <f t="shared" si="35"/>
        <v>86.404489798706479</v>
      </c>
      <c r="V46" s="11">
        <f t="shared" si="35"/>
        <v>80.441020213455658</v>
      </c>
      <c r="W46" s="11">
        <f t="shared" si="35"/>
        <v>75.492235442319469</v>
      </c>
      <c r="X46" s="11">
        <f t="shared" si="35"/>
        <v>71.934706251193404</v>
      </c>
      <c r="Y46" s="11">
        <f t="shared" si="35"/>
        <v>67.819965713119743</v>
      </c>
      <c r="Z46" s="11">
        <f t="shared" si="34"/>
        <v>64.74391743260253</v>
      </c>
      <c r="AA46" s="11">
        <f t="shared" si="34"/>
        <v>61.159311179221426</v>
      </c>
      <c r="AB46" s="11">
        <f t="shared" si="34"/>
        <v>58.633869628842277</v>
      </c>
      <c r="AC46" s="11">
        <f t="shared" si="34"/>
        <v>56.176376590404111</v>
      </c>
      <c r="AD46" s="11">
        <f t="shared" si="34"/>
        <v>53.336603845985465</v>
      </c>
      <c r="AE46" s="11">
        <f t="shared" si="34"/>
        <v>51.319226628839374</v>
      </c>
      <c r="AF46" s="11">
        <f t="shared" si="34"/>
        <v>49.221093539333872</v>
      </c>
      <c r="AG46" s="11">
        <f t="shared" si="34"/>
        <v>47.296535760867556</v>
      </c>
      <c r="AH46" s="11">
        <f t="shared" si="34"/>
        <v>45.522867064228983</v>
      </c>
      <c r="AI46" s="11">
        <f t="shared" si="34"/>
        <v>43.917759755112804</v>
      </c>
      <c r="AJ46" s="11">
        <f t="shared" si="34"/>
        <v>42.173878696716194</v>
      </c>
      <c r="AK46" s="11">
        <f t="shared" si="34"/>
        <v>40.789397174550402</v>
      </c>
      <c r="AL46" s="11">
        <f t="shared" si="34"/>
        <v>39.501562580176582</v>
      </c>
      <c r="AM46" s="11">
        <f t="shared" si="34"/>
        <v>38.301490548243237</v>
      </c>
      <c r="AN46" s="11">
        <f t="shared" si="34"/>
        <v>36.966336527646128</v>
      </c>
      <c r="AO46" s="11">
        <f t="shared" si="34"/>
        <v>35.924912902809304</v>
      </c>
      <c r="AP46" s="11">
        <f t="shared" si="34"/>
        <v>34.949515283344653</v>
      </c>
      <c r="AQ46" t="s">
        <v>179</v>
      </c>
    </row>
    <row r="47" spans="8:43" x14ac:dyDescent="0.35">
      <c r="H47" t="s">
        <v>119</v>
      </c>
      <c r="J47" s="11">
        <f t="shared" si="35"/>
        <v>40</v>
      </c>
      <c r="K47" s="11">
        <f t="shared" si="34"/>
        <v>38.454000000000001</v>
      </c>
      <c r="L47" s="11">
        <f t="shared" si="34"/>
        <v>37.023000000000003</v>
      </c>
      <c r="M47" s="11">
        <f t="shared" si="34"/>
        <v>35.38460535120749</v>
      </c>
      <c r="N47" s="11">
        <f t="shared" si="34"/>
        <v>32.384603360557264</v>
      </c>
      <c r="O47" s="11">
        <f t="shared" si="34"/>
        <v>26.281910960193507</v>
      </c>
      <c r="P47" s="11">
        <f t="shared" si="34"/>
        <v>20.706412165036518</v>
      </c>
      <c r="Q47" s="11">
        <f t="shared" si="34"/>
        <v>16.417700085091905</v>
      </c>
      <c r="R47" s="11">
        <f t="shared" si="34"/>
        <v>13.072827184171297</v>
      </c>
      <c r="S47" s="11">
        <f t="shared" si="34"/>
        <v>10.425547146228832</v>
      </c>
      <c r="T47" s="11">
        <f t="shared" si="34"/>
        <v>8.4624327591589612</v>
      </c>
      <c r="U47" s="11">
        <f t="shared" si="34"/>
        <v>6.9787473820726325</v>
      </c>
      <c r="V47" s="11">
        <f t="shared" si="34"/>
        <v>5.1804699066642215</v>
      </c>
      <c r="W47" s="11">
        <f t="shared" si="34"/>
        <v>3.9900364143019278</v>
      </c>
      <c r="X47" s="11">
        <f t="shared" si="34"/>
        <v>2.7815287768760677</v>
      </c>
      <c r="Y47" s="11">
        <f t="shared" si="34"/>
        <v>2.1748260479394927</v>
      </c>
      <c r="Z47" s="11">
        <f t="shared" si="34"/>
        <v>1.7965499105576703</v>
      </c>
      <c r="AA47" s="11">
        <f t="shared" si="34"/>
        <v>1.6668900479612396</v>
      </c>
      <c r="AB47" s="11">
        <f t="shared" si="34"/>
        <v>1.6230527973653819</v>
      </c>
      <c r="AC47" s="11">
        <f>AC38*AC$12</f>
        <v>1.6202102330474435</v>
      </c>
      <c r="AD47" s="11">
        <v>1</v>
      </c>
      <c r="AE47" s="11">
        <v>0.5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t="s">
        <v>119</v>
      </c>
    </row>
    <row r="48" spans="8:43" x14ac:dyDescent="0.35">
      <c r="H48" t="s">
        <v>120</v>
      </c>
      <c r="J48" s="11">
        <f t="shared" si="35"/>
        <v>74.332999999999998</v>
      </c>
      <c r="K48" s="11">
        <f t="shared" si="34"/>
        <v>74.034000000000006</v>
      </c>
      <c r="L48" s="11">
        <f t="shared" si="34"/>
        <v>73.727999999999994</v>
      </c>
      <c r="M48" s="11">
        <f t="shared" si="34"/>
        <v>72.557055362139778</v>
      </c>
      <c r="N48" s="11">
        <f t="shared" si="34"/>
        <v>71.439511011841404</v>
      </c>
      <c r="O48" s="11">
        <f t="shared" si="34"/>
        <v>70.715808685696842</v>
      </c>
      <c r="P48" s="11">
        <f t="shared" si="34"/>
        <v>68.724651095471245</v>
      </c>
      <c r="Q48" s="11">
        <f t="shared" si="34"/>
        <v>65.837116686098156</v>
      </c>
      <c r="R48" s="11">
        <f t="shared" si="34"/>
        <v>63.003997049782377</v>
      </c>
      <c r="S48" s="11">
        <f t="shared" si="34"/>
        <v>60.132053896638517</v>
      </c>
      <c r="T48" s="11">
        <f t="shared" si="34"/>
        <v>57.449866891500839</v>
      </c>
      <c r="U48" s="11">
        <f t="shared" si="34"/>
        <v>55.181573251354884</v>
      </c>
      <c r="V48" s="11">
        <f t="shared" si="34"/>
        <v>52.549535149580194</v>
      </c>
      <c r="W48" s="11">
        <f t="shared" si="34"/>
        <v>49.910167228758645</v>
      </c>
      <c r="X48" s="11">
        <f t="shared" si="34"/>
        <v>48.042344320899772</v>
      </c>
      <c r="Y48" s="11">
        <f t="shared" si="34"/>
        <v>45.784024072744423</v>
      </c>
      <c r="Z48" s="11">
        <f t="shared" si="34"/>
        <v>44.103969196032317</v>
      </c>
      <c r="AA48" s="11">
        <f t="shared" si="34"/>
        <v>42.000086532943939</v>
      </c>
      <c r="AB48" s="11">
        <f t="shared" si="34"/>
        <v>40.613693742059397</v>
      </c>
      <c r="AC48" s="11">
        <f t="shared" si="34"/>
        <v>39.267265199795816</v>
      </c>
      <c r="AD48" s="11">
        <f t="shared" si="34"/>
        <v>37.587169007348756</v>
      </c>
      <c r="AE48" s="11">
        <f t="shared" si="34"/>
        <v>36.427520092605057</v>
      </c>
      <c r="AF48" s="11">
        <f t="shared" si="34"/>
        <v>35.167141676659085</v>
      </c>
      <c r="AG48" s="11">
        <f t="shared" si="34"/>
        <v>33.972084448339544</v>
      </c>
      <c r="AH48" s="11">
        <f t="shared" si="34"/>
        <v>32.83365916103596</v>
      </c>
      <c r="AI48" s="11">
        <f t="shared" si="34"/>
        <v>31.755358905794445</v>
      </c>
      <c r="AJ48" s="11">
        <f t="shared" si="34"/>
        <v>30.542567681587567</v>
      </c>
      <c r="AK48" s="11">
        <f t="shared" si="34"/>
        <v>29.553240029775488</v>
      </c>
      <c r="AL48" s="11">
        <f t="shared" si="34"/>
        <v>28.601383414467946</v>
      </c>
      <c r="AM48" s="11">
        <f t="shared" si="34"/>
        <v>27.683692611022508</v>
      </c>
      <c r="AN48" s="11">
        <f t="shared" si="34"/>
        <v>26.642932095468684</v>
      </c>
      <c r="AO48" s="11">
        <f t="shared" si="34"/>
        <v>25.791182338519686</v>
      </c>
      <c r="AP48" s="11">
        <f t="shared" si="34"/>
        <v>24.966611911833127</v>
      </c>
      <c r="AQ48" t="s">
        <v>120</v>
      </c>
    </row>
    <row r="49" spans="8:55" x14ac:dyDescent="0.35">
      <c r="H49" t="s">
        <v>122</v>
      </c>
      <c r="J49" s="11">
        <f t="shared" si="35"/>
        <v>3.98</v>
      </c>
      <c r="K49" s="11">
        <f t="shared" si="34"/>
        <v>5.0220000000000002</v>
      </c>
      <c r="L49" s="11">
        <f t="shared" si="34"/>
        <v>6.0469999999999997</v>
      </c>
      <c r="M49" s="11">
        <f t="shared" si="34"/>
        <v>6.9918915717940511</v>
      </c>
      <c r="N49" s="11">
        <f t="shared" si="34"/>
        <v>8.2001376292833541</v>
      </c>
      <c r="O49" s="11">
        <f t="shared" si="34"/>
        <v>10.073116226321279</v>
      </c>
      <c r="P49" s="11">
        <f t="shared" si="34"/>
        <v>11.91936114577863</v>
      </c>
      <c r="Q49" s="11">
        <f t="shared" si="34"/>
        <v>13.243916856474447</v>
      </c>
      <c r="R49" s="11">
        <f t="shared" si="34"/>
        <v>14.303820511478518</v>
      </c>
      <c r="S49" s="11">
        <f t="shared" si="34"/>
        <v>15.348649974773895</v>
      </c>
      <c r="T49" s="11">
        <f t="shared" si="34"/>
        <v>16.148864713182277</v>
      </c>
      <c r="U49" s="11">
        <f t="shared" si="34"/>
        <v>16.975595581278871</v>
      </c>
      <c r="V49" s="11">
        <f t="shared" si="34"/>
        <v>18.386008303673666</v>
      </c>
      <c r="W49" s="11">
        <f t="shared" si="34"/>
        <v>19.160551240371888</v>
      </c>
      <c r="X49" s="11">
        <f t="shared" si="34"/>
        <v>20.178658132664303</v>
      </c>
      <c r="Y49" s="11">
        <f t="shared" si="34"/>
        <v>20.771635450869315</v>
      </c>
      <c r="Z49" s="11">
        <f t="shared" si="34"/>
        <v>21.516087473844717</v>
      </c>
      <c r="AA49" s="11">
        <f t="shared" si="34"/>
        <v>21.936779378268245</v>
      </c>
      <c r="AB49" s="11">
        <f t="shared" si="34"/>
        <v>22.425262166351093</v>
      </c>
      <c r="AC49" s="11">
        <f t="shared" si="34"/>
        <v>22.810633788955219</v>
      </c>
      <c r="AD49" s="11">
        <f>AD40*AD$12+(AD34-AD47)/3</f>
        <v>23.074796231477915</v>
      </c>
      <c r="AE49" s="11">
        <f t="shared" ref="AE49:AP49" si="36">AE40*AE$12+(AE34-AE47)/3</f>
        <v>23.520859282909161</v>
      </c>
      <c r="AF49" s="11">
        <f t="shared" si="36"/>
        <v>23.855504832836939</v>
      </c>
      <c r="AG49" s="11">
        <f t="shared" si="36"/>
        <v>24.001009707214717</v>
      </c>
      <c r="AH49" s="11">
        <f t="shared" si="36"/>
        <v>24.12724150246467</v>
      </c>
      <c r="AI49" s="11">
        <f t="shared" si="36"/>
        <v>24.238853512854391</v>
      </c>
      <c r="AJ49" s="11">
        <f t="shared" si="36"/>
        <v>24.196471400909314</v>
      </c>
      <c r="AK49" s="11">
        <f t="shared" si="36"/>
        <v>24.282994062173962</v>
      </c>
      <c r="AL49" s="11">
        <f t="shared" si="36"/>
        <v>24.360615975774671</v>
      </c>
      <c r="AM49" s="11">
        <f t="shared" si="36"/>
        <v>24.429710931665305</v>
      </c>
      <c r="AN49" s="11">
        <f t="shared" si="36"/>
        <v>24.350593586522439</v>
      </c>
      <c r="AO49" s="11">
        <f t="shared" si="36"/>
        <v>24.406082872421784</v>
      </c>
      <c r="AP49" s="11">
        <f t="shared" si="36"/>
        <v>24.456508162119675</v>
      </c>
      <c r="AQ49" t="s">
        <v>122</v>
      </c>
    </row>
    <row r="50" spans="8:55" x14ac:dyDescent="0.35">
      <c r="H50" t="s">
        <v>121</v>
      </c>
      <c r="J50" s="11">
        <f>J41*J$12</f>
        <v>36.686999999999998</v>
      </c>
      <c r="K50" s="11">
        <f t="shared" ref="K50:AP50" si="37">K41*K$12</f>
        <v>35.454000000000001</v>
      </c>
      <c r="L50" s="11">
        <f t="shared" si="37"/>
        <v>34.276000000000003</v>
      </c>
      <c r="M50" s="11">
        <f t="shared" si="37"/>
        <v>32.866897840883169</v>
      </c>
      <c r="N50" s="11">
        <f t="shared" si="37"/>
        <v>31.23091694241057</v>
      </c>
      <c r="O50" s="11">
        <f t="shared" si="37"/>
        <v>29.722687028984236</v>
      </c>
      <c r="P50" s="11">
        <f t="shared" si="37"/>
        <v>27.864560680641556</v>
      </c>
      <c r="Q50" s="11">
        <f t="shared" si="37"/>
        <v>25.755801598789507</v>
      </c>
      <c r="R50" s="11">
        <f t="shared" si="37"/>
        <v>23.839606562985754</v>
      </c>
      <c r="S50" s="11">
        <f t="shared" si="37"/>
        <v>21.97643311120251</v>
      </c>
      <c r="T50" s="11">
        <f t="shared" si="37"/>
        <v>20.340452377069784</v>
      </c>
      <c r="U50" s="11">
        <f t="shared" si="37"/>
        <v>18.973630568167103</v>
      </c>
      <c r="V50" s="11">
        <f t="shared" si="37"/>
        <v>17.560539148375248</v>
      </c>
      <c r="W50" s="11">
        <f t="shared" si="37"/>
        <v>16.26076222446348</v>
      </c>
      <c r="X50" s="11">
        <f t="shared" si="37"/>
        <v>15.251337152368228</v>
      </c>
      <c r="Y50" s="11">
        <f t="shared" si="37"/>
        <v>14.148986884248741</v>
      </c>
      <c r="Z50" s="11">
        <f t="shared" si="37"/>
        <v>13.295092529189072</v>
      </c>
      <c r="AA50" s="11">
        <f t="shared" si="37"/>
        <v>12.363172881104234</v>
      </c>
      <c r="AB50" s="11">
        <f t="shared" si="37"/>
        <v>11.68616410788178</v>
      </c>
      <c r="AC50" s="11">
        <f t="shared" si="37"/>
        <v>11.007306614600727</v>
      </c>
      <c r="AD50" s="11">
        <f t="shared" si="37"/>
        <v>10.275766033308949</v>
      </c>
      <c r="AE50" s="11">
        <f t="shared" si="37"/>
        <v>9.722429531626652</v>
      </c>
      <c r="AF50" s="11">
        <f t="shared" si="37"/>
        <v>9.1782069715144736</v>
      </c>
      <c r="AG50" s="11">
        <f t="shared" si="37"/>
        <v>8.6796141548500181</v>
      </c>
      <c r="AH50" s="11">
        <f t="shared" si="37"/>
        <v>8.2209556875582219</v>
      </c>
      <c r="AI50" s="11">
        <f t="shared" si="37"/>
        <v>7.8005666605953898</v>
      </c>
      <c r="AJ50" s="11">
        <f t="shared" si="37"/>
        <v>7.3681154331021705</v>
      </c>
      <c r="AK50" s="11">
        <f t="shared" si="37"/>
        <v>7.0087843155636724</v>
      </c>
      <c r="AL50" s="11">
        <f t="shared" si="37"/>
        <v>6.6749476727195018</v>
      </c>
      <c r="AM50" s="11">
        <f t="shared" si="37"/>
        <v>6.3641524459400562</v>
      </c>
      <c r="AN50" s="11">
        <f t="shared" si="37"/>
        <v>6.0391762622395149</v>
      </c>
      <c r="AO50" s="11">
        <f t="shared" si="37"/>
        <v>5.7698889158709807</v>
      </c>
      <c r="AP50" s="11">
        <f t="shared" si="37"/>
        <v>5.517859428241767</v>
      </c>
      <c r="AQ50" t="s">
        <v>121</v>
      </c>
    </row>
    <row r="51" spans="8:55" x14ac:dyDescent="0.35">
      <c r="H51" t="s">
        <v>566</v>
      </c>
      <c r="I51">
        <v>3.2</v>
      </c>
      <c r="J51" s="11">
        <f>J49*($I51-1)</f>
        <v>8.7560000000000002</v>
      </c>
      <c r="K51" s="11">
        <f t="shared" ref="K51:AP51" si="38">K49*($I51-1)</f>
        <v>11.048400000000001</v>
      </c>
      <c r="L51" s="11">
        <f t="shared" si="38"/>
        <v>13.3034</v>
      </c>
      <c r="M51" s="11">
        <f t="shared" si="38"/>
        <v>15.382161457946914</v>
      </c>
      <c r="N51" s="11">
        <f t="shared" si="38"/>
        <v>18.040302784423382</v>
      </c>
      <c r="O51" s="11">
        <f t="shared" si="38"/>
        <v>22.160855697906815</v>
      </c>
      <c r="P51" s="11">
        <f t="shared" si="38"/>
        <v>26.222594520712988</v>
      </c>
      <c r="Q51" s="11">
        <f t="shared" si="38"/>
        <v>29.136617084243788</v>
      </c>
      <c r="R51" s="11">
        <f t="shared" si="38"/>
        <v>31.468405125252744</v>
      </c>
      <c r="S51" s="11">
        <f t="shared" si="38"/>
        <v>33.767029944502575</v>
      </c>
      <c r="T51" s="11">
        <f t="shared" si="38"/>
        <v>35.527502369001013</v>
      </c>
      <c r="U51" s="11">
        <f t="shared" si="38"/>
        <v>37.346310278813519</v>
      </c>
      <c r="V51" s="11">
        <f t="shared" si="38"/>
        <v>40.44921826808207</v>
      </c>
      <c r="W51" s="11">
        <f t="shared" si="38"/>
        <v>42.153212728818154</v>
      </c>
      <c r="X51" s="11">
        <f t="shared" si="38"/>
        <v>44.393047891861471</v>
      </c>
      <c r="Y51" s="11">
        <f t="shared" si="38"/>
        <v>45.697597991912495</v>
      </c>
      <c r="Z51" s="11">
        <f t="shared" si="38"/>
        <v>47.335392442458378</v>
      </c>
      <c r="AA51" s="11">
        <f t="shared" si="38"/>
        <v>48.260914632190143</v>
      </c>
      <c r="AB51" s="11">
        <f t="shared" si="38"/>
        <v>49.335576765972405</v>
      </c>
      <c r="AC51" s="11">
        <f t="shared" si="38"/>
        <v>50.183394335701486</v>
      </c>
      <c r="AD51" s="11">
        <f t="shared" si="38"/>
        <v>50.764551709251414</v>
      </c>
      <c r="AE51" s="11">
        <f t="shared" si="38"/>
        <v>51.745890422400159</v>
      </c>
      <c r="AF51" s="11">
        <f t="shared" si="38"/>
        <v>52.482110632241266</v>
      </c>
      <c r="AG51" s="11">
        <f t="shared" si="38"/>
        <v>52.802221355872383</v>
      </c>
      <c r="AH51" s="11">
        <f t="shared" si="38"/>
        <v>53.079931305422278</v>
      </c>
      <c r="AI51" s="11">
        <f t="shared" si="38"/>
        <v>53.325477728279665</v>
      </c>
      <c r="AJ51" s="11">
        <f t="shared" si="38"/>
        <v>53.232237082000495</v>
      </c>
      <c r="AK51" s="11">
        <f t="shared" si="38"/>
        <v>53.422586936782722</v>
      </c>
      <c r="AL51" s="11">
        <f t="shared" si="38"/>
        <v>53.593355146704283</v>
      </c>
      <c r="AM51" s="11">
        <f t="shared" si="38"/>
        <v>53.745364049663678</v>
      </c>
      <c r="AN51" s="11">
        <f t="shared" si="38"/>
        <v>53.571305890349372</v>
      </c>
      <c r="AO51" s="11">
        <f t="shared" si="38"/>
        <v>53.693382319327931</v>
      </c>
      <c r="AP51" s="11">
        <f t="shared" si="38"/>
        <v>53.80431795666329</v>
      </c>
      <c r="AQ51" t="s">
        <v>182</v>
      </c>
    </row>
    <row r="52" spans="8:55" x14ac:dyDescent="0.35">
      <c r="J52" s="11"/>
      <c r="K52" s="11"/>
      <c r="L52" s="11"/>
      <c r="M52" s="11"/>
      <c r="N52" s="12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8:55" x14ac:dyDescent="0.35">
      <c r="I53" t="s">
        <v>183</v>
      </c>
      <c r="J53" s="11">
        <f>SUM(J45:J50)</f>
        <v>294.69900000000001</v>
      </c>
      <c r="K53" s="11">
        <f t="shared" ref="K53:AP53" si="39">SUM(K45:K50)</f>
        <v>291.32499999999999</v>
      </c>
      <c r="L53" s="11">
        <f t="shared" si="39"/>
        <v>288.13899999999995</v>
      </c>
      <c r="M53" s="11">
        <f t="shared" si="39"/>
        <v>282.21284035686909</v>
      </c>
      <c r="N53" s="11">
        <f t="shared" si="39"/>
        <v>275.41986923094584</v>
      </c>
      <c r="O53" s="11">
        <f t="shared" si="39"/>
        <v>267.4452142533774</v>
      </c>
      <c r="P53" s="11">
        <f t="shared" si="39"/>
        <v>256.01204057976412</v>
      </c>
      <c r="Q53" s="11">
        <f t="shared" si="39"/>
        <v>244.41818377224681</v>
      </c>
      <c r="R53" s="11">
        <f t="shared" si="39"/>
        <v>233.69861127178507</v>
      </c>
      <c r="S53" s="11">
        <f t="shared" si="39"/>
        <v>223.30295228231171</v>
      </c>
      <c r="T53" s="11">
        <f t="shared" si="39"/>
        <v>213.68852419323443</v>
      </c>
      <c r="U53" s="11">
        <f t="shared" si="39"/>
        <v>205.63381688412375</v>
      </c>
      <c r="V53" s="11">
        <f t="shared" si="39"/>
        <v>196.43137071456189</v>
      </c>
      <c r="W53" s="11">
        <f t="shared" si="39"/>
        <v>187.80676584338383</v>
      </c>
      <c r="X53" s="11">
        <f t="shared" si="39"/>
        <v>182.04459763373171</v>
      </c>
      <c r="Y53" s="11">
        <f t="shared" si="39"/>
        <v>174.90999632355656</v>
      </c>
      <c r="Z53" s="11">
        <f t="shared" si="39"/>
        <v>170.09584010845794</v>
      </c>
      <c r="AA53" s="11">
        <f t="shared" si="39"/>
        <v>163.76049031346577</v>
      </c>
      <c r="AB53" s="11">
        <f t="shared" si="39"/>
        <v>159.87133963354555</v>
      </c>
      <c r="AC53" s="11">
        <f t="shared" si="39"/>
        <v>155.79089724505801</v>
      </c>
      <c r="AD53" s="11">
        <f t="shared" si="39"/>
        <v>149.91875613769582</v>
      </c>
      <c r="AE53" s="11">
        <f t="shared" si="39"/>
        <v>146.13568914516534</v>
      </c>
      <c r="AF53" s="11">
        <f t="shared" si="39"/>
        <v>141.96527170734953</v>
      </c>
      <c r="AG53" s="11">
        <f t="shared" si="39"/>
        <v>138.39130433308989</v>
      </c>
      <c r="AH53" s="11">
        <f t="shared" si="39"/>
        <v>135.04286382154712</v>
      </c>
      <c r="AI53" s="11">
        <f t="shared" si="39"/>
        <v>132.00494072450132</v>
      </c>
      <c r="AJ53" s="11">
        <f t="shared" si="39"/>
        <v>128.3619715871607</v>
      </c>
      <c r="AK53" s="11">
        <f t="shared" si="39"/>
        <v>125.64337377799376</v>
      </c>
      <c r="AL53" s="11">
        <f t="shared" si="39"/>
        <v>123.07699735970411</v>
      </c>
      <c r="AM53" s="11">
        <f t="shared" si="39"/>
        <v>120.6504408641872</v>
      </c>
      <c r="AN53" s="11">
        <f t="shared" si="39"/>
        <v>117.66992541335372</v>
      </c>
      <c r="AO53" s="11">
        <f t="shared" si="39"/>
        <v>115.50550939000766</v>
      </c>
      <c r="AP53" s="11">
        <f t="shared" si="39"/>
        <v>113.45164933216336</v>
      </c>
    </row>
    <row r="54" spans="8:55" x14ac:dyDescent="0.35">
      <c r="I54" t="s">
        <v>184</v>
      </c>
      <c r="J54" s="11">
        <f>SUM(J45:J51)</f>
        <v>303.45500000000004</v>
      </c>
      <c r="K54" s="11">
        <f t="shared" ref="K54:AP54" si="40">SUM(K45:K51)</f>
        <v>302.3734</v>
      </c>
      <c r="L54" s="11">
        <f t="shared" si="40"/>
        <v>301.44239999999996</v>
      </c>
      <c r="M54" s="11">
        <f t="shared" si="40"/>
        <v>297.59500181481599</v>
      </c>
      <c r="N54" s="11">
        <f t="shared" si="40"/>
        <v>293.46017201536921</v>
      </c>
      <c r="O54" s="11">
        <f t="shared" si="40"/>
        <v>289.60606995128421</v>
      </c>
      <c r="P54" s="11">
        <f t="shared" si="40"/>
        <v>282.23463510047713</v>
      </c>
      <c r="Q54" s="11">
        <f t="shared" si="40"/>
        <v>273.5548008564906</v>
      </c>
      <c r="R54" s="11">
        <f t="shared" si="40"/>
        <v>265.1670163970378</v>
      </c>
      <c r="S54" s="11">
        <f t="shared" si="40"/>
        <v>257.06998222681426</v>
      </c>
      <c r="T54" s="11">
        <f t="shared" si="40"/>
        <v>249.21602656223544</v>
      </c>
      <c r="U54" s="11">
        <f t="shared" si="40"/>
        <v>242.98012716293726</v>
      </c>
      <c r="V54" s="11">
        <f t="shared" si="40"/>
        <v>236.88058898264396</v>
      </c>
      <c r="W54" s="11">
        <f t="shared" si="40"/>
        <v>229.95997857220198</v>
      </c>
      <c r="X54" s="11">
        <f t="shared" si="40"/>
        <v>226.43764552559318</v>
      </c>
      <c r="Y54" s="11">
        <f t="shared" si="40"/>
        <v>220.60759431546904</v>
      </c>
      <c r="Z54" s="11">
        <f t="shared" si="40"/>
        <v>217.43123255091632</v>
      </c>
      <c r="AA54" s="11">
        <f t="shared" si="40"/>
        <v>212.02140494565592</v>
      </c>
      <c r="AB54" s="11">
        <f t="shared" si="40"/>
        <v>209.20691639951795</v>
      </c>
      <c r="AC54" s="11">
        <f t="shared" si="40"/>
        <v>205.97429158075948</v>
      </c>
      <c r="AD54" s="11">
        <f t="shared" si="40"/>
        <v>200.68330784694723</v>
      </c>
      <c r="AE54" s="11">
        <f t="shared" si="40"/>
        <v>197.8815795675655</v>
      </c>
      <c r="AF54" s="11">
        <f t="shared" si="40"/>
        <v>194.4473823395908</v>
      </c>
      <c r="AG54" s="11">
        <f t="shared" si="40"/>
        <v>191.19352568896227</v>
      </c>
      <c r="AH54" s="11">
        <f t="shared" si="40"/>
        <v>188.12279512696938</v>
      </c>
      <c r="AI54" s="11">
        <f t="shared" si="40"/>
        <v>185.33041845278098</v>
      </c>
      <c r="AJ54" s="11">
        <f t="shared" si="40"/>
        <v>181.59420866916119</v>
      </c>
      <c r="AK54" s="11">
        <f t="shared" si="40"/>
        <v>179.06596071477648</v>
      </c>
      <c r="AL54" s="11">
        <f t="shared" si="40"/>
        <v>176.67035250640839</v>
      </c>
      <c r="AM54" s="11">
        <f t="shared" si="40"/>
        <v>174.3958049138509</v>
      </c>
      <c r="AN54" s="11">
        <f t="shared" si="40"/>
        <v>171.2412313037031</v>
      </c>
      <c r="AO54" s="11">
        <f t="shared" si="40"/>
        <v>169.19889170933558</v>
      </c>
      <c r="AP54" s="11">
        <f t="shared" si="40"/>
        <v>167.25596728882664</v>
      </c>
    </row>
    <row r="55" spans="8:55" x14ac:dyDescent="0.35">
      <c r="J55" s="11"/>
      <c r="K55" s="11"/>
      <c r="L55" s="11"/>
      <c r="M55" s="11"/>
      <c r="N55" s="12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8:55" x14ac:dyDescent="0.35">
      <c r="H56" s="2" t="s">
        <v>181</v>
      </c>
      <c r="J56" s="11"/>
      <c r="K56" s="11"/>
      <c r="L56" s="11"/>
      <c r="M56" s="11"/>
      <c r="N56" s="12">
        <f>N59/M59-1</f>
        <v>-6.5697533007952114E-2</v>
      </c>
      <c r="O56" s="12">
        <f t="shared" ref="O56:AF56" si="41">O59/N59-1</f>
        <v>-0.1727067089881632</v>
      </c>
      <c r="P56" s="12">
        <f t="shared" si="41"/>
        <v>-0.18687636328481627</v>
      </c>
      <c r="Q56" s="12">
        <f t="shared" si="41"/>
        <v>-0.17465119034659138</v>
      </c>
      <c r="R56" s="12">
        <f t="shared" si="41"/>
        <v>-0.17241689534303506</v>
      </c>
      <c r="S56" s="12">
        <f t="shared" si="41"/>
        <v>-0.17490595857777047</v>
      </c>
      <c r="T56" s="12">
        <f t="shared" si="41"/>
        <v>-0.16225419197442792</v>
      </c>
      <c r="U56" s="12">
        <f t="shared" si="41"/>
        <v>-0.15545911947894075</v>
      </c>
      <c r="V56" s="12">
        <f t="shared" si="41"/>
        <v>-0.2498004712310824</v>
      </c>
      <c r="W56" s="12">
        <f t="shared" si="41"/>
        <v>-0.22343367586817009</v>
      </c>
      <c r="X56" s="12">
        <f t="shared" si="41"/>
        <v>-0.32267091194734565</v>
      </c>
      <c r="Y56" s="12">
        <f t="shared" si="41"/>
        <v>-0.23435145575424332</v>
      </c>
      <c r="Z56" s="12">
        <f t="shared" si="41"/>
        <v>-0.20745763195629907</v>
      </c>
      <c r="AA56" s="12">
        <f t="shared" si="41"/>
        <v>-7.6950663952179754E-2</v>
      </c>
      <c r="AB56" s="12">
        <f t="shared" si="41"/>
        <v>-3.3100641850474899E-2</v>
      </c>
      <c r="AC56" s="12">
        <f t="shared" si="41"/>
        <v>-1.3518845225868326E-4</v>
      </c>
      <c r="AD56" s="12">
        <f t="shared" si="41"/>
        <v>-0.41994872068155609</v>
      </c>
      <c r="AE56" s="12">
        <f t="shared" si="41"/>
        <v>0</v>
      </c>
      <c r="AF56" s="12">
        <f t="shared" si="41"/>
        <v>-1</v>
      </c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8:55" x14ac:dyDescent="0.35">
      <c r="H57" t="s">
        <v>16</v>
      </c>
      <c r="I57" t="s">
        <v>121</v>
      </c>
      <c r="J57" s="11">
        <f>VLOOKUP($H57,output!$A$9:$AH$2200,J$1-$J$1+2)</f>
        <v>9.0269999999999992</v>
      </c>
      <c r="K57" s="11">
        <f>VLOOKUP($H57,output!$A$9:$AH$2200,K$1-$J$1+2)</f>
        <v>8.7949999999999999</v>
      </c>
      <c r="L57" s="11">
        <f>VLOOKUP($H57,output!$A$9:$AH$2200,L$1-$J$1+2)</f>
        <v>8.5679999999999996</v>
      </c>
      <c r="M57" s="11">
        <f>VLOOKUP($H57,output!$A$9:$AH$2200,M$1-$J$1+2)</f>
        <v>8.3582993329629591</v>
      </c>
      <c r="N57" s="11">
        <f>VLOOKUP($H57,output!$A$9:$AH$2200,N$1-$J$1+2)</f>
        <v>8.1523390025715994</v>
      </c>
      <c r="O57" s="11">
        <f>VLOOKUP($H57,output!$A$9:$AH$2200,O$1-$J$1+2)</f>
        <v>7.9489680787646497</v>
      </c>
      <c r="P57" s="11">
        <f>VLOOKUP($H57,output!$A$9:$AH$2200,P$1-$J$1+2)</f>
        <v>7.73878507642688</v>
      </c>
      <c r="Q57" s="11">
        <f>VLOOKUP($H57,output!$A$9:$AH$2200,Q$1-$J$1+2)</f>
        <v>7.5287467575256803</v>
      </c>
      <c r="R57" s="11">
        <f>VLOOKUP($H57,output!$A$9:$AH$2200,R$1-$J$1+2)</f>
        <v>7.3168544355734397</v>
      </c>
      <c r="S57" s="11">
        <f>VLOOKUP($H57,output!$A$9:$AH$2200,S$1-$J$1+2)</f>
        <v>7.0707536022816697</v>
      </c>
      <c r="T57" s="11">
        <f>VLOOKUP($H57,output!$A$9:$AH$2200,T$1-$J$1+2)</f>
        <v>6.8400851346724201</v>
      </c>
      <c r="U57" s="11">
        <f>VLOOKUP($H57,output!$A$9:$AH$2200,U$1-$J$1+2)</f>
        <v>6.6116199844031804</v>
      </c>
      <c r="V57" s="11">
        <f>VLOOKUP($H57,output!$A$9:$AH$2200,V$1-$J$1+2)</f>
        <v>6.3318648479979398</v>
      </c>
      <c r="W57" s="11">
        <f>VLOOKUP($H57,output!$A$9:$AH$2200,W$1-$J$1+2)</f>
        <v>6.0890555114757801</v>
      </c>
      <c r="X57" s="11">
        <f>VLOOKUP($H57,output!$A$9:$AH$2200,X$1-$J$1+2)</f>
        <v>5.8572872354065</v>
      </c>
      <c r="Y57" s="11">
        <f>VLOOKUP($H57,output!$A$9:$AH$2200,Y$1-$J$1+2)</f>
        <v>5.6267889562563198</v>
      </c>
      <c r="Z57" s="11">
        <f>VLOOKUP($H57,output!$A$9:$AH$2200,Z$1-$J$1+2)</f>
        <v>5.4014932836435197</v>
      </c>
      <c r="AA57" s="11">
        <f>VLOOKUP($H57,output!$A$9:$AH$2200,AA$1-$J$1+2)</f>
        <v>5.1799762444250304</v>
      </c>
      <c r="AB57" s="11">
        <f>VLOOKUP($H57,output!$A$9:$AH$2200,AB$1-$J$1+2)</f>
        <v>4.9904915677400501</v>
      </c>
      <c r="AC57" s="11">
        <f>VLOOKUP($H57,output!$A$9:$AH$2200,AC$1-$J$1+2)</f>
        <v>4.8183950449242303</v>
      </c>
      <c r="AD57" s="11">
        <f>VLOOKUP($H57,output!$A$9:$AH$2200,AD$1-$J$1+2)</f>
        <v>4.6589510976164004</v>
      </c>
      <c r="AE57" s="11">
        <f>VLOOKUP($H57,output!$A$9:$AH$2200,AE$1-$J$1+2)</f>
        <v>4.5091246776115996</v>
      </c>
      <c r="AF57" s="11">
        <f>VLOOKUP($H57,output!$A$9:$AH$2200,AF$1-$J$1+2)</f>
        <v>4.36716761323627</v>
      </c>
      <c r="AG57" s="11">
        <f>VLOOKUP($H57,output!$A$9:$AH$2200,AG$1-$J$1+2)</f>
        <v>4.2324836072462899</v>
      </c>
      <c r="AH57" s="11">
        <f>VLOOKUP($H57,output!$A$9:$AH$2200,AH$1-$J$1+2)</f>
        <v>4.1041531514201504</v>
      </c>
      <c r="AI57" s="11">
        <f>VLOOKUP($H57,output!$A$9:$AH$2200,AI$1-$J$1+2)</f>
        <v>3.9814982291343899</v>
      </c>
      <c r="AJ57" s="11">
        <f>VLOOKUP($H57,output!$A$9:$AH$2200,AJ$1-$J$1+2)</f>
        <v>3.8639712943089601</v>
      </c>
      <c r="AK57" s="11">
        <f>VLOOKUP($H57,output!$A$9:$AH$2200,AK$1-$J$1+2)</f>
        <v>3.7511599078422102</v>
      </c>
      <c r="AL57" s="11">
        <f>VLOOKUP($H57,output!$A$9:$AH$2200,AL$1-$J$1+2)</f>
        <v>3.6427156677421202</v>
      </c>
      <c r="AM57" s="11">
        <f>VLOOKUP($H57,output!$A$9:$AH$2200,AM$1-$J$1+2)</f>
        <v>3.53834442543284</v>
      </c>
      <c r="AN57" s="11">
        <f>VLOOKUP($H57,output!$A$9:$AH$2200,AN$1-$J$1+2)</f>
        <v>3.43779294751804</v>
      </c>
      <c r="AO57" s="11">
        <f>VLOOKUP($H57,output!$A$9:$AH$2200,AO$1-$J$1+2)</f>
        <v>3.3408399927906398</v>
      </c>
      <c r="AP57" s="11">
        <f>VLOOKUP($H57,output!$A$9:$AH$2200,AP$1-$J$1+2)</f>
        <v>3.2472897365557101</v>
      </c>
    </row>
    <row r="58" spans="8:55" x14ac:dyDescent="0.35">
      <c r="H58" t="s">
        <v>17</v>
      </c>
      <c r="I58" t="s">
        <v>122</v>
      </c>
      <c r="J58" s="11">
        <f>VLOOKUP($H58,output!$A$9:$AH$2200,J$1-$J$1+2)</f>
        <v>1.34</v>
      </c>
      <c r="K58" s="11">
        <f>VLOOKUP($H58,output!$A$9:$AH$2200,K$1-$J$1+2)</f>
        <v>1.8660000000000001</v>
      </c>
      <c r="L58" s="11">
        <f>VLOOKUP($H58,output!$A$9:$AH$2200,L$1-$J$1+2)</f>
        <v>2.3879999999999999</v>
      </c>
      <c r="M58" s="11">
        <f>VLOOKUP($H58,output!$A$9:$AH$2200,M$1-$J$1+2)</f>
        <v>2.9046570300024199</v>
      </c>
      <c r="N58" s="11">
        <f>VLOOKUP($H58,output!$A$9:$AH$2200,N$1-$J$1+2)</f>
        <v>3.4952145477709</v>
      </c>
      <c r="O58" s="11">
        <f>VLOOKUP($H58,output!$A$9:$AH$2200,O$1-$J$1+2)</f>
        <v>4.2465962255787097</v>
      </c>
      <c r="P58" s="11">
        <f>VLOOKUP($H58,output!$A$9:$AH$2200,P$1-$J$1+2)</f>
        <v>5.0218459015338199</v>
      </c>
      <c r="Q58" s="11">
        <f>VLOOKUP($H58,output!$A$9:$AH$2200,Q$1-$J$1+2)</f>
        <v>5.6669244170239503</v>
      </c>
      <c r="R58" s="11">
        <f>VLOOKUP($H58,output!$A$9:$AH$2200,R$1-$J$1+2)</f>
        <v>6.2576397046618402</v>
      </c>
      <c r="S58" s="11">
        <f>VLOOKUP($H58,output!$A$9:$AH$2200,S$1-$J$1+2)</f>
        <v>6.8702171999627</v>
      </c>
      <c r="T58" s="11">
        <f>VLOOKUP($H58,output!$A$9:$AH$2200,T$1-$J$1+2)</f>
        <v>7.4190350274453802</v>
      </c>
      <c r="U58" s="11">
        <f>VLOOKUP($H58,output!$A$9:$AH$2200,U$1-$J$1+2)</f>
        <v>7.9515276807594901</v>
      </c>
      <c r="V58" s="11">
        <f>VLOOKUP($H58,output!$A$9:$AH$2200,V$1-$J$1+2)</f>
        <v>8.6924032991030504</v>
      </c>
      <c r="W58" s="11">
        <f>VLOOKUP($H58,output!$A$9:$AH$2200,W$1-$J$1+2)</f>
        <v>9.1269570381041305</v>
      </c>
      <c r="X58" s="11">
        <f>VLOOKUP($H58,output!$A$9:$AH$2200,X$1-$J$1+2)</f>
        <v>9.6787931671022793</v>
      </c>
      <c r="Y58" s="11">
        <f>VLOOKUP($H58,output!$A$9:$AH$2200,Y$1-$J$1+2)</f>
        <v>10.1772955478495</v>
      </c>
      <c r="Z58" s="11">
        <f>VLOOKUP($H58,output!$A$9:$AH$2200,Z$1-$J$1+2)</f>
        <v>10.6563148362135</v>
      </c>
      <c r="AA58" s="11">
        <f>VLOOKUP($H58,output!$A$9:$AH$2200,AA$1-$J$1+2)</f>
        <v>11.1119654104265</v>
      </c>
      <c r="AB58" s="11">
        <f>VLOOKUP($H58,output!$A$9:$AH$2200,AB$1-$J$1+2)</f>
        <v>11.475991040217799</v>
      </c>
      <c r="AC58" s="11">
        <f>VLOOKUP($H58,output!$A$9:$AH$2200,AC$1-$J$1+2)</f>
        <v>11.7902382753302</v>
      </c>
      <c r="AD58" s="11">
        <f>VLOOKUP($H58,output!$A$9:$AH$2200,AD$1-$J$1+2)+AD70-AD59</f>
        <v>12.144642661210318</v>
      </c>
      <c r="AE58" s="11">
        <f>VLOOKUP($H58,output!$A$9:$AH$2200,AE$1-$J$1+2)+AE70-AE59</f>
        <v>12.401819200985903</v>
      </c>
      <c r="AF58" s="11">
        <f>VLOOKUP($H58,output!$A$9:$AH$2200,AF$1-$J$1+2)+AF70-AF59</f>
        <v>12.737960990263588</v>
      </c>
      <c r="AG58" s="11">
        <f>VLOOKUP($H58,output!$A$9:$AH$2200,AG$1-$J$1+2)+AG70-AG59</f>
        <v>12.962172759445926</v>
      </c>
      <c r="AH58" s="11">
        <f>VLOOKUP($H58,output!$A$9:$AH$2200,AH$1-$J$1+2)+AH70-AH59</f>
        <v>13.176113052145078</v>
      </c>
      <c r="AI58" s="11">
        <f>VLOOKUP($H58,output!$A$9:$AH$2200,AI$1-$J$1+2)+AI70-AI59</f>
        <v>13.38129827538752</v>
      </c>
      <c r="AJ58" s="11">
        <f>VLOOKUP($H58,output!$A$9:$AH$2200,AJ$1-$J$1+2)+AJ70-AJ59</f>
        <v>13.578560117381491</v>
      </c>
      <c r="AK58" s="11">
        <f>VLOOKUP($H58,output!$A$9:$AH$2200,AK$1-$J$1+2)+AK70-AK59</f>
        <v>13.7688501875655</v>
      </c>
      <c r="AL58" s="11">
        <f>VLOOKUP($H58,output!$A$9:$AH$2200,AL$1-$J$1+2)+AL70-AL59</f>
        <v>13.952785864042884</v>
      </c>
      <c r="AM58" s="11">
        <f>VLOOKUP($H58,output!$A$9:$AH$2200,AM$1-$J$1+2)+AM70-AM59</f>
        <v>14.130690530735372</v>
      </c>
      <c r="AN58" s="11">
        <f>VLOOKUP($H58,output!$A$9:$AH$2200,AN$1-$J$1+2)+AN70-AN59</f>
        <v>14.303174645956283</v>
      </c>
      <c r="AO58" s="11">
        <f>VLOOKUP($H58,output!$A$9:$AH$2200,AO$1-$J$1+2)+AO70-AO59</f>
        <v>14.47041912275731</v>
      </c>
      <c r="AP58" s="11">
        <f>VLOOKUP($H58,output!$A$9:$AH$2200,AP$1-$J$1+2)+AP70-AP59</f>
        <v>14.632917398041222</v>
      </c>
    </row>
    <row r="59" spans="8:55" x14ac:dyDescent="0.35">
      <c r="H59" t="s">
        <v>18</v>
      </c>
      <c r="I59" t="s">
        <v>119</v>
      </c>
      <c r="J59" s="11">
        <f>VLOOKUP($H59,output!$A$9:$AH$2200,J$1-$J$1+2)</f>
        <v>3.4420000000000002</v>
      </c>
      <c r="K59" s="11">
        <f>VLOOKUP($H59,output!$A$9:$AH$2200,K$1-$J$1+2)</f>
        <v>3.3639999999999999</v>
      </c>
      <c r="L59" s="11">
        <f>VLOOKUP($H59,output!$A$9:$AH$2200,L$1-$J$1+2)</f>
        <v>3.2890000000000001</v>
      </c>
      <c r="M59" s="11">
        <f>VLOOKUP($H59,output!$A$9:$AH$2200,M$1-$J$1+2)</f>
        <v>3.2195116731778701</v>
      </c>
      <c r="N59" s="11">
        <f>VLOOKUP($H59,output!$A$9:$AH$2200,N$1-$J$1+2)</f>
        <v>3.0079976987597798</v>
      </c>
      <c r="O59" s="11">
        <f>VLOOKUP($H59,output!$A$9:$AH$2200,O$1-$J$1+2)</f>
        <v>2.48849631556301</v>
      </c>
      <c r="P59" s="11">
        <f>VLOOKUP($H59,output!$A$9:$AH$2200,P$1-$J$1+2)</f>
        <v>2.0234551740629301</v>
      </c>
      <c r="Q59" s="11">
        <f>VLOOKUP($H59,output!$A$9:$AH$2200,Q$1-$J$1+2)</f>
        <v>1.6700563192998701</v>
      </c>
      <c r="R59" s="11">
        <f>VLOOKUP($H59,output!$A$9:$AH$2200,R$1-$J$1+2)</f>
        <v>1.38211039367817</v>
      </c>
      <c r="S59" s="11">
        <f>VLOOKUP($H59,output!$A$9:$AH$2200,S$1-$J$1+2)</f>
        <v>1.14037105041159</v>
      </c>
      <c r="T59" s="11">
        <f>VLOOKUP($H59,output!$A$9:$AH$2200,T$1-$J$1+2)</f>
        <v>0.95534106707602795</v>
      </c>
      <c r="U59" s="11">
        <f>VLOOKUP($H59,output!$A$9:$AH$2200,U$1-$J$1+2)</f>
        <v>0.80682458598631701</v>
      </c>
      <c r="V59" s="11">
        <f>VLOOKUP($H59,output!$A$9:$AH$2200,V$1-$J$1+2)</f>
        <v>0.60527942420611203</v>
      </c>
      <c r="W59" s="11">
        <f>VLOOKUP($H59,output!$A$9:$AH$2200,W$1-$J$1+2)</f>
        <v>0.47003961752837098</v>
      </c>
      <c r="X59" s="11">
        <f>VLOOKUP($H59,output!$A$9:$AH$2200,X$1-$J$1+2)</f>
        <v>0.31837150548910997</v>
      </c>
      <c r="Y59" s="11">
        <f>VLOOKUP($H59,output!$A$9:$AH$2200,Y$1-$J$1+2)</f>
        <v>0.243760679707067</v>
      </c>
      <c r="Z59" s="11">
        <f>VLOOKUP($H59,output!$A$9:$AH$2200,Z$1-$J$1+2)</f>
        <v>0.193190666330981</v>
      </c>
      <c r="AA59" s="11">
        <f>VLOOKUP($H59,output!$A$9:$AH$2200,AA$1-$J$1+2)</f>
        <v>0.178324516287448</v>
      </c>
      <c r="AB59" s="11">
        <f>VLOOKUP($H59,output!$A$9:$AH$2200,AB$1-$J$1+2)</f>
        <v>0.17242186034065801</v>
      </c>
      <c r="AC59" s="11">
        <f>VLOOKUP($H59,output!$A$9:$AH$2200,AC$1-$J$1+2)</f>
        <v>0.172398550896223</v>
      </c>
      <c r="AD59" s="11">
        <v>0.1</v>
      </c>
      <c r="AE59" s="11">
        <v>0.1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8:55" x14ac:dyDescent="0.35">
      <c r="H60" t="s">
        <v>19</v>
      </c>
      <c r="I60" t="s">
        <v>120</v>
      </c>
      <c r="J60" s="11">
        <f>VLOOKUP($H60,output!$A$9:$AH$2200,J$1-$J$1+2)</f>
        <v>1.27</v>
      </c>
      <c r="K60" s="11">
        <f>VLOOKUP($H60,output!$A$9:$AH$2200,K$1-$J$1+2)</f>
        <v>1.353</v>
      </c>
      <c r="L60" s="11">
        <f>VLOOKUP($H60,output!$A$9:$AH$2200,L$1-$J$1+2)</f>
        <v>1.4319999999999999</v>
      </c>
      <c r="M60" s="11">
        <f>VLOOKUP($H60,output!$A$9:$AH$2200,M$1-$J$1+2)</f>
        <v>1.4974174750470199</v>
      </c>
      <c r="N60" s="11">
        <f>VLOOKUP($H60,output!$A$9:$AH$2200,N$1-$J$1+2)</f>
        <v>1.6006550487378299</v>
      </c>
      <c r="O60" s="11">
        <f>VLOOKUP($H60,output!$A$9:$AH$2200,O$1-$J$1+2)</f>
        <v>1.7786582040888601</v>
      </c>
      <c r="P60" s="11">
        <f>VLOOKUP($H60,output!$A$9:$AH$2200,P$1-$J$1+2)</f>
        <v>1.9265252819013301</v>
      </c>
      <c r="Q60" s="11">
        <f>VLOOKUP($H60,output!$A$9:$AH$2200,Q$1-$J$1+2)</f>
        <v>2.03638531021444</v>
      </c>
      <c r="R60" s="11">
        <f>VLOOKUP($H60,output!$A$9:$AH$2200,R$1-$J$1+2)</f>
        <v>2.12559346457147</v>
      </c>
      <c r="S60" s="11">
        <f>VLOOKUP($H60,output!$A$9:$AH$2200,S$1-$J$1+2)</f>
        <v>2.1982511426729099</v>
      </c>
      <c r="T60" s="11">
        <f>VLOOKUP($H60,output!$A$9:$AH$2200,T$1-$J$1+2)</f>
        <v>2.2572467477070899</v>
      </c>
      <c r="U60" s="11">
        <f>VLOOKUP($H60,output!$A$9:$AH$2200,U$1-$J$1+2)</f>
        <v>2.3051916127358298</v>
      </c>
      <c r="V60" s="11">
        <f>VLOOKUP($H60,output!$A$9:$AH$2200,V$1-$J$1+2)</f>
        <v>2.3419243044900702</v>
      </c>
      <c r="W60" s="11">
        <f>VLOOKUP($H60,output!$A$9:$AH$2200,W$1-$J$1+2)</f>
        <v>2.3565340992783499</v>
      </c>
      <c r="X60" s="11">
        <f>VLOOKUP($H60,output!$A$9:$AH$2200,X$1-$J$1+2)</f>
        <v>2.3793906189362399</v>
      </c>
      <c r="Y60" s="11">
        <f>VLOOKUP($H60,output!$A$9:$AH$2200,Y$1-$J$1+2)</f>
        <v>2.38588562006341</v>
      </c>
      <c r="Z60" s="11">
        <f>VLOOKUP($H60,output!$A$9:$AH$2200,Z$1-$J$1+2)</f>
        <v>2.3788005765739402</v>
      </c>
      <c r="AA60" s="11">
        <f>VLOOKUP($H60,output!$A$9:$AH$2200,AA$1-$J$1+2)</f>
        <v>2.3568085546975599</v>
      </c>
      <c r="AB60" s="11">
        <f>VLOOKUP($H60,output!$A$9:$AH$2200,AB$1-$J$1+2)</f>
        <v>2.3432921930331698</v>
      </c>
      <c r="AC60" s="11">
        <f>VLOOKUP($H60,output!$A$9:$AH$2200,AC$1-$J$1+2)</f>
        <v>2.33284582336305</v>
      </c>
      <c r="AD60" s="11">
        <f>VLOOKUP($H60,output!$A$9:$AH$2200,AD$1-$J$1+2)</f>
        <v>2.3239761932950098</v>
      </c>
      <c r="AE60" s="11">
        <f>VLOOKUP($H60,output!$A$9:$AH$2200,AE$1-$J$1+2)</f>
        <v>2.31556456598017</v>
      </c>
      <c r="AF60" s="11">
        <f>VLOOKUP($H60,output!$A$9:$AH$2200,AF$1-$J$1+2)</f>
        <v>2.3069915073796801</v>
      </c>
      <c r="AG60" s="11">
        <f>VLOOKUP($H60,output!$A$9:$AH$2200,AG$1-$J$1+2)</f>
        <v>2.2982812585184602</v>
      </c>
      <c r="AH60" s="11">
        <f>VLOOKUP($H60,output!$A$9:$AH$2200,AH$1-$J$1+2)</f>
        <v>2.2891900470093902</v>
      </c>
      <c r="AI60" s="11">
        <f>VLOOKUP($H60,output!$A$9:$AH$2200,AI$1-$J$1+2)</f>
        <v>2.2796386122199102</v>
      </c>
      <c r="AJ60" s="11">
        <f>VLOOKUP($H60,output!$A$9:$AH$2200,AJ$1-$J$1+2)</f>
        <v>2.2695090473969399</v>
      </c>
      <c r="AK60" s="11">
        <f>VLOOKUP($H60,output!$A$9:$AH$2200,AK$1-$J$1+2)</f>
        <v>2.2587937345584899</v>
      </c>
      <c r="AL60" s="11">
        <f>VLOOKUP($H60,output!$A$9:$AH$2200,AL$1-$J$1+2)</f>
        <v>2.2474607263445701</v>
      </c>
      <c r="AM60" s="11">
        <f>VLOOKUP($H60,output!$A$9:$AH$2200,AM$1-$J$1+2)</f>
        <v>2.2354491289259499</v>
      </c>
      <c r="AN60" s="11">
        <f>VLOOKUP($H60,output!$A$9:$AH$2200,AN$1-$J$1+2)</f>
        <v>2.2227886339983698</v>
      </c>
      <c r="AO60" s="11">
        <f>VLOOKUP($H60,output!$A$9:$AH$2200,AO$1-$J$1+2)</f>
        <v>2.2094329906314698</v>
      </c>
      <c r="AP60" s="11">
        <f>VLOOKUP($H60,output!$A$9:$AH$2200,AP$1-$J$1+2)</f>
        <v>2.19542066164869</v>
      </c>
    </row>
    <row r="61" spans="8:55" x14ac:dyDescent="0.35">
      <c r="H61" t="s">
        <v>20</v>
      </c>
      <c r="I61" t="s">
        <v>118</v>
      </c>
      <c r="J61" s="11">
        <f>VLOOKUP($H61,output!$A$9:$AH$2200,J$1-$J$1+2)</f>
        <v>11.618</v>
      </c>
      <c r="K61" s="11">
        <f>VLOOKUP($H61,output!$A$9:$AH$2200,K$1-$J$1+2)</f>
        <v>11.577999999999999</v>
      </c>
      <c r="L61" s="11">
        <f>VLOOKUP($H61,output!$A$9:$AH$2200,L$1-$J$1+2)</f>
        <v>11.536</v>
      </c>
      <c r="M61" s="11">
        <f>VLOOKUP($H61,output!$A$9:$AH$2200,M$1-$J$1+2)</f>
        <v>11.488230282112699</v>
      </c>
      <c r="N61" s="11">
        <f>VLOOKUP($H61,output!$A$9:$AH$2200,N$1-$J$1+2)</f>
        <v>11.4668559109385</v>
      </c>
      <c r="O61" s="11">
        <f>VLOOKUP($H61,output!$A$9:$AH$2200,O$1-$J$1+2)</f>
        <v>11.4971015276821</v>
      </c>
      <c r="P61" s="11">
        <f>VLOOKUP($H61,output!$A$9:$AH$2200,P$1-$J$1+2)</f>
        <v>11.468691124461699</v>
      </c>
      <c r="Q61" s="11">
        <f>VLOOKUP($H61,output!$A$9:$AH$2200,Q$1-$J$1+2)</f>
        <v>11.1231087910816</v>
      </c>
      <c r="R61" s="11">
        <f>VLOOKUP($H61,output!$A$9:$AH$2200,R$1-$J$1+2)</f>
        <v>10.7968973037756</v>
      </c>
      <c r="S61" s="11">
        <f>VLOOKUP($H61,output!$A$9:$AH$2200,S$1-$J$1+2)</f>
        <v>10.458520536114101</v>
      </c>
      <c r="T61" s="11">
        <f>VLOOKUP($H61,output!$A$9:$AH$2200,T$1-$J$1+2)</f>
        <v>10.1296204538037</v>
      </c>
      <c r="U61" s="11">
        <f>VLOOKUP($H61,output!$A$9:$AH$2200,U$1-$J$1+2)</f>
        <v>9.7917646894437098</v>
      </c>
      <c r="V61" s="11">
        <f>VLOOKUP($H61,output!$A$9:$AH$2200,V$1-$J$1+2)</f>
        <v>9.35442144005372</v>
      </c>
      <c r="W61" s="11">
        <f>VLOOKUP($H61,output!$A$9:$AH$2200,W$1-$J$1+2)</f>
        <v>9.0137456299428607</v>
      </c>
      <c r="X61" s="11">
        <f>VLOOKUP($H61,output!$A$9:$AH$2200,X$1-$J$1+2)</f>
        <v>8.7061704109668501</v>
      </c>
      <c r="Y61" s="11">
        <f>VLOOKUP($H61,output!$A$9:$AH$2200,Y$1-$J$1+2)</f>
        <v>8.4085465350795197</v>
      </c>
      <c r="Z61" s="11">
        <f>VLOOKUP($H61,output!$A$9:$AH$2200,Z$1-$J$1+2)</f>
        <v>8.1251888381271993</v>
      </c>
      <c r="AA61" s="11">
        <f>VLOOKUP($H61,output!$A$9:$AH$2200,AA$1-$J$1+2)</f>
        <v>7.8503950907372904</v>
      </c>
      <c r="AB61" s="11">
        <f>VLOOKUP($H61,output!$A$9:$AH$2200,AB$1-$J$1+2)</f>
        <v>7.61043849801848</v>
      </c>
      <c r="AC61" s="11">
        <f>VLOOKUP($H61,output!$A$9:$AH$2200,AC$1-$J$1+2)</f>
        <v>7.3904980388108799</v>
      </c>
      <c r="AD61" s="11">
        <f>VLOOKUP($H61,output!$A$9:$AH$2200,AD$1-$J$1+2)</f>
        <v>7.1858852289170301</v>
      </c>
      <c r="AE61" s="11">
        <f>VLOOKUP($H61,output!$A$9:$AH$2200,AE$1-$J$1+2)</f>
        <v>6.9939262075424704</v>
      </c>
      <c r="AF61" s="11">
        <f>VLOOKUP($H61,output!$A$9:$AH$2200,AF$1-$J$1+2)</f>
        <v>6.8130103861414604</v>
      </c>
      <c r="AG61" s="11">
        <f>VLOOKUP($H61,output!$A$9:$AH$2200,AG$1-$J$1+2)</f>
        <v>6.6424055308703496</v>
      </c>
      <c r="AH61" s="11">
        <f>VLOOKUP($H61,output!$A$9:$AH$2200,AH$1-$J$1+2)</f>
        <v>6.4811288821262902</v>
      </c>
      <c r="AI61" s="11">
        <f>VLOOKUP($H61,output!$A$9:$AH$2200,AI$1-$J$1+2)</f>
        <v>6.3283796245212596</v>
      </c>
      <c r="AJ61" s="11">
        <f>VLOOKUP($H61,output!$A$9:$AH$2200,AJ$1-$J$1+2)</f>
        <v>6.1834694322150696</v>
      </c>
      <c r="AK61" s="11">
        <f>VLOOKUP($H61,output!$A$9:$AH$2200,AK$1-$J$1+2)</f>
        <v>6.0458175719187599</v>
      </c>
      <c r="AL61" s="11">
        <f>VLOOKUP($H61,output!$A$9:$AH$2200,AL$1-$J$1+2)</f>
        <v>5.9149109314078601</v>
      </c>
      <c r="AM61" s="11">
        <f>VLOOKUP($H61,output!$A$9:$AH$2200,AM$1-$J$1+2)</f>
        <v>5.7902925245879002</v>
      </c>
      <c r="AN61" s="11">
        <f>VLOOKUP($H61,output!$A$9:$AH$2200,AN$1-$J$1+2)</f>
        <v>5.6715512783928297</v>
      </c>
      <c r="AO61" s="11">
        <f>VLOOKUP($H61,output!$A$9:$AH$2200,AO$1-$J$1+2)</f>
        <v>5.5583145333212496</v>
      </c>
      <c r="AP61" s="11">
        <f>VLOOKUP($H61,output!$A$9:$AH$2200,AP$1-$J$1+2)</f>
        <v>5.4502422852915</v>
      </c>
    </row>
    <row r="62" spans="8:55" x14ac:dyDescent="0.35">
      <c r="H62" t="s">
        <v>21</v>
      </c>
      <c r="I62" t="s">
        <v>117</v>
      </c>
      <c r="J62" s="11">
        <f>VLOOKUP($H62,output!$A$9:$AH$2200,J$1-$J$1+2)</f>
        <v>1.069</v>
      </c>
      <c r="K62" s="11">
        <f>VLOOKUP($H62,output!$A$9:$AH$2200,K$1-$J$1+2)</f>
        <v>1.1519999999999999</v>
      </c>
      <c r="L62" s="11">
        <f>VLOOKUP($H62,output!$A$9:$AH$2200,L$1-$J$1+2)</f>
        <v>1.236</v>
      </c>
      <c r="M62" s="11">
        <f>VLOOKUP($H62,output!$A$9:$AH$2200,M$1-$J$1+2)</f>
        <v>1.3201992345563001</v>
      </c>
      <c r="N62" s="11">
        <f>VLOOKUP($H62,output!$A$9:$AH$2200,N$1-$J$1+2)</f>
        <v>1.4042793784265499</v>
      </c>
      <c r="O62" s="11">
        <f>VLOOKUP($H62,output!$A$9:$AH$2200,O$1-$J$1+2)</f>
        <v>1.4844690776016201</v>
      </c>
      <c r="P62" s="11">
        <f>VLOOKUP($H62,output!$A$9:$AH$2200,P$1-$J$1+2)</f>
        <v>1.5598223679263801</v>
      </c>
      <c r="Q62" s="11">
        <f>VLOOKUP($H62,output!$A$9:$AH$2200,Q$1-$J$1+2)</f>
        <v>1.9867357688092699</v>
      </c>
      <c r="R62" s="11">
        <f>VLOOKUP($H62,output!$A$9:$AH$2200,R$1-$J$1+2)</f>
        <v>2.3836661432829098</v>
      </c>
      <c r="S62" s="11">
        <f>VLOOKUP($H62,output!$A$9:$AH$2200,S$1-$J$1+2)</f>
        <v>2.7535252877611001</v>
      </c>
      <c r="T62" s="11">
        <f>VLOOKUP($H62,output!$A$9:$AH$2200,T$1-$J$1+2)</f>
        <v>3.0972430749887998</v>
      </c>
      <c r="U62" s="11">
        <f>VLOOKUP($H62,output!$A$9:$AH$2200,U$1-$J$1+2)</f>
        <v>3.4166748409209098</v>
      </c>
      <c r="V62" s="11">
        <f>VLOOKUP($H62,output!$A$9:$AH$2200,V$1-$J$1+2)</f>
        <v>3.7209288251046901</v>
      </c>
      <c r="W62" s="11">
        <f>VLOOKUP($H62,output!$A$9:$AH$2200,W$1-$J$1+2)</f>
        <v>3.9522844711806799</v>
      </c>
      <c r="X62" s="11">
        <f>VLOOKUP($H62,output!$A$9:$AH$2200,X$1-$J$1+2)</f>
        <v>4.2094151235221604</v>
      </c>
      <c r="Y62" s="11">
        <f>VLOOKUP($H62,output!$A$9:$AH$2200,Y$1-$J$1+2)</f>
        <v>4.4365808592476501</v>
      </c>
      <c r="Z62" s="11">
        <f>VLOOKUP($H62,output!$A$9:$AH$2200,Z$1-$J$1+2)</f>
        <v>4.6419403261194603</v>
      </c>
      <c r="AA62" s="11">
        <f>VLOOKUP($H62,output!$A$9:$AH$2200,AA$1-$J$1+2)</f>
        <v>4.8262258670881799</v>
      </c>
      <c r="AB62" s="11">
        <f>VLOOKUP($H62,output!$A$9:$AH$2200,AB$1-$J$1+2)</f>
        <v>5.0065110055374999</v>
      </c>
      <c r="AC62" s="11">
        <f>VLOOKUP($H62,output!$A$9:$AH$2200,AC$1-$J$1+2)</f>
        <v>5.1789564128118002</v>
      </c>
      <c r="AD62" s="11">
        <f>VLOOKUP($H62,output!$A$9:$AH$2200,AD$1-$J$1+2)</f>
        <v>5.3427892467362197</v>
      </c>
      <c r="AE62" s="11">
        <f>VLOOKUP($H62,output!$A$9:$AH$2200,AE$1-$J$1+2)</f>
        <v>5.49747191897929</v>
      </c>
      <c r="AF62" s="11">
        <f>VLOOKUP($H62,output!$A$9:$AH$2200,AF$1-$J$1+2)</f>
        <v>5.6432315162625901</v>
      </c>
      <c r="AG62" s="11">
        <f>VLOOKUP($H62,output!$A$9:$AH$2200,AG$1-$J$1+2)</f>
        <v>5.7823358619661196</v>
      </c>
      <c r="AH62" s="11">
        <f>VLOOKUP($H62,output!$A$9:$AH$2200,AH$1-$J$1+2)</f>
        <v>5.9152952570105999</v>
      </c>
      <c r="AI62" s="11">
        <f>VLOOKUP($H62,output!$A$9:$AH$2200,AI$1-$J$1+2)</f>
        <v>6.0421328864445103</v>
      </c>
      <c r="AJ62" s="11">
        <f>VLOOKUP($H62,output!$A$9:$AH$2200,AJ$1-$J$1+2)</f>
        <v>6.1633932267120297</v>
      </c>
      <c r="AK62" s="11">
        <f>VLOOKUP($H62,output!$A$9:$AH$2200,AK$1-$J$1+2)</f>
        <v>6.2791073591925297</v>
      </c>
      <c r="AL62" s="11">
        <f>VLOOKUP($H62,output!$A$9:$AH$2200,AL$1-$J$1+2)</f>
        <v>6.3895526133414604</v>
      </c>
      <c r="AM62" s="11">
        <f>VLOOKUP($H62,output!$A$9:$AH$2200,AM$1-$J$1+2)</f>
        <v>6.4952414233406701</v>
      </c>
      <c r="AN62" s="11">
        <f>VLOOKUP($H62,output!$A$9:$AH$2200,AN$1-$J$1+2)</f>
        <v>6.5961784179282903</v>
      </c>
      <c r="AO62" s="11">
        <f>VLOOKUP($H62,output!$A$9:$AH$2200,AO$1-$J$1+2)</f>
        <v>6.6928462072945596</v>
      </c>
      <c r="AP62" s="11">
        <f>VLOOKUP($H62,output!$A$9:$AH$2200,AP$1-$J$1+2)</f>
        <v>6.78522959333253</v>
      </c>
    </row>
    <row r="63" spans="8:55" x14ac:dyDescent="0.35">
      <c r="J63" s="11"/>
      <c r="K63" s="11">
        <f>K62-J62</f>
        <v>8.2999999999999963E-2</v>
      </c>
      <c r="L63" s="11">
        <f>L62-K62</f>
        <v>8.4000000000000075E-2</v>
      </c>
      <c r="M63" s="11">
        <f t="shared" ref="M63:AO63" si="42">M62-L62</f>
        <v>8.4199234556300073E-2</v>
      </c>
      <c r="N63" s="11">
        <f t="shared" si="42"/>
        <v>8.4080143870249868E-2</v>
      </c>
      <c r="O63" s="11">
        <f t="shared" si="42"/>
        <v>8.0189699175070128E-2</v>
      </c>
      <c r="P63" s="11">
        <f t="shared" si="42"/>
        <v>7.5353290324760014E-2</v>
      </c>
      <c r="Q63" s="11">
        <f t="shared" si="42"/>
        <v>0.42691340088288987</v>
      </c>
      <c r="R63" s="11">
        <f t="shared" si="42"/>
        <v>0.39693037447363988</v>
      </c>
      <c r="S63" s="11">
        <f t="shared" si="42"/>
        <v>0.36985914447819024</v>
      </c>
      <c r="T63" s="11">
        <f t="shared" si="42"/>
        <v>0.34371778722769974</v>
      </c>
      <c r="U63" s="11">
        <f t="shared" si="42"/>
        <v>0.31943176593210998</v>
      </c>
      <c r="V63" s="11">
        <f t="shared" si="42"/>
        <v>0.30425398418378036</v>
      </c>
      <c r="W63" s="11">
        <f t="shared" si="42"/>
        <v>0.2313556460759898</v>
      </c>
      <c r="X63" s="11">
        <f t="shared" si="42"/>
        <v>0.25713065234148047</v>
      </c>
      <c r="Y63" s="11">
        <f t="shared" si="42"/>
        <v>0.2271657357254897</v>
      </c>
      <c r="Z63" s="11">
        <f t="shared" si="42"/>
        <v>0.20535946687181017</v>
      </c>
      <c r="AA63" s="11">
        <f t="shared" si="42"/>
        <v>0.18428554096871963</v>
      </c>
      <c r="AB63" s="11">
        <f t="shared" si="42"/>
        <v>0.18028513844932004</v>
      </c>
      <c r="AC63" s="11">
        <f t="shared" si="42"/>
        <v>0.17244540727430024</v>
      </c>
      <c r="AD63" s="11">
        <f t="shared" si="42"/>
        <v>0.1638328339244195</v>
      </c>
      <c r="AE63" s="11">
        <f t="shared" si="42"/>
        <v>0.15468267224307031</v>
      </c>
      <c r="AF63" s="11">
        <f t="shared" si="42"/>
        <v>0.14575959728330012</v>
      </c>
      <c r="AG63" s="11">
        <f t="shared" si="42"/>
        <v>0.13910434570352948</v>
      </c>
      <c r="AH63" s="11">
        <f t="shared" si="42"/>
        <v>0.13295939504448029</v>
      </c>
      <c r="AI63" s="11">
        <f t="shared" si="42"/>
        <v>0.12683762943391041</v>
      </c>
      <c r="AJ63" s="11">
        <f t="shared" si="42"/>
        <v>0.12126034026751942</v>
      </c>
      <c r="AK63" s="11">
        <f t="shared" si="42"/>
        <v>0.1157141324805</v>
      </c>
      <c r="AL63" s="11">
        <f t="shared" si="42"/>
        <v>0.11044525414893069</v>
      </c>
      <c r="AM63" s="11">
        <f t="shared" si="42"/>
        <v>0.10568880999920971</v>
      </c>
      <c r="AN63" s="11">
        <f t="shared" si="42"/>
        <v>0.10093699458762018</v>
      </c>
      <c r="AO63" s="11">
        <f t="shared" si="42"/>
        <v>9.6667789366269297E-2</v>
      </c>
      <c r="AP63" s="11">
        <f t="shared" ref="AP63" si="43">AP62-AO62</f>
        <v>9.2383386037970361E-2</v>
      </c>
      <c r="AQ63" s="1"/>
    </row>
    <row r="64" spans="8:55" x14ac:dyDescent="0.35">
      <c r="I64" t="s">
        <v>194</v>
      </c>
      <c r="J64" s="11"/>
      <c r="K64" s="21">
        <f>(K62-J62)*1000</f>
        <v>82.999999999999957</v>
      </c>
      <c r="L64" s="21">
        <f t="shared" ref="L64:V64" si="44">(L62-K62)*1000</f>
        <v>84.000000000000071</v>
      </c>
      <c r="M64" s="21">
        <f t="shared" si="44"/>
        <v>84.19923455630007</v>
      </c>
      <c r="N64" s="21">
        <f t="shared" si="44"/>
        <v>84.08014387024987</v>
      </c>
      <c r="O64" s="21">
        <f>(O62-N62)*1000</f>
        <v>80.189699175070132</v>
      </c>
      <c r="P64" s="21">
        <f t="shared" si="44"/>
        <v>75.35329032476001</v>
      </c>
      <c r="Q64" s="21">
        <f t="shared" si="44"/>
        <v>426.91340088288985</v>
      </c>
      <c r="R64" s="21">
        <f t="shared" si="44"/>
        <v>396.93037447363986</v>
      </c>
      <c r="S64" s="21">
        <f t="shared" si="44"/>
        <v>369.85914447819022</v>
      </c>
      <c r="T64" s="21">
        <f t="shared" si="44"/>
        <v>343.71778722769977</v>
      </c>
      <c r="U64" s="21">
        <f t="shared" si="44"/>
        <v>319.43176593210995</v>
      </c>
      <c r="V64" s="21">
        <f t="shared" si="44"/>
        <v>304.25398418378035</v>
      </c>
      <c r="W64" s="21">
        <f t="shared" ref="W64" si="45">(W62-V62)*1000</f>
        <v>231.3556460759898</v>
      </c>
      <c r="X64" s="21">
        <f t="shared" ref="X64" si="46">(X62-W62)*1000</f>
        <v>257.13065234148047</v>
      </c>
      <c r="Y64" s="21">
        <f t="shared" ref="Y64" si="47">(Y62-X62)*1000</f>
        <v>227.1657357254897</v>
      </c>
      <c r="Z64" s="21">
        <f t="shared" ref="Z64" si="48">(Z62-Y62)*1000</f>
        <v>205.35946687181018</v>
      </c>
      <c r="AA64" s="21">
        <f t="shared" ref="AA64" si="49">(AA62-Z62)*1000</f>
        <v>184.28554096871963</v>
      </c>
      <c r="AB64" s="21">
        <f t="shared" ref="AB64" si="50">(AB62-AA62)*1000</f>
        <v>180.28513844932004</v>
      </c>
      <c r="AC64" s="21">
        <f t="shared" ref="AC64" si="51">(AC62-AB62)*1000</f>
        <v>172.44540727430024</v>
      </c>
      <c r="AD64" s="21">
        <f t="shared" ref="AD64" si="52">(AD62-AC62)*1000</f>
        <v>163.8328339244195</v>
      </c>
      <c r="AE64" s="21">
        <f t="shared" ref="AE64" si="53">(AE62-AD62)*1000</f>
        <v>154.6826722430703</v>
      </c>
      <c r="AF64" s="21">
        <f t="shared" ref="AF64" si="54">(AF62-AE62)*1000</f>
        <v>145.75959728330014</v>
      </c>
      <c r="AG64" s="21">
        <f t="shared" ref="AG64" si="55">(AG62-AF62)*1000</f>
        <v>139.10434570352948</v>
      </c>
      <c r="AH64" s="21">
        <f t="shared" ref="AH64" si="56">(AH62-AG62)*1000</f>
        <v>132.95939504448029</v>
      </c>
      <c r="AI64" s="21">
        <f t="shared" ref="AI64" si="57">(AI62-AH62)*1000</f>
        <v>126.83762943391042</v>
      </c>
      <c r="AJ64" s="21">
        <f t="shared" ref="AJ64" si="58">(AJ62-AI62)*1000</f>
        <v>121.26034026751941</v>
      </c>
      <c r="AK64" s="21">
        <f t="shared" ref="AK64" si="59">(AK62-AJ62)*1000</f>
        <v>115.7141324805</v>
      </c>
      <c r="AL64" s="21">
        <f t="shared" ref="AL64" si="60">(AL62-AK62)*1000</f>
        <v>110.4452541489307</v>
      </c>
      <c r="AM64" s="21">
        <f t="shared" ref="AM64" si="61">(AM62-AL62)*1000</f>
        <v>105.68880999920971</v>
      </c>
      <c r="AN64" s="21">
        <f t="shared" ref="AN64" si="62">(AN62-AM62)*1000</f>
        <v>100.93699458762018</v>
      </c>
      <c r="AO64" s="21">
        <f t="shared" ref="AO64" si="63">(AO62-AN62)*1000</f>
        <v>96.66778936626929</v>
      </c>
      <c r="AP64" s="21">
        <f t="shared" ref="AP64" si="64">(AP62-AO62)*1000</f>
        <v>92.383386037970354</v>
      </c>
      <c r="AQ64" s="21"/>
      <c r="AR64" s="21"/>
      <c r="AS64" s="21"/>
    </row>
    <row r="65" spans="8:45" x14ac:dyDescent="0.35">
      <c r="I65" t="s">
        <v>601</v>
      </c>
      <c r="J65" s="11"/>
      <c r="K65" s="20">
        <f>(K61-J61)*1000</f>
        <v>-40.000000000000924</v>
      </c>
      <c r="L65" s="20">
        <f t="shared" ref="L65:AP65" si="65">(L61-K61)*1000</f>
        <v>-41.999999999999815</v>
      </c>
      <c r="M65" s="20">
        <f t="shared" si="65"/>
        <v>-47.769717887300445</v>
      </c>
      <c r="N65" s="20">
        <f t="shared" si="65"/>
        <v>-21.374371174198714</v>
      </c>
      <c r="O65" s="20">
        <f t="shared" si="65"/>
        <v>30.245616743599157</v>
      </c>
      <c r="P65" s="20">
        <f t="shared" si="65"/>
        <v>-28.410403220400227</v>
      </c>
      <c r="Q65" s="20">
        <f t="shared" si="65"/>
        <v>-345.58233338009893</v>
      </c>
      <c r="R65" s="20">
        <f t="shared" si="65"/>
        <v>-326.21148730600066</v>
      </c>
      <c r="S65" s="20">
        <f t="shared" si="65"/>
        <v>-338.37676766149906</v>
      </c>
      <c r="T65" s="20">
        <f t="shared" si="65"/>
        <v>-328.9000823104011</v>
      </c>
      <c r="U65" s="20">
        <f t="shared" si="65"/>
        <v>-337.85576435998973</v>
      </c>
      <c r="V65" s="20">
        <f t="shared" si="65"/>
        <v>-437.34324938998981</v>
      </c>
      <c r="W65" s="20">
        <f t="shared" si="65"/>
        <v>-340.67581011085935</v>
      </c>
      <c r="X65" s="20">
        <f t="shared" si="65"/>
        <v>-307.5752189760106</v>
      </c>
      <c r="Y65" s="20">
        <f t="shared" si="65"/>
        <v>-297.62387588733043</v>
      </c>
      <c r="Z65" s="20">
        <f t="shared" si="65"/>
        <v>-283.3576969523204</v>
      </c>
      <c r="AA65" s="20">
        <f t="shared" si="65"/>
        <v>-274.7937473899089</v>
      </c>
      <c r="AB65" s="20">
        <f t="shared" si="65"/>
        <v>-239.95659271881033</v>
      </c>
      <c r="AC65" s="20">
        <f t="shared" si="65"/>
        <v>-219.94045920760018</v>
      </c>
      <c r="AD65" s="20">
        <f t="shared" si="65"/>
        <v>-204.61280989384977</v>
      </c>
      <c r="AE65" s="20">
        <f t="shared" si="65"/>
        <v>-191.95902137455965</v>
      </c>
      <c r="AF65" s="20">
        <f t="shared" si="65"/>
        <v>-180.91582140101002</v>
      </c>
      <c r="AG65" s="20">
        <f t="shared" si="65"/>
        <v>-170.60485527111081</v>
      </c>
      <c r="AH65" s="20">
        <f t="shared" si="65"/>
        <v>-161.27664874405934</v>
      </c>
      <c r="AI65" s="20">
        <f t="shared" si="65"/>
        <v>-152.74925760503066</v>
      </c>
      <c r="AJ65" s="20">
        <f t="shared" si="65"/>
        <v>-144.91019230618997</v>
      </c>
      <c r="AK65" s="20">
        <f t="shared" si="65"/>
        <v>-137.65186029630971</v>
      </c>
      <c r="AL65" s="20">
        <f t="shared" si="65"/>
        <v>-130.90664051089985</v>
      </c>
      <c r="AM65" s="20">
        <f t="shared" si="65"/>
        <v>-124.61840681995983</v>
      </c>
      <c r="AN65" s="20">
        <f t="shared" si="65"/>
        <v>-118.74124619507054</v>
      </c>
      <c r="AO65" s="20">
        <f t="shared" si="65"/>
        <v>-113.2367450715801</v>
      </c>
      <c r="AP65" s="20">
        <f t="shared" si="65"/>
        <v>-108.07224802974957</v>
      </c>
      <c r="AQ65" s="21"/>
      <c r="AR65" s="21"/>
      <c r="AS65" s="21"/>
    </row>
    <row r="66" spans="8:45" x14ac:dyDescent="0.35">
      <c r="J66" s="11"/>
      <c r="K66" s="20"/>
      <c r="L66" s="20"/>
      <c r="M66" s="23">
        <f t="shared" ref="M66:P66" si="66">M65/M61/1000</f>
        <v>-4.1581441801073942E-3</v>
      </c>
      <c r="N66" s="23">
        <f t="shared" si="66"/>
        <v>-1.8640132343347234E-3</v>
      </c>
      <c r="O66" s="23">
        <f t="shared" si="66"/>
        <v>2.6307166785276615E-3</v>
      </c>
      <c r="P66" s="23">
        <f t="shared" si="66"/>
        <v>-2.4772140876480105E-3</v>
      </c>
      <c r="Q66" s="23">
        <f>Q65/Q61/1000</f>
        <v>-3.1068862120379823E-2</v>
      </c>
      <c r="R66" s="23">
        <f t="shared" ref="R66" si="67">R65/R61/1000</f>
        <v>-3.0213447264329056E-2</v>
      </c>
      <c r="S66" s="23">
        <f t="shared" ref="S66" si="68">S65/S61/1000</f>
        <v>-3.2354171557349549E-2</v>
      </c>
      <c r="T66" s="23">
        <f t="shared" ref="T66" si="69">T65/T61/1000</f>
        <v>-3.2469141742314564E-2</v>
      </c>
      <c r="U66" s="23">
        <f t="shared" ref="U66:V66" si="70">U65/U61/1000</f>
        <v>-3.4504073073184115E-2</v>
      </c>
      <c r="V66" s="23">
        <f t="shared" si="70"/>
        <v>-4.6752570663256145E-2</v>
      </c>
      <c r="W66" s="23">
        <f t="shared" ref="W66" si="71">W65/W61/1000</f>
        <v>-3.7795143561536126E-2</v>
      </c>
      <c r="X66" s="23">
        <f t="shared" ref="X66" si="72">X65/X61/1000</f>
        <v>-3.5328417025764759E-2</v>
      </c>
      <c r="Y66" s="23">
        <f t="shared" ref="Y66" si="73">Y65/Y61/1000</f>
        <v>-3.5395400934712891E-2</v>
      </c>
      <c r="Z66" s="23">
        <f t="shared" ref="Z66:AA66" si="74">Z65/Z61/1000</f>
        <v>-3.4873982943346885E-2</v>
      </c>
      <c r="AA66" s="23">
        <f t="shared" si="74"/>
        <v>-3.5003811173037525E-2</v>
      </c>
      <c r="AB66" s="23">
        <f t="shared" ref="AB66" si="75">AB65/AB61/1000</f>
        <v>-3.1529929948358106E-2</v>
      </c>
      <c r="AC66" s="23">
        <f t="shared" ref="AC66" si="76">AC65/AC61/1000</f>
        <v>-2.9759896836802122E-2</v>
      </c>
      <c r="AD66" s="23">
        <f t="shared" ref="AD66" si="77">AD65/AD61/1000</f>
        <v>-2.8474266339581736E-2</v>
      </c>
      <c r="AE66" s="23">
        <f t="shared" ref="AE66:AF66" si="78">AE65/AE61/1000</f>
        <v>-2.744653227360978E-2</v>
      </c>
      <c r="AF66" s="23">
        <f t="shared" si="78"/>
        <v>-2.6554461412390633E-2</v>
      </c>
      <c r="AG66" s="23">
        <f t="shared" ref="AG66" si="79">AG65/AG61/1000</f>
        <v>-2.5684197461029842E-2</v>
      </c>
      <c r="AH66" s="23">
        <f t="shared" ref="AH66" si="80">AH65/AH61/1000</f>
        <v>-2.4884036666641424E-2</v>
      </c>
      <c r="AI66" s="23">
        <f t="shared" ref="AI66" si="81">AI65/AI61/1000</f>
        <v>-2.4137183081298811E-2</v>
      </c>
      <c r="AJ66" s="23">
        <f t="shared" ref="AJ66:AK66" si="82">AJ65/AJ61/1000</f>
        <v>-2.3435094795039621E-2</v>
      </c>
      <c r="AK66" s="23">
        <f t="shared" si="82"/>
        <v>-2.2768113436909935E-2</v>
      </c>
      <c r="AL66" s="23">
        <f t="shared" ref="AL66" si="83">AL65/AL61/1000</f>
        <v>-2.2131633430994304E-2</v>
      </c>
      <c r="AM66" s="23">
        <f t="shared" ref="AM66" si="84">AM65/AM61/1000</f>
        <v>-2.1521953561202681E-2</v>
      </c>
      <c r="AN66" s="23">
        <f t="shared" ref="AN66" si="85">AN65/AN61/1000</f>
        <v>-2.0936290684251509E-2</v>
      </c>
      <c r="AO66" s="23">
        <f t="shared" ref="AO66:AP66" si="86">AO65/AO61/1000</f>
        <v>-2.0372496805055391E-2</v>
      </c>
      <c r="AP66" s="23">
        <f t="shared" si="86"/>
        <v>-1.9828888767276051E-2</v>
      </c>
      <c r="AQ66" s="21"/>
      <c r="AR66" s="21"/>
      <c r="AS66" s="21"/>
    </row>
    <row r="67" spans="8:45" x14ac:dyDescent="0.35">
      <c r="I67" t="s">
        <v>602</v>
      </c>
      <c r="J67" s="11"/>
      <c r="K67" s="20">
        <f t="shared" ref="K67:AP67" si="87">(K59-J59)*1000</f>
        <v>-78.000000000000284</v>
      </c>
      <c r="L67" s="20">
        <f t="shared" si="87"/>
        <v>-74.99999999999973</v>
      </c>
      <c r="M67" s="20">
        <f t="shared" si="87"/>
        <v>-69.48832682213002</v>
      </c>
      <c r="N67" s="20">
        <f t="shared" si="87"/>
        <v>-211.51397441809027</v>
      </c>
      <c r="O67" s="20">
        <f t="shared" si="87"/>
        <v>-519.50138319676989</v>
      </c>
      <c r="P67" s="20">
        <f t="shared" si="87"/>
        <v>-465.0411415000799</v>
      </c>
      <c r="Q67" s="20">
        <f t="shared" si="87"/>
        <v>-353.39885476306</v>
      </c>
      <c r="R67" s="20">
        <f t="shared" si="87"/>
        <v>-287.9459256217001</v>
      </c>
      <c r="S67" s="20">
        <f t="shared" si="87"/>
        <v>-241.73934326657997</v>
      </c>
      <c r="T67" s="20">
        <f t="shared" si="87"/>
        <v>-185.02998333556209</v>
      </c>
      <c r="U67" s="20">
        <f t="shared" si="87"/>
        <v>-148.51648108971094</v>
      </c>
      <c r="V67" s="20">
        <f t="shared" si="87"/>
        <v>-201.54516178020498</v>
      </c>
      <c r="W67" s="20">
        <f t="shared" si="87"/>
        <v>-135.23980667774106</v>
      </c>
      <c r="X67" s="20">
        <f t="shared" si="87"/>
        <v>-151.66811203926102</v>
      </c>
      <c r="Y67" s="20">
        <f t="shared" si="87"/>
        <v>-74.61082578204298</v>
      </c>
      <c r="Z67" s="20">
        <f t="shared" si="87"/>
        <v>-50.570013376085996</v>
      </c>
      <c r="AA67" s="20">
        <f t="shared" si="87"/>
        <v>-14.866150043533006</v>
      </c>
      <c r="AB67" s="20">
        <f t="shared" si="87"/>
        <v>-5.9026559467899862</v>
      </c>
      <c r="AC67" s="20">
        <f t="shared" si="87"/>
        <v>-2.3309444435015703E-2</v>
      </c>
      <c r="AD67" s="20">
        <f t="shared" si="87"/>
        <v>-72.398550896222986</v>
      </c>
      <c r="AE67" s="20">
        <f t="shared" si="87"/>
        <v>0</v>
      </c>
      <c r="AF67" s="20">
        <f t="shared" si="87"/>
        <v>-100</v>
      </c>
      <c r="AG67" s="20">
        <f t="shared" si="87"/>
        <v>0</v>
      </c>
      <c r="AH67" s="20">
        <f t="shared" si="87"/>
        <v>0</v>
      </c>
      <c r="AI67" s="20">
        <f t="shared" si="87"/>
        <v>0</v>
      </c>
      <c r="AJ67" s="20">
        <f t="shared" si="87"/>
        <v>0</v>
      </c>
      <c r="AK67" s="20">
        <f t="shared" si="87"/>
        <v>0</v>
      </c>
      <c r="AL67" s="20">
        <f t="shared" si="87"/>
        <v>0</v>
      </c>
      <c r="AM67" s="20">
        <f t="shared" si="87"/>
        <v>0</v>
      </c>
      <c r="AN67" s="20">
        <f t="shared" si="87"/>
        <v>0</v>
      </c>
      <c r="AO67" s="20">
        <f t="shared" si="87"/>
        <v>0</v>
      </c>
      <c r="AP67" s="20">
        <f t="shared" si="87"/>
        <v>0</v>
      </c>
    </row>
    <row r="68" spans="8:45" x14ac:dyDescent="0.35">
      <c r="J68" s="1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11">
        <f>AVERAGE(Q65:V65)</f>
        <v>-352.37828073466318</v>
      </c>
      <c r="W68" s="20"/>
      <c r="X68" s="20"/>
      <c r="Y68" s="20"/>
      <c r="Z68" s="20"/>
      <c r="AA68" s="20"/>
      <c r="AB68" s="20"/>
      <c r="AC68" s="20"/>
      <c r="AD68" s="20"/>
      <c r="AE68" s="20"/>
      <c r="AF68" s="20">
        <f>AVERAGE(W67:AF67)</f>
        <v>-60.527942420611204</v>
      </c>
      <c r="AG68" s="20"/>
      <c r="AH68" s="20"/>
      <c r="AI68" s="20"/>
      <c r="AJ68" s="20"/>
      <c r="AK68" s="20"/>
      <c r="AL68" s="20"/>
      <c r="AM68" s="20"/>
      <c r="AN68" s="20"/>
      <c r="AO68" s="20"/>
      <c r="AP68" s="20">
        <f>AVERAGE(AG65:AP65)</f>
        <v>-136.27681008499604</v>
      </c>
    </row>
    <row r="69" spans="8:45" x14ac:dyDescent="0.35">
      <c r="J69" s="1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</row>
    <row r="70" spans="8:45" x14ac:dyDescent="0.35"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W70" s="11"/>
      <c r="X70" s="11"/>
      <c r="Y70" s="11"/>
      <c r="Z70" s="11"/>
      <c r="AA70" t="s">
        <v>565</v>
      </c>
      <c r="AB70" s="11"/>
      <c r="AC70" s="11"/>
      <c r="AD70" s="11">
        <f>VLOOKUP($H59,output!$A$9:$AH$2200,AD$1-$J$1+2)</f>
        <v>0.17237731757421601</v>
      </c>
      <c r="AE70" s="11">
        <f>VLOOKUP($H59,output!$A$9:$AH$2200,AE$1-$J$1+2)</f>
        <v>0.17235784500500301</v>
      </c>
      <c r="AF70" s="11">
        <f>VLOOKUP($H59,output!$A$9:$AH$2200,AF$1-$J$1+2)</f>
        <v>0.17233992374068899</v>
      </c>
      <c r="AG70" s="11">
        <f>VLOOKUP($H59,output!$A$9:$AH$2200,AG$1-$J$1+2)</f>
        <v>0.17232339927092599</v>
      </c>
      <c r="AH70" s="11">
        <f>VLOOKUP($H59,output!$A$9:$AH$2200,AH$1-$J$1+2)</f>
        <v>0.17230814082847801</v>
      </c>
      <c r="AI70" s="11">
        <f>VLOOKUP($H59,output!$A$9:$AH$2200,AI$1-$J$1+2)</f>
        <v>0.17229403857452</v>
      </c>
      <c r="AJ70" s="11">
        <f>VLOOKUP($H59,output!$A$9:$AH$2200,AJ$1-$J$1+2)</f>
        <v>0.172280995947692</v>
      </c>
      <c r="AK70" s="11">
        <f>VLOOKUP($H59,output!$A$9:$AH$2200,AK$1-$J$1+2)</f>
        <v>0.172268926818999</v>
      </c>
      <c r="AL70" s="11">
        <f>VLOOKUP($H59,output!$A$9:$AH$2200,AL$1-$J$1+2)</f>
        <v>0.17225775499628401</v>
      </c>
      <c r="AM70" s="11">
        <f>VLOOKUP($H59,output!$A$9:$AH$2200,AM$1-$J$1+2)</f>
        <v>0.17224741013297201</v>
      </c>
      <c r="AN70" s="11">
        <f>VLOOKUP($H59,output!$A$9:$AH$2200,AN$1-$J$1+2)</f>
        <v>0.172237828697582</v>
      </c>
      <c r="AO70" s="11">
        <f>VLOOKUP($H59,output!$A$9:$AH$2200,AO$1-$J$1+2)</f>
        <v>0.172228951909209</v>
      </c>
      <c r="AP70" s="11">
        <f>VLOOKUP($H59,output!$A$9:$AH$2200,AP$1-$J$1+2)</f>
        <v>0.172220726660821</v>
      </c>
    </row>
    <row r="71" spans="8:45" x14ac:dyDescent="0.35">
      <c r="H71" s="2" t="s">
        <v>189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spans="8:45" x14ac:dyDescent="0.35">
      <c r="H72" t="s">
        <v>24</v>
      </c>
      <c r="I72" t="s">
        <v>123</v>
      </c>
      <c r="J72" s="11">
        <f>VLOOKUP($H72,output!$A$9:$AH$2200,J$1-$J$1+2)</f>
        <v>0</v>
      </c>
      <c r="K72" s="11">
        <f>VLOOKUP($H72,output!$A$9:$AH$2200,K$1-$J$1+2)</f>
        <v>3.6930000000000001</v>
      </c>
      <c r="L72" s="11">
        <f>VLOOKUP($H72,output!$A$9:$AH$2200,L$1-$J$1+2)</f>
        <v>3.0129999999999999</v>
      </c>
      <c r="M72" s="11">
        <f>VLOOKUP($H72,output!$A$9:$AH$2200,M$1-$J$1+2)</f>
        <v>3.2005410949499802</v>
      </c>
      <c r="N72" s="11">
        <f>VLOOKUP($H72,output!$A$9:$AH$2200,N$1-$J$1+2)</f>
        <v>4.6644875583837297</v>
      </c>
      <c r="O72" s="11">
        <f>VLOOKUP($H72,output!$A$9:$AH$2200,O$1-$J$1+2)</f>
        <v>3.65437126782663</v>
      </c>
      <c r="P72" s="11">
        <f>VLOOKUP($H72,output!$A$9:$AH$2200,P$1-$J$1+2)</f>
        <v>2.5921294187035899</v>
      </c>
      <c r="Q72" s="11">
        <f>VLOOKUP($H72,output!$A$9:$AH$2200,Q$1-$J$1+2)</f>
        <v>2.9827749603399099</v>
      </c>
      <c r="R72" s="11">
        <f>VLOOKUP($H72,output!$A$9:$AH$2200,R$1-$J$1+2)</f>
        <v>2.2851468329459101</v>
      </c>
      <c r="S72" s="11">
        <f>VLOOKUP($H72,output!$A$9:$AH$2200,S$1-$J$1+2)</f>
        <v>1.76763522984216</v>
      </c>
      <c r="T72" s="11">
        <f>VLOOKUP($H72,output!$A$9:$AH$2200,T$1-$J$1+2)</f>
        <v>1.3948531354876801</v>
      </c>
      <c r="U72" s="11">
        <f>VLOOKUP($H72,output!$A$9:$AH$2200,U$1-$J$1+2)</f>
        <v>1.1045309201525</v>
      </c>
      <c r="V72" s="11">
        <f>VLOOKUP($H72,output!$A$9:$AH$2200,V$1-$J$1+2)</f>
        <v>0.869848477849407</v>
      </c>
      <c r="W72" s="11">
        <f>VLOOKUP($H72,output!$A$9:$AH$2200,W$1-$J$1+2)</f>
        <v>0.68617465357188001</v>
      </c>
      <c r="X72" s="11">
        <f>VLOOKUP($H72,output!$A$9:$AH$2200,X$1-$J$1+2)</f>
        <v>0.54584893722198202</v>
      </c>
      <c r="Y72" s="11">
        <f>VLOOKUP($H72,output!$A$9:$AH$2200,Y$1-$J$1+2)</f>
        <v>0.439378267684293</v>
      </c>
      <c r="Z72" s="11">
        <f>VLOOKUP($H72,output!$A$9:$AH$2200,Z$1-$J$1+2)</f>
        <v>0.35787234880642099</v>
      </c>
      <c r="AA72" s="11">
        <f>VLOOKUP($H72,output!$A$9:$AH$2200,AA$1-$J$1+2)</f>
        <v>0.29352323794085</v>
      </c>
      <c r="AB72" s="11">
        <f>VLOOKUP($H72,output!$A$9:$AH$2200,AB$1-$J$1+2)</f>
        <v>0.24165485706808601</v>
      </c>
      <c r="AC72" s="11">
        <f>VLOOKUP($H72,output!$A$9:$AH$2200,AC$1-$J$1+2)</f>
        <v>0.19894937029353499</v>
      </c>
      <c r="AD72" s="11">
        <f>VLOOKUP($H72,output!$A$9:$AH$2200,AD$1-$J$1+2)</f>
        <v>0.16347597818410101</v>
      </c>
      <c r="AE72" s="11">
        <f>VLOOKUP($H72,output!$A$9:$AH$2200,AE$1-$J$1+2)</f>
        <v>0.133860268670523</v>
      </c>
      <c r="AF72" s="11">
        <f>VLOOKUP($H72,output!$A$9:$AH$2200,AF$1-$J$1+2)</f>
        <v>0.109088915946139</v>
      </c>
      <c r="AG72" s="11">
        <f>VLOOKUP($H72,output!$A$9:$AH$2200,AG$1-$J$1+2)</f>
        <v>8.8336446674665406E-2</v>
      </c>
      <c r="AH72" s="11">
        <f>VLOOKUP($H72,output!$A$9:$AH$2200,AH$1-$J$1+2)</f>
        <v>7.0926605586280306E-2</v>
      </c>
      <c r="AI72" s="11">
        <f>VLOOKUP($H72,output!$A$9:$AH$2200,AI$1-$J$1+2)</f>
        <v>5.6305312186267498E-2</v>
      </c>
      <c r="AJ72" s="11">
        <f>VLOOKUP($H72,output!$A$9:$AH$2200,AJ$1-$J$1+2)</f>
        <v>4.4017144959662698E-2</v>
      </c>
      <c r="AK72" s="11">
        <f>VLOOKUP($H72,output!$A$9:$AH$2200,AK$1-$J$1+2)</f>
        <v>3.3686558164368101E-2</v>
      </c>
      <c r="AL72" s="11">
        <f>VLOOKUP($H72,output!$A$9:$AH$2200,AL$1-$J$1+2)</f>
        <v>2.5002866339805401E-2</v>
      </c>
      <c r="AM72" s="11">
        <f>VLOOKUP($H72,output!$A$9:$AH$2200,AM$1-$J$1+2)</f>
        <v>1.77082008891963E-2</v>
      </c>
      <c r="AN72" s="11">
        <f>VLOOKUP($H72,output!$A$9:$AH$2200,AN$1-$J$1+2)</f>
        <v>1.15878290306823E-2</v>
      </c>
      <c r="AO72" s="11">
        <f>VLOOKUP($H72,output!$A$9:$AH$2200,AO$1-$J$1+2)</f>
        <v>6.4623553108073099E-3</v>
      </c>
      <c r="AP72" s="11">
        <f>VLOOKUP($H72,output!$A$9:$AH$2200,AP$1-$J$1+2)</f>
        <v>2.1814320719840499E-3</v>
      </c>
    </row>
    <row r="73" spans="8:45" x14ac:dyDescent="0.35">
      <c r="H73" t="s">
        <v>25</v>
      </c>
      <c r="I73" t="s">
        <v>124</v>
      </c>
      <c r="J73" s="11">
        <f>VLOOKUP($H73,output!$A$9:$AH$2200,J$1-$J$1+2)</f>
        <v>0</v>
      </c>
      <c r="K73" s="11">
        <f>VLOOKUP($H73,output!$A$9:$AH$2200,K$1-$J$1+2)</f>
        <v>3.6930000000000001</v>
      </c>
      <c r="L73" s="11">
        <f>VLOOKUP($H73,output!$A$9:$AH$2200,L$1-$J$1+2)</f>
        <v>3.0129999999999999</v>
      </c>
      <c r="M73" s="11">
        <f>VLOOKUP($H73,output!$A$9:$AH$2200,M$1-$J$1+2)</f>
        <v>3.2005410949499802</v>
      </c>
      <c r="N73" s="11">
        <f>VLOOKUP($H73,output!$A$9:$AH$2200,N$1-$J$1+2)</f>
        <v>4.6644875583837297</v>
      </c>
      <c r="O73" s="11">
        <f>VLOOKUP($H73,output!$A$9:$AH$2200,O$1-$J$1+2)</f>
        <v>3.65437126782663</v>
      </c>
      <c r="P73" s="11">
        <f>VLOOKUP($H73,output!$A$9:$AH$2200,P$1-$J$1+2)</f>
        <v>2.5921294187035899</v>
      </c>
      <c r="Q73" s="11">
        <f>VLOOKUP($H73,output!$A$9:$AH$2200,Q$1-$J$1+2)</f>
        <v>2.9827749603399099</v>
      </c>
      <c r="R73" s="11">
        <f>VLOOKUP($H73,output!$A$9:$AH$2200,R$1-$J$1+2)</f>
        <v>2.2851468329459101</v>
      </c>
      <c r="S73" s="11">
        <f>VLOOKUP($H73,output!$A$9:$AH$2200,S$1-$J$1+2)</f>
        <v>1.76763522984216</v>
      </c>
      <c r="T73" s="11">
        <f>VLOOKUP($H73,output!$A$9:$AH$2200,T$1-$J$1+2)</f>
        <v>1.3948531354876801</v>
      </c>
      <c r="U73" s="11">
        <f>VLOOKUP($H73,output!$A$9:$AH$2200,U$1-$J$1+2)</f>
        <v>1.1045309201525</v>
      </c>
      <c r="V73" s="11">
        <f>VLOOKUP($H73,output!$A$9:$AH$2200,V$1-$J$1+2)</f>
        <v>0.869848477849407</v>
      </c>
      <c r="W73" s="11">
        <f>VLOOKUP($H73,output!$A$9:$AH$2200,W$1-$J$1+2)</f>
        <v>0.68617465357188001</v>
      </c>
      <c r="X73" s="11">
        <f>VLOOKUP($H73,output!$A$9:$AH$2200,X$1-$J$1+2)</f>
        <v>0.54584893722198202</v>
      </c>
      <c r="Y73" s="11">
        <f>VLOOKUP($H73,output!$A$9:$AH$2200,Y$1-$J$1+2)</f>
        <v>0.439378267684293</v>
      </c>
      <c r="Z73" s="11">
        <f>VLOOKUP($H73,output!$A$9:$AH$2200,Z$1-$J$1+2)</f>
        <v>0.35787234880642099</v>
      </c>
      <c r="AA73" s="11">
        <f>VLOOKUP($H73,output!$A$9:$AH$2200,AA$1-$J$1+2)</f>
        <v>0.29352323794085</v>
      </c>
      <c r="AB73" s="11">
        <f>VLOOKUP($H73,output!$A$9:$AH$2200,AB$1-$J$1+2)</f>
        <v>0.24165485706808601</v>
      </c>
      <c r="AC73" s="11">
        <f>VLOOKUP($H73,output!$A$9:$AH$2200,AC$1-$J$1+2)</f>
        <v>0.19894937029353499</v>
      </c>
      <c r="AD73" s="11">
        <f>VLOOKUP($H73,output!$A$9:$AH$2200,AD$1-$J$1+2)</f>
        <v>0.16347597818410101</v>
      </c>
      <c r="AE73" s="11">
        <f>VLOOKUP($H73,output!$A$9:$AH$2200,AE$1-$J$1+2)</f>
        <v>0.133860268670523</v>
      </c>
      <c r="AF73" s="11">
        <f>VLOOKUP($H73,output!$A$9:$AH$2200,AF$1-$J$1+2)</f>
        <v>0.109088915946139</v>
      </c>
      <c r="AG73" s="11">
        <f>VLOOKUP($H73,output!$A$9:$AH$2200,AG$1-$J$1+2)</f>
        <v>8.8336446674665406E-2</v>
      </c>
      <c r="AH73" s="11">
        <f>VLOOKUP($H73,output!$A$9:$AH$2200,AH$1-$J$1+2)</f>
        <v>7.0926605586280306E-2</v>
      </c>
      <c r="AI73" s="11">
        <f>VLOOKUP($H73,output!$A$9:$AH$2200,AI$1-$J$1+2)</f>
        <v>5.6305312186267498E-2</v>
      </c>
      <c r="AJ73" s="11">
        <f>VLOOKUP($H73,output!$A$9:$AH$2200,AJ$1-$J$1+2)</f>
        <v>4.4017144959662698E-2</v>
      </c>
      <c r="AK73" s="11">
        <f>VLOOKUP($H73,output!$A$9:$AH$2200,AK$1-$J$1+2)</f>
        <v>3.3686558164368101E-2</v>
      </c>
      <c r="AL73" s="11">
        <f>VLOOKUP($H73,output!$A$9:$AH$2200,AL$1-$J$1+2)</f>
        <v>2.5002866339805401E-2</v>
      </c>
      <c r="AM73" s="11">
        <f>VLOOKUP($H73,output!$A$9:$AH$2200,AM$1-$J$1+2)</f>
        <v>1.77082008891963E-2</v>
      </c>
      <c r="AN73" s="11">
        <f>VLOOKUP($H73,output!$A$9:$AH$2200,AN$1-$J$1+2)</f>
        <v>1.15878290306823E-2</v>
      </c>
      <c r="AO73" s="11">
        <f>VLOOKUP($H73,output!$A$9:$AH$2200,AO$1-$J$1+2)</f>
        <v>6.4623553108073099E-3</v>
      </c>
      <c r="AP73" s="11">
        <f>VLOOKUP($H73,output!$A$9:$AH$2200,AP$1-$J$1+2)</f>
        <v>2.1814320719840499E-3</v>
      </c>
    </row>
    <row r="74" spans="8:45" x14ac:dyDescent="0.35">
      <c r="H74" t="s">
        <v>26</v>
      </c>
      <c r="I74" t="s">
        <v>125</v>
      </c>
      <c r="J74" s="11">
        <f>VLOOKUP($H74,output!$A$9:$AH$2200,J$1-$J$1+2)</f>
        <v>0</v>
      </c>
      <c r="K74" s="11">
        <f>VLOOKUP($H74,output!$A$9:$AH$2200,K$1-$J$1+2)</f>
        <v>16.390999999999998</v>
      </c>
      <c r="L74" s="11">
        <f>VLOOKUP($H74,output!$A$9:$AH$2200,L$1-$J$1+2)</f>
        <v>14.176</v>
      </c>
      <c r="M74" s="11">
        <f>VLOOKUP($H74,output!$A$9:$AH$2200,M$1-$J$1+2)</f>
        <v>14.144632299473299</v>
      </c>
      <c r="N74" s="11">
        <f>VLOOKUP($H74,output!$A$9:$AH$2200,N$1-$J$1+2)</f>
        <v>50.840446965408297</v>
      </c>
      <c r="O74" s="11">
        <f>VLOOKUP($H74,output!$A$9:$AH$2200,O$1-$J$1+2)</f>
        <v>41.389122917031898</v>
      </c>
      <c r="P74" s="11">
        <f>VLOOKUP($H74,output!$A$9:$AH$2200,P$1-$J$1+2)</f>
        <v>42.072688056601997</v>
      </c>
      <c r="Q74" s="11">
        <f>VLOOKUP($H74,output!$A$9:$AH$2200,Q$1-$J$1+2)</f>
        <v>56.323650992071002</v>
      </c>
      <c r="R74" s="11">
        <f>VLOOKUP($H74,output!$A$9:$AH$2200,R$1-$J$1+2)</f>
        <v>45.802447690639198</v>
      </c>
      <c r="S74" s="11">
        <f>VLOOKUP($H74,output!$A$9:$AH$2200,S$1-$J$1+2)</f>
        <v>37.473211912281798</v>
      </c>
      <c r="T74" s="11">
        <f>VLOOKUP($H74,output!$A$9:$AH$2200,T$1-$J$1+2)</f>
        <v>30.5722714518825</v>
      </c>
      <c r="U74" s="11">
        <f>VLOOKUP($H74,output!$A$9:$AH$2200,U$1-$J$1+2)</f>
        <v>24.9778113978257</v>
      </c>
      <c r="V74" s="11">
        <f>VLOOKUP($H74,output!$A$9:$AH$2200,V$1-$J$1+2)</f>
        <v>21.398394861903899</v>
      </c>
      <c r="W74" s="11">
        <f>VLOOKUP($H74,output!$A$9:$AH$2200,W$1-$J$1+2)</f>
        <v>17.5490416842024</v>
      </c>
      <c r="X74" s="11">
        <f>VLOOKUP($H74,output!$A$9:$AH$2200,X$1-$J$1+2)</f>
        <v>14.493575800109101</v>
      </c>
      <c r="Y74" s="11">
        <f>VLOOKUP($H74,output!$A$9:$AH$2200,Y$1-$J$1+2)</f>
        <v>11.9135212774883</v>
      </c>
      <c r="Z74" s="11">
        <f>VLOOKUP($H74,output!$A$9:$AH$2200,Z$1-$J$1+2)</f>
        <v>9.8613208634426694</v>
      </c>
      <c r="AA74" s="11">
        <f>VLOOKUP($H74,output!$A$9:$AH$2200,AA$1-$J$1+2)</f>
        <v>8.1815001735570299</v>
      </c>
      <c r="AB74" s="11">
        <f>VLOOKUP($H74,output!$A$9:$AH$2200,AB$1-$J$1+2)</f>
        <v>6.8534850415821102</v>
      </c>
      <c r="AC74" s="11">
        <f>VLOOKUP($H74,output!$A$9:$AH$2200,AC$1-$J$1+2)</f>
        <v>5.7513918505871198</v>
      </c>
      <c r="AD74" s="11">
        <f>VLOOKUP($H74,output!$A$9:$AH$2200,AD$1-$J$1+2)</f>
        <v>4.8279423348577497</v>
      </c>
      <c r="AE74" s="11">
        <f>VLOOKUP($H74,output!$A$9:$AH$2200,AE$1-$J$1+2)</f>
        <v>4.0465260771213698</v>
      </c>
      <c r="AF74" s="11">
        <f>VLOOKUP($H74,output!$A$9:$AH$2200,AF$1-$J$1+2)</f>
        <v>3.3816121343291901</v>
      </c>
      <c r="AG74" s="11">
        <f>VLOOKUP($H74,output!$A$9:$AH$2200,AG$1-$J$1+2)</f>
        <v>2.8128376328007998</v>
      </c>
      <c r="AH74" s="11">
        <f>VLOOKUP($H74,output!$A$9:$AH$2200,AH$1-$J$1+2)</f>
        <v>2.32370702484977</v>
      </c>
      <c r="AI74" s="11">
        <f>VLOOKUP($H74,output!$A$9:$AH$2200,AI$1-$J$1+2)</f>
        <v>1.9008562281994901</v>
      </c>
      <c r="AJ74" s="11">
        <f>VLOOKUP($H74,output!$A$9:$AH$2200,AJ$1-$J$1+2)</f>
        <v>1.5334257451356199</v>
      </c>
      <c r="AK74" s="11">
        <f>VLOOKUP($H74,output!$A$9:$AH$2200,AK$1-$J$1+2)</f>
        <v>1.2125638807202399</v>
      </c>
      <c r="AL74" s="11">
        <f>VLOOKUP($H74,output!$A$9:$AH$2200,AL$1-$J$1+2)</f>
        <v>0.93103231047791901</v>
      </c>
      <c r="AM74" s="11">
        <f>VLOOKUP($H74,output!$A$9:$AH$2200,AM$1-$J$1+2)</f>
        <v>0.68289140610747401</v>
      </c>
      <c r="AN74" s="11">
        <f>VLOOKUP($H74,output!$A$9:$AH$2200,AN$1-$J$1+2)</f>
        <v>0.46324906676830202</v>
      </c>
      <c r="AO74" s="11">
        <f>VLOOKUP($H74,output!$A$9:$AH$2200,AO$1-$J$1+2)</f>
        <v>0.26806027920931003</v>
      </c>
      <c r="AP74" s="11">
        <f>VLOOKUP($H74,output!$A$9:$AH$2200,AP$1-$J$1+2)</f>
        <v>9.3966269445152295E-2</v>
      </c>
    </row>
    <row r="75" spans="8:45" x14ac:dyDescent="0.35">
      <c r="H75" t="s">
        <v>27</v>
      </c>
      <c r="I75" t="s">
        <v>126</v>
      </c>
      <c r="J75" s="11">
        <f>VLOOKUP($H75,output!$A$9:$AH$2200,J$1-$J$1+2)</f>
        <v>0</v>
      </c>
      <c r="K75" s="11">
        <f>VLOOKUP($H75,output!$A$9:$AH$2200,K$1-$J$1+2)</f>
        <v>122.16500000000001</v>
      </c>
      <c r="L75" s="11">
        <f>VLOOKUP($H75,output!$A$9:$AH$2200,L$1-$J$1+2)</f>
        <v>117.619</v>
      </c>
      <c r="M75" s="11">
        <f>VLOOKUP($H75,output!$A$9:$AH$2200,M$1-$J$1+2)</f>
        <v>114.024792252425</v>
      </c>
      <c r="N75" s="11">
        <f>VLOOKUP($H75,output!$A$9:$AH$2200,N$1-$J$1+2)</f>
        <v>160.54348537922701</v>
      </c>
      <c r="O75" s="11">
        <f>VLOOKUP($H75,output!$A$9:$AH$2200,O$1-$J$1+2)</f>
        <v>147.850795733517</v>
      </c>
      <c r="P75" s="11">
        <f>VLOOKUP($H75,output!$A$9:$AH$2200,P$1-$J$1+2)</f>
        <v>168.80954541552001</v>
      </c>
      <c r="Q75" s="11">
        <f>VLOOKUP($H75,output!$A$9:$AH$2200,Q$1-$J$1+2)</f>
        <v>276.70069401240801</v>
      </c>
      <c r="R75" s="11">
        <f>VLOOKUP($H75,output!$A$9:$AH$2200,R$1-$J$1+2)</f>
        <v>254.591381993818</v>
      </c>
      <c r="S75" s="11">
        <f>VLOOKUP($H75,output!$A$9:$AH$2200,S$1-$J$1+2)</f>
        <v>266.84271779491399</v>
      </c>
      <c r="T75" s="11">
        <f>VLOOKUP($H75,output!$A$9:$AH$2200,T$1-$J$1+2)</f>
        <v>220.58538404909501</v>
      </c>
      <c r="U75" s="11">
        <f>VLOOKUP($H75,output!$A$9:$AH$2200,U$1-$J$1+2)</f>
        <v>185.93874929619199</v>
      </c>
      <c r="V75" s="11">
        <f>VLOOKUP($H75,output!$A$9:$AH$2200,V$1-$J$1+2)</f>
        <v>200.829033166767</v>
      </c>
      <c r="W75" s="11">
        <f>VLOOKUP($H75,output!$A$9:$AH$2200,W$1-$J$1+2)</f>
        <v>226.02643309645501</v>
      </c>
      <c r="X75" s="11">
        <f>VLOOKUP($H75,output!$A$9:$AH$2200,X$1-$J$1+2)</f>
        <v>201.12859539539099</v>
      </c>
      <c r="Y75" s="11">
        <f>VLOOKUP($H75,output!$A$9:$AH$2200,Y$1-$J$1+2)</f>
        <v>177.58069263308801</v>
      </c>
      <c r="Z75" s="11">
        <f>VLOOKUP($H75,output!$A$9:$AH$2200,Z$1-$J$1+2)</f>
        <v>143.30947664129599</v>
      </c>
      <c r="AA75" s="11">
        <f>VLOOKUP($H75,output!$A$9:$AH$2200,AA$1-$J$1+2)</f>
        <v>112.25334012379599</v>
      </c>
      <c r="AB75" s="11">
        <f>VLOOKUP($H75,output!$A$9:$AH$2200,AB$1-$J$1+2)</f>
        <v>93.141141898104706</v>
      </c>
      <c r="AC75" s="11">
        <f>VLOOKUP($H75,output!$A$9:$AH$2200,AC$1-$J$1+2)</f>
        <v>82.068575717969296</v>
      </c>
      <c r="AD75" s="11">
        <f>VLOOKUP($H75,output!$A$9:$AH$2200,AD$1-$J$1+2)</f>
        <v>72.226957323926001</v>
      </c>
      <c r="AE75" s="11">
        <f>VLOOKUP($H75,output!$A$9:$AH$2200,AE$1-$J$1+2)</f>
        <v>63.693146122848397</v>
      </c>
      <c r="AF75" s="11">
        <f>VLOOKUP($H75,output!$A$9:$AH$2200,AF$1-$J$1+2)</f>
        <v>69.998058677712905</v>
      </c>
      <c r="AG75" s="11">
        <f>VLOOKUP($H75,output!$A$9:$AH$2200,AG$1-$J$1+2)</f>
        <v>62.628450497385003</v>
      </c>
      <c r="AH75" s="11">
        <f>VLOOKUP($H75,output!$A$9:$AH$2200,AH$1-$J$1+2)</f>
        <v>55.9166193319722</v>
      </c>
      <c r="AI75" s="11">
        <f>VLOOKUP($H75,output!$A$9:$AH$2200,AI$1-$J$1+2)</f>
        <v>49.4925289221895</v>
      </c>
      <c r="AJ75" s="11">
        <f>VLOOKUP($H75,output!$A$9:$AH$2200,AJ$1-$J$1+2)</f>
        <v>43.966812853950501</v>
      </c>
      <c r="AK75" s="11">
        <f>VLOOKUP($H75,output!$A$9:$AH$2200,AK$1-$J$1+2)</f>
        <v>38.855464304265503</v>
      </c>
      <c r="AL75" s="11">
        <f>VLOOKUP($H75,output!$A$9:$AH$2200,AL$1-$J$1+2)</f>
        <v>34.119767719150097</v>
      </c>
      <c r="AM75" s="11">
        <f>VLOOKUP($H75,output!$A$9:$AH$2200,AM$1-$J$1+2)</f>
        <v>29.7264457394466</v>
      </c>
      <c r="AN75" s="11">
        <f>VLOOKUP($H75,output!$A$9:$AH$2200,AN$1-$J$1+2)</f>
        <v>25.646159586348201</v>
      </c>
      <c r="AO75" s="11">
        <f>VLOOKUP($H75,output!$A$9:$AH$2200,AO$1-$J$1+2)</f>
        <v>21.8526352038776</v>
      </c>
      <c r="AP75" s="11">
        <f>VLOOKUP($H75,output!$A$9:$AH$2200,AP$1-$J$1+2)</f>
        <v>18.3221187512939</v>
      </c>
    </row>
    <row r="76" spans="8:45" x14ac:dyDescent="0.35">
      <c r="H76" t="s">
        <v>28</v>
      </c>
      <c r="I76" t="s">
        <v>127</v>
      </c>
      <c r="J76" s="11">
        <f>VLOOKUP($H76,output!$A$9:$AH$2200,J$1-$J$1+2)</f>
        <v>0</v>
      </c>
      <c r="K76" s="11">
        <f>VLOOKUP($H76,output!$A$9:$AH$2200,K$1-$J$1+2)</f>
        <v>205.547</v>
      </c>
      <c r="L76" s="11">
        <f>VLOOKUP($H76,output!$A$9:$AH$2200,L$1-$J$1+2)</f>
        <v>196.63</v>
      </c>
      <c r="M76" s="11">
        <f>VLOOKUP($H76,output!$A$9:$AH$2200,M$1-$J$1+2)</f>
        <v>180.350864990638</v>
      </c>
      <c r="N76" s="11">
        <f>VLOOKUP($H76,output!$A$9:$AH$2200,N$1-$J$1+2)</f>
        <v>185.245275014079</v>
      </c>
      <c r="O76" s="11">
        <f>VLOOKUP($H76,output!$A$9:$AH$2200,O$1-$J$1+2)</f>
        <v>212.21073756098099</v>
      </c>
      <c r="P76" s="11">
        <f>VLOOKUP($H76,output!$A$9:$AH$2200,P$1-$J$1+2)</f>
        <v>254.63273413956301</v>
      </c>
      <c r="Q76" s="11">
        <f>VLOOKUP($H76,output!$A$9:$AH$2200,Q$1-$J$1+2)</f>
        <v>291.39387709049998</v>
      </c>
      <c r="R76" s="11">
        <f>VLOOKUP($H76,output!$A$9:$AH$2200,R$1-$J$1+2)</f>
        <v>276.17522717327103</v>
      </c>
      <c r="S76" s="11">
        <f>VLOOKUP($H76,output!$A$9:$AH$2200,S$1-$J$1+2)</f>
        <v>282.84504616245499</v>
      </c>
      <c r="T76" s="11">
        <f>VLOOKUP($H76,output!$A$9:$AH$2200,T$1-$J$1+2)</f>
        <v>265.02183480084301</v>
      </c>
      <c r="U76" s="11">
        <f>VLOOKUP($H76,output!$A$9:$AH$2200,U$1-$J$1+2)</f>
        <v>261.10386898306399</v>
      </c>
      <c r="V76" s="11">
        <f>VLOOKUP($H76,output!$A$9:$AH$2200,V$1-$J$1+2)</f>
        <v>322.09801618448898</v>
      </c>
      <c r="W76" s="11">
        <f>VLOOKUP($H76,output!$A$9:$AH$2200,W$1-$J$1+2)</f>
        <v>355.76325362609998</v>
      </c>
      <c r="X76" s="11">
        <f>VLOOKUP($H76,output!$A$9:$AH$2200,X$1-$J$1+2)</f>
        <v>335.39736443332998</v>
      </c>
      <c r="Y76" s="11">
        <f>VLOOKUP($H76,output!$A$9:$AH$2200,Y$1-$J$1+2)</f>
        <v>321.76039080834602</v>
      </c>
      <c r="Z76" s="11">
        <f>VLOOKUP($H76,output!$A$9:$AH$2200,Z$1-$J$1+2)</f>
        <v>324.02758565295699</v>
      </c>
      <c r="AA76" s="11">
        <f>VLOOKUP($H76,output!$A$9:$AH$2200,AA$1-$J$1+2)</f>
        <v>324.07727710706598</v>
      </c>
      <c r="AB76" s="11">
        <f>VLOOKUP($H76,output!$A$9:$AH$2200,AB$1-$J$1+2)</f>
        <v>291.93990282096598</v>
      </c>
      <c r="AC76" s="11">
        <f>VLOOKUP($H76,output!$A$9:$AH$2200,AC$1-$J$1+2)</f>
        <v>310.790943862696</v>
      </c>
      <c r="AD76" s="11">
        <f>VLOOKUP($H76,output!$A$9:$AH$2200,AD$1-$J$1+2)</f>
        <v>279.50158402727101</v>
      </c>
      <c r="AE76" s="11">
        <f>VLOOKUP($H76,output!$A$9:$AH$2200,AE$1-$J$1+2)</f>
        <v>252.525211224169</v>
      </c>
      <c r="AF76" s="11">
        <f>VLOOKUP($H76,output!$A$9:$AH$2200,AF$1-$J$1+2)</f>
        <v>263.36753637471998</v>
      </c>
      <c r="AG76" s="11">
        <f>VLOOKUP($H76,output!$A$9:$AH$2200,AG$1-$J$1+2)</f>
        <v>240.396618028707</v>
      </c>
      <c r="AH76" s="11">
        <f>VLOOKUP($H76,output!$A$9:$AH$2200,AH$1-$J$1+2)</f>
        <v>220.24882379790699</v>
      </c>
      <c r="AI76" s="11">
        <f>VLOOKUP($H76,output!$A$9:$AH$2200,AI$1-$J$1+2)</f>
        <v>182.193956640518</v>
      </c>
      <c r="AJ76" s="11">
        <f>VLOOKUP($H76,output!$A$9:$AH$2200,AJ$1-$J$1+2)</f>
        <v>171.575190797744</v>
      </c>
      <c r="AK76" s="11">
        <f>VLOOKUP($H76,output!$A$9:$AH$2200,AK$1-$J$1+2)</f>
        <v>161.329929503464</v>
      </c>
      <c r="AL76" s="11">
        <f>VLOOKUP($H76,output!$A$9:$AH$2200,AL$1-$J$1+2)</f>
        <v>151.70543754341799</v>
      </c>
      <c r="AM76" s="11">
        <f>VLOOKUP($H76,output!$A$9:$AH$2200,AM$1-$J$1+2)</f>
        <v>142.647345746242</v>
      </c>
      <c r="AN76" s="11">
        <f>VLOOKUP($H76,output!$A$9:$AH$2200,AN$1-$J$1+2)</f>
        <v>134.12134814640501</v>
      </c>
      <c r="AO76" s="11">
        <f>VLOOKUP($H76,output!$A$9:$AH$2200,AO$1-$J$1+2)</f>
        <v>126.099249948829</v>
      </c>
      <c r="AP76" s="11">
        <f>VLOOKUP($H76,output!$A$9:$AH$2200,AP$1-$J$1+2)</f>
        <v>118.556050319508</v>
      </c>
    </row>
    <row r="77" spans="8:45" x14ac:dyDescent="0.35">
      <c r="H77" t="s">
        <v>29</v>
      </c>
      <c r="I77" t="s">
        <v>128</v>
      </c>
      <c r="J77" s="11">
        <f>VLOOKUP($H77,output!$A$9:$AH$2200,J$1-$J$1+2)</f>
        <v>0</v>
      </c>
      <c r="K77" s="11">
        <f>VLOOKUP($H77,output!$A$9:$AH$2200,K$1-$J$1+2)</f>
        <v>244.18299999999999</v>
      </c>
      <c r="L77" s="11">
        <f>VLOOKUP($H77,output!$A$9:$AH$2200,L$1-$J$1+2)</f>
        <v>233.03399999999999</v>
      </c>
      <c r="M77" s="11">
        <f>VLOOKUP($H77,output!$A$9:$AH$2200,M$1-$J$1+2)</f>
        <v>220.17631150140099</v>
      </c>
      <c r="N77" s="11">
        <f>VLOOKUP($H77,output!$A$9:$AH$2200,N$1-$J$1+2)</f>
        <v>267.39170269077999</v>
      </c>
      <c r="O77" s="11">
        <f>VLOOKUP($H77,output!$A$9:$AH$2200,O$1-$J$1+2)</f>
        <v>415.07141161001499</v>
      </c>
      <c r="P77" s="11">
        <f>VLOOKUP($H77,output!$A$9:$AH$2200,P$1-$J$1+2)</f>
        <v>466.88063171805601</v>
      </c>
      <c r="Q77" s="11">
        <f>VLOOKUP($H77,output!$A$9:$AH$2200,Q$1-$J$1+2)</f>
        <v>417.05819744793899</v>
      </c>
      <c r="R77" s="11">
        <f>VLOOKUP($H77,output!$A$9:$AH$2200,R$1-$J$1+2)</f>
        <v>407.694206216449</v>
      </c>
      <c r="S77" s="11">
        <f>VLOOKUP($H77,output!$A$9:$AH$2200,S$1-$J$1+2)</f>
        <v>416.87196675019698</v>
      </c>
      <c r="T77" s="11">
        <f>VLOOKUP($H77,output!$A$9:$AH$2200,T$1-$J$1+2)</f>
        <v>406.89979900514101</v>
      </c>
      <c r="U77" s="11">
        <f>VLOOKUP($H77,output!$A$9:$AH$2200,U$1-$J$1+2)</f>
        <v>402.40301970893597</v>
      </c>
      <c r="V77" s="11">
        <f>VLOOKUP($H77,output!$A$9:$AH$2200,V$1-$J$1+2)</f>
        <v>533.62118189085697</v>
      </c>
      <c r="W77" s="11">
        <f>VLOOKUP($H77,output!$A$9:$AH$2200,W$1-$J$1+2)</f>
        <v>583.69594308863498</v>
      </c>
      <c r="X77" s="11">
        <f>VLOOKUP($H77,output!$A$9:$AH$2200,X$1-$J$1+2)</f>
        <v>554.36566874754999</v>
      </c>
      <c r="Y77" s="11">
        <f>VLOOKUP($H77,output!$A$9:$AH$2200,Y$1-$J$1+2)</f>
        <v>496.40653768863899</v>
      </c>
      <c r="Z77" s="11">
        <f>VLOOKUP($H77,output!$A$9:$AH$2200,Z$1-$J$1+2)</f>
        <v>462.48345938931698</v>
      </c>
      <c r="AA77" s="11">
        <f>VLOOKUP($H77,output!$A$9:$AH$2200,AA$1-$J$1+2)</f>
        <v>423.50510574141401</v>
      </c>
      <c r="AB77" s="11">
        <f>VLOOKUP($H77,output!$A$9:$AH$2200,AB$1-$J$1+2)</f>
        <v>346.47306174421499</v>
      </c>
      <c r="AC77" s="11">
        <f>VLOOKUP($H77,output!$A$9:$AH$2200,AC$1-$J$1+2)</f>
        <v>474.81084639760797</v>
      </c>
      <c r="AD77" s="11">
        <f>VLOOKUP($H77,output!$A$9:$AH$2200,AD$1-$J$1+2)</f>
        <v>424.23693433301401</v>
      </c>
      <c r="AE77" s="11">
        <f>VLOOKUP($H77,output!$A$9:$AH$2200,AE$1-$J$1+2)</f>
        <v>394.00395223623201</v>
      </c>
      <c r="AF77" s="11">
        <f>VLOOKUP($H77,output!$A$9:$AH$2200,AF$1-$J$1+2)</f>
        <v>461.27076725882802</v>
      </c>
      <c r="AG77" s="11">
        <f>VLOOKUP($H77,output!$A$9:$AH$2200,AG$1-$J$1+2)</f>
        <v>428.571715151143</v>
      </c>
      <c r="AH77" s="11">
        <f>VLOOKUP($H77,output!$A$9:$AH$2200,AH$1-$J$1+2)</f>
        <v>403.322333047234</v>
      </c>
      <c r="AI77" s="11">
        <f>VLOOKUP($H77,output!$A$9:$AH$2200,AI$1-$J$1+2)</f>
        <v>375.32355951669098</v>
      </c>
      <c r="AJ77" s="11">
        <f>VLOOKUP($H77,output!$A$9:$AH$2200,AJ$1-$J$1+2)</f>
        <v>365.771298876473</v>
      </c>
      <c r="AK77" s="11">
        <f>VLOOKUP($H77,output!$A$9:$AH$2200,AK$1-$J$1+2)</f>
        <v>339.83322195854402</v>
      </c>
      <c r="AL77" s="11">
        <f>VLOOKUP($H77,output!$A$9:$AH$2200,AL$1-$J$1+2)</f>
        <v>315.50078740891303</v>
      </c>
      <c r="AM77" s="11">
        <f>VLOOKUP($H77,output!$A$9:$AH$2200,AM$1-$J$1+2)</f>
        <v>292.44472017017102</v>
      </c>
      <c r="AN77" s="11">
        <f>VLOOKUP($H77,output!$A$9:$AH$2200,AN$1-$J$1+2)</f>
        <v>270.75940034789699</v>
      </c>
      <c r="AO77" s="11">
        <f>VLOOKUP($H77,output!$A$9:$AH$2200,AO$1-$J$1+2)</f>
        <v>250.489798467241</v>
      </c>
      <c r="AP77" s="11">
        <f>VLOOKUP($H77,output!$A$9:$AH$2200,AP$1-$J$1+2)</f>
        <v>231.64217305433399</v>
      </c>
    </row>
    <row r="78" spans="8:45" x14ac:dyDescent="0.35">
      <c r="H78" t="s">
        <v>22</v>
      </c>
      <c r="I78" t="s">
        <v>190</v>
      </c>
      <c r="J78" s="11">
        <f>VLOOKUP($H78,output!$A$9:$AH$2200,J$1-$J$1+2)</f>
        <v>0</v>
      </c>
      <c r="K78" s="11">
        <f>VLOOKUP($H78,output!$A$9:$AH$2200,K$1-$J$1+2)</f>
        <v>1923.1479999999999</v>
      </c>
      <c r="L78" s="11">
        <f>VLOOKUP($H78,output!$A$9:$AH$2200,L$1-$J$1+2)</f>
        <v>1899.06</v>
      </c>
      <c r="M78" s="11">
        <f>VLOOKUP($H78,output!$A$9:$AH$2200,M$1-$J$1+2)</f>
        <v>1869.7853180572999</v>
      </c>
      <c r="N78" s="11">
        <f>VLOOKUP($H78,output!$A$9:$AH$2200,N$1-$J$1+2)</f>
        <v>1943.4353684295299</v>
      </c>
      <c r="O78" s="11">
        <f>VLOOKUP($H78,output!$A$9:$AH$2200,O$1-$J$1+2)</f>
        <v>2216.8185080626399</v>
      </c>
      <c r="P78" s="11">
        <f>VLOOKUP($H78,output!$A$9:$AH$2200,P$1-$J$1+2)</f>
        <v>2352.4576871321001</v>
      </c>
      <c r="Q78" s="11">
        <f>VLOOKUP($H78,output!$A$9:$AH$2200,Q$1-$J$1+2)</f>
        <v>2520.5716787886499</v>
      </c>
      <c r="R78" s="11">
        <f>VLOOKUP($H78,output!$A$9:$AH$2200,R$1-$J$1+2)</f>
        <v>2470.69136810899</v>
      </c>
      <c r="S78" s="11">
        <f>VLOOKUP($H78,output!$A$9:$AH$2200,S$1-$J$1+2)</f>
        <v>2483.6800686087299</v>
      </c>
      <c r="T78" s="11">
        <f>VLOOKUP($H78,output!$A$9:$AH$2200,T$1-$J$1+2)</f>
        <v>2404.5802927804102</v>
      </c>
      <c r="U78" s="11">
        <f>VLOOKUP($H78,output!$A$9:$AH$2200,U$1-$J$1+2)</f>
        <v>2349.65161355378</v>
      </c>
      <c r="V78" s="11">
        <f>VLOOKUP($H78,output!$A$9:$AH$2200,V$1-$J$1+2)</f>
        <v>2565.16290095259</v>
      </c>
      <c r="W78" s="11">
        <f>VLOOKUP($H78,output!$A$9:$AH$2200,W$1-$J$1+2)</f>
        <v>2663.1272357293801</v>
      </c>
      <c r="X78" s="11">
        <f>VLOOKUP($H78,output!$A$9:$AH$2200,X$1-$J$1+2)</f>
        <v>2588.8752156345599</v>
      </c>
      <c r="Y78" s="11">
        <f>VLOOKUP($H78,output!$A$9:$AH$2200,Y$1-$J$1+2)</f>
        <v>2478.9432372410101</v>
      </c>
      <c r="Z78" s="11">
        <f>VLOOKUP($H78,output!$A$9:$AH$2200,Z$1-$J$1+2)</f>
        <v>2427.6281078930201</v>
      </c>
      <c r="AA78" s="11">
        <f>VLOOKUP($H78,output!$A$9:$AH$2200,AA$1-$J$1+2)</f>
        <v>2350.93508787579</v>
      </c>
      <c r="AB78" s="11">
        <f>VLOOKUP($H78,output!$A$9:$AH$2200,AB$1-$J$1+2)</f>
        <v>2198.0372255625998</v>
      </c>
      <c r="AC78" s="11">
        <f>VLOOKUP($H78,output!$A$9:$AH$2200,AC$1-$J$1+2)</f>
        <v>2497.3529731379899</v>
      </c>
      <c r="AD78" s="11">
        <f>VLOOKUP($H78,output!$A$9:$AH$2200,AD$1-$J$1+2)</f>
        <v>2380.8948543707602</v>
      </c>
      <c r="AE78" s="11">
        <f>VLOOKUP($H78,output!$A$9:$AH$2200,AE$1-$J$1+2)</f>
        <v>2306.9360984453301</v>
      </c>
      <c r="AF78" s="11">
        <f>VLOOKUP($H78,output!$A$9:$AH$2200,AF$1-$J$1+2)</f>
        <v>2368.2001939864299</v>
      </c>
      <c r="AG78" s="11">
        <f>VLOOKUP($H78,output!$A$9:$AH$2200,AG$1-$J$1+2)</f>
        <v>2278.32906227386</v>
      </c>
      <c r="AH78" s="11">
        <f>VLOOKUP($H78,output!$A$9:$AH$2200,AH$1-$J$1+2)</f>
        <v>2203.9627279782299</v>
      </c>
      <c r="AI78" s="11">
        <f>VLOOKUP($H78,output!$A$9:$AH$2200,AI$1-$J$1+2)</f>
        <v>2105.0666419362601</v>
      </c>
      <c r="AJ78" s="11">
        <f>VLOOKUP($H78,output!$A$9:$AH$2200,AJ$1-$J$1+2)</f>
        <v>2066.1454021271402</v>
      </c>
      <c r="AK78" s="11">
        <f>VLOOKUP($H78,output!$A$9:$AH$2200,AK$1-$J$1+2)</f>
        <v>1992.9908053203601</v>
      </c>
      <c r="AL78" s="11">
        <f>VLOOKUP($H78,output!$A$9:$AH$2200,AL$1-$J$1+2)</f>
        <v>1926.8741542461801</v>
      </c>
      <c r="AM78" s="11">
        <f>VLOOKUP($H78,output!$A$9:$AH$2200,AM$1-$J$1+2)</f>
        <v>1866.30754674687</v>
      </c>
      <c r="AN78" s="11">
        <f>VLOOKUP($H78,output!$A$9:$AH$2200,AN$1-$J$1+2)</f>
        <v>1810.8820544477701</v>
      </c>
      <c r="AO78" s="11">
        <f>VLOOKUP($H78,output!$A$9:$AH$2200,AO$1-$J$1+2)</f>
        <v>1760.19863814511</v>
      </c>
      <c r="AP78" s="11">
        <f>VLOOKUP($H78,output!$A$9:$AH$2200,AP$1-$J$1+2)</f>
        <v>1713.8717018268401</v>
      </c>
    </row>
    <row r="79" spans="8:45" x14ac:dyDescent="0.35"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</row>
    <row r="80" spans="8:45" x14ac:dyDescent="0.35">
      <c r="I80" t="s">
        <v>150</v>
      </c>
      <c r="J80" s="11">
        <f t="shared" ref="J80:AP80" si="88">SUM(J72:J76)</f>
        <v>0</v>
      </c>
      <c r="K80" s="11">
        <f t="shared" si="88"/>
        <v>351.48900000000003</v>
      </c>
      <c r="L80" s="11">
        <f t="shared" si="88"/>
        <v>334.45100000000002</v>
      </c>
      <c r="M80" s="11">
        <f t="shared" si="88"/>
        <v>314.92137173243623</v>
      </c>
      <c r="N80" s="11">
        <f t="shared" si="88"/>
        <v>405.95818247548175</v>
      </c>
      <c r="O80" s="11">
        <f t="shared" si="88"/>
        <v>408.75939874718313</v>
      </c>
      <c r="P80" s="11">
        <f t="shared" si="88"/>
        <v>470.69922644909218</v>
      </c>
      <c r="Q80" s="11">
        <f t="shared" si="88"/>
        <v>630.38377201565879</v>
      </c>
      <c r="R80" s="11">
        <f t="shared" si="88"/>
        <v>581.13935052362012</v>
      </c>
      <c r="S80" s="11">
        <f t="shared" si="88"/>
        <v>590.69624632933505</v>
      </c>
      <c r="T80" s="11">
        <f t="shared" si="88"/>
        <v>518.96919657279591</v>
      </c>
      <c r="U80" s="11">
        <f t="shared" si="88"/>
        <v>474.22949151738669</v>
      </c>
      <c r="V80" s="11">
        <f t="shared" si="88"/>
        <v>546.06514116885864</v>
      </c>
      <c r="W80" s="11">
        <f t="shared" si="88"/>
        <v>600.7110777139012</v>
      </c>
      <c r="X80" s="11">
        <f t="shared" si="88"/>
        <v>552.11123350327398</v>
      </c>
      <c r="Y80" s="11">
        <f t="shared" si="88"/>
        <v>512.13336125429089</v>
      </c>
      <c r="Z80" s="11">
        <f t="shared" si="88"/>
        <v>477.91412785530849</v>
      </c>
      <c r="AA80" s="11">
        <f t="shared" si="88"/>
        <v>445.09916388030069</v>
      </c>
      <c r="AB80" s="11">
        <f t="shared" si="88"/>
        <v>392.41783947478899</v>
      </c>
      <c r="AC80" s="11">
        <f t="shared" si="88"/>
        <v>399.00881017183951</v>
      </c>
      <c r="AD80" s="11">
        <f t="shared" si="88"/>
        <v>356.88343564242297</v>
      </c>
      <c r="AE80" s="11">
        <f t="shared" si="88"/>
        <v>320.53260396147982</v>
      </c>
      <c r="AF80" s="11">
        <f t="shared" si="88"/>
        <v>336.96538501865433</v>
      </c>
      <c r="AG80" s="11">
        <f t="shared" si="88"/>
        <v>306.01457905224214</v>
      </c>
      <c r="AH80" s="11">
        <f t="shared" si="88"/>
        <v>278.63100336590151</v>
      </c>
      <c r="AI80" s="11">
        <f t="shared" si="88"/>
        <v>233.69995241527951</v>
      </c>
      <c r="AJ80" s="11">
        <f t="shared" si="88"/>
        <v>217.16346368674945</v>
      </c>
      <c r="AK80" s="11">
        <f t="shared" si="88"/>
        <v>201.46533080477849</v>
      </c>
      <c r="AL80" s="11">
        <f t="shared" si="88"/>
        <v>186.80624330572562</v>
      </c>
      <c r="AM80" s="11">
        <f t="shared" si="88"/>
        <v>173.09209929357445</v>
      </c>
      <c r="AN80" s="11">
        <f t="shared" si="88"/>
        <v>160.25393245758289</v>
      </c>
      <c r="AO80" s="11">
        <f t="shared" si="88"/>
        <v>148.23287014253754</v>
      </c>
      <c r="AP80" s="11">
        <f t="shared" si="88"/>
        <v>136.97649820439102</v>
      </c>
    </row>
    <row r="81" spans="8:42" x14ac:dyDescent="0.35">
      <c r="I81" t="s">
        <v>191</v>
      </c>
      <c r="J81" s="11">
        <f t="shared" ref="J81:AK81" si="89">SUM(J72:J77)</f>
        <v>0</v>
      </c>
      <c r="K81" s="11">
        <f t="shared" si="89"/>
        <v>595.67200000000003</v>
      </c>
      <c r="L81" s="11">
        <f t="shared" si="89"/>
        <v>567.48500000000001</v>
      </c>
      <c r="M81" s="11">
        <f t="shared" si="89"/>
        <v>535.09768323383719</v>
      </c>
      <c r="N81" s="11">
        <f t="shared" si="89"/>
        <v>673.34988516626174</v>
      </c>
      <c r="O81" s="11">
        <f t="shared" si="89"/>
        <v>823.83081035719806</v>
      </c>
      <c r="P81" s="11">
        <f t="shared" si="89"/>
        <v>937.57985816714813</v>
      </c>
      <c r="Q81" s="11">
        <f t="shared" si="89"/>
        <v>1047.4419694635978</v>
      </c>
      <c r="R81" s="11">
        <f t="shared" si="89"/>
        <v>988.83355674006907</v>
      </c>
      <c r="S81" s="11">
        <f t="shared" si="89"/>
        <v>1007.568213079532</v>
      </c>
      <c r="T81" s="11">
        <f t="shared" si="89"/>
        <v>925.86899557793686</v>
      </c>
      <c r="U81" s="11">
        <f t="shared" si="89"/>
        <v>876.63251122632266</v>
      </c>
      <c r="V81" s="11">
        <f t="shared" si="89"/>
        <v>1079.6863230597155</v>
      </c>
      <c r="W81" s="11">
        <f t="shared" si="89"/>
        <v>1184.4070208025362</v>
      </c>
      <c r="X81" s="11">
        <f t="shared" si="89"/>
        <v>1106.476902250824</v>
      </c>
      <c r="Y81" s="11">
        <f t="shared" si="89"/>
        <v>1008.5398989429299</v>
      </c>
      <c r="Z81" s="11">
        <f t="shared" si="89"/>
        <v>940.39758724462547</v>
      </c>
      <c r="AA81" s="11">
        <f t="shared" si="89"/>
        <v>868.60426962171471</v>
      </c>
      <c r="AB81" s="11">
        <f t="shared" si="89"/>
        <v>738.89090121900404</v>
      </c>
      <c r="AC81" s="11">
        <f t="shared" si="89"/>
        <v>873.81965656944749</v>
      </c>
      <c r="AD81" s="11">
        <f t="shared" si="89"/>
        <v>781.12036997543692</v>
      </c>
      <c r="AE81" s="11">
        <f t="shared" si="89"/>
        <v>714.53655619771189</v>
      </c>
      <c r="AF81" s="11">
        <f t="shared" si="89"/>
        <v>798.23615227748235</v>
      </c>
      <c r="AG81" s="11">
        <f t="shared" si="89"/>
        <v>734.58629420338514</v>
      </c>
      <c r="AH81" s="11">
        <f t="shared" si="89"/>
        <v>681.9533364131355</v>
      </c>
      <c r="AI81" s="11">
        <f t="shared" si="89"/>
        <v>609.02351193197046</v>
      </c>
      <c r="AJ81" s="11">
        <f t="shared" si="89"/>
        <v>582.93476256322242</v>
      </c>
      <c r="AK81" s="11">
        <f t="shared" si="89"/>
        <v>541.2985527633225</v>
      </c>
      <c r="AL81" s="11"/>
      <c r="AM81" s="11"/>
      <c r="AN81" s="11"/>
      <c r="AO81" s="11"/>
      <c r="AP81" s="11"/>
    </row>
    <row r="82" spans="8:42" x14ac:dyDescent="0.35"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3" spans="8:42" x14ac:dyDescent="0.35"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</row>
    <row r="84" spans="8:42" x14ac:dyDescent="0.35">
      <c r="H84" s="2" t="s">
        <v>188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8:42" x14ac:dyDescent="0.35">
      <c r="H85" t="s">
        <v>48</v>
      </c>
      <c r="I85" t="s">
        <v>129</v>
      </c>
      <c r="J85" s="11">
        <f>VLOOKUP($H85,output!$A$9:$AH$2200,J$1-$J$1+2)</f>
        <v>0</v>
      </c>
      <c r="K85" s="11">
        <f>VLOOKUP($H85,output!$A$9:$AH$2200,K$1-$J$1+2)</f>
        <v>85.259</v>
      </c>
      <c r="L85" s="11">
        <f>VLOOKUP($H85,output!$A$9:$AH$2200,L$1-$J$1+2)</f>
        <v>81.869</v>
      </c>
      <c r="M85" s="11">
        <f>VLOOKUP($H85,output!$A$9:$AH$2200,M$1-$J$1+2)</f>
        <v>78.775858221376694</v>
      </c>
      <c r="N85" s="11">
        <f>VLOOKUP($H85,output!$A$9:$AH$2200,N$1-$J$1+2)</f>
        <v>75.466854427794502</v>
      </c>
      <c r="O85" s="11">
        <f>VLOOKUP($H85,output!$A$9:$AH$2200,O$1-$J$1+2)</f>
        <v>73.237877717091195</v>
      </c>
      <c r="P85" s="11">
        <f>VLOOKUP($H85,output!$A$9:$AH$2200,P$1-$J$1+2)</f>
        <v>87.843955541411106</v>
      </c>
      <c r="Q85" s="11">
        <f>VLOOKUP($H85,output!$A$9:$AH$2200,Q$1-$J$1+2)</f>
        <v>92.376731900722604</v>
      </c>
      <c r="R85" s="11">
        <f>VLOOKUP($H85,output!$A$9:$AH$2200,R$1-$J$1+2)</f>
        <v>87.667965657596199</v>
      </c>
      <c r="S85" s="11">
        <f>VLOOKUP($H85,output!$A$9:$AH$2200,S$1-$J$1+2)</f>
        <v>84.501570240580605</v>
      </c>
      <c r="T85" s="11">
        <f>VLOOKUP($H85,output!$A$9:$AH$2200,T$1-$J$1+2)</f>
        <v>81.339890631153395</v>
      </c>
      <c r="U85" s="11">
        <f>VLOOKUP($H85,output!$A$9:$AH$2200,U$1-$J$1+2)</f>
        <v>77.759811105483493</v>
      </c>
      <c r="V85" s="11">
        <f>VLOOKUP($H85,output!$A$9:$AH$2200,V$1-$J$1+2)</f>
        <v>75.775650396575401</v>
      </c>
      <c r="W85" s="11">
        <f>VLOOKUP($H85,output!$A$9:$AH$2200,W$1-$J$1+2)</f>
        <v>87.238677788115496</v>
      </c>
      <c r="X85" s="11">
        <f>VLOOKUP($H85,output!$A$9:$AH$2200,X$1-$J$1+2)</f>
        <v>81.018072178359006</v>
      </c>
      <c r="Y85" s="11">
        <f>VLOOKUP($H85,output!$A$9:$AH$2200,Y$1-$J$1+2)</f>
        <v>75.044122937901605</v>
      </c>
      <c r="Z85" s="11">
        <f>VLOOKUP($H85,output!$A$9:$AH$2200,Z$1-$J$1+2)</f>
        <v>69.683047679577697</v>
      </c>
      <c r="AA85" s="11">
        <f>VLOOKUP($H85,output!$A$9:$AH$2200,AA$1-$J$1+2)</f>
        <v>64.753297167065497</v>
      </c>
      <c r="AB85" s="11">
        <f>VLOOKUP($H85,output!$A$9:$AH$2200,AB$1-$J$1+2)</f>
        <v>60.315739581934501</v>
      </c>
      <c r="AC85" s="11">
        <f>VLOOKUP($H85,output!$A$9:$AH$2200,AC$1-$J$1+2)</f>
        <v>56.471012983361902</v>
      </c>
      <c r="AD85" s="11">
        <f>VLOOKUP($H85,output!$A$9:$AH$2200,AD$1-$J$1+2)</f>
        <v>53.024596032520897</v>
      </c>
      <c r="AE85" s="11">
        <f>VLOOKUP($H85,output!$A$9:$AH$2200,AE$1-$J$1+2)</f>
        <v>49.884232752600603</v>
      </c>
      <c r="AF85" s="11">
        <f>VLOOKUP($H85,output!$A$9:$AH$2200,AF$1-$J$1+2)</f>
        <v>83.013398212862995</v>
      </c>
      <c r="AG85" s="11">
        <f>VLOOKUP($H85,output!$A$9:$AH$2200,AG$1-$J$1+2)</f>
        <v>77.637560972270506</v>
      </c>
      <c r="AH85" s="11">
        <f>VLOOKUP($H85,output!$A$9:$AH$2200,AH$1-$J$1+2)</f>
        <v>72.647112454887207</v>
      </c>
      <c r="AI85" s="11">
        <f>VLOOKUP($H85,output!$A$9:$AH$2200,AI$1-$J$1+2)</f>
        <v>68.009278444086405</v>
      </c>
      <c r="AJ85" s="11">
        <f>VLOOKUP($H85,output!$A$9:$AH$2200,AJ$1-$J$1+2)</f>
        <v>63.695248662400402</v>
      </c>
      <c r="AK85" s="11">
        <f>VLOOKUP($H85,output!$A$9:$AH$2200,AK$1-$J$1+2)</f>
        <v>59.679287928148199</v>
      </c>
      <c r="AL85" s="11">
        <f>VLOOKUP($H85,output!$A$9:$AH$2200,AL$1-$J$1+2)</f>
        <v>55.938206968759502</v>
      </c>
      <c r="AM85" s="11">
        <f>VLOOKUP($H85,output!$A$9:$AH$2200,AM$1-$J$1+2)</f>
        <v>52.450993991863797</v>
      </c>
      <c r="AN85" s="11">
        <f>VLOOKUP($H85,output!$A$9:$AH$2200,AN$1-$J$1+2)</f>
        <v>49.198535810664403</v>
      </c>
      <c r="AO85" s="11">
        <f>VLOOKUP($H85,output!$A$9:$AH$2200,AO$1-$J$1+2)</f>
        <v>46.163396511419201</v>
      </c>
      <c r="AP85" s="11">
        <f>VLOOKUP($H85,output!$A$9:$AH$2200,AP$1-$J$1+2)</f>
        <v>43.329632350187403</v>
      </c>
    </row>
    <row r="86" spans="8:42" x14ac:dyDescent="0.35">
      <c r="H86" t="s">
        <v>49</v>
      </c>
      <c r="I86" t="s">
        <v>130</v>
      </c>
      <c r="J86" s="11">
        <f>VLOOKUP($H86,output!$A$9:$AH$2200,J$1-$J$1+2)</f>
        <v>0</v>
      </c>
      <c r="K86" s="11">
        <f>VLOOKUP($H86,output!$A$9:$AH$2200,K$1-$J$1+2)</f>
        <v>46.944000000000003</v>
      </c>
      <c r="L86" s="11">
        <f>VLOOKUP($H86,output!$A$9:$AH$2200,L$1-$J$1+2)</f>
        <v>45.942</v>
      </c>
      <c r="M86" s="11">
        <f>VLOOKUP($H86,output!$A$9:$AH$2200,M$1-$J$1+2)</f>
        <v>45.038051235721298</v>
      </c>
      <c r="N86" s="11">
        <f>VLOOKUP($H86,output!$A$9:$AH$2200,N$1-$J$1+2)</f>
        <v>113.18657085383499</v>
      </c>
      <c r="O86" s="11">
        <f>VLOOKUP($H86,output!$A$9:$AH$2200,O$1-$J$1+2)</f>
        <v>96.8449243853117</v>
      </c>
      <c r="P86" s="11">
        <f>VLOOKUP($H86,output!$A$9:$AH$2200,P$1-$J$1+2)</f>
        <v>90.392227309828201</v>
      </c>
      <c r="Q86" s="11">
        <f>VLOOKUP($H86,output!$A$9:$AH$2200,Q$1-$J$1+2)</f>
        <v>170.54534175270001</v>
      </c>
      <c r="R86" s="11">
        <f>VLOOKUP($H86,output!$A$9:$AH$2200,R$1-$J$1+2)</f>
        <v>142.190523570332</v>
      </c>
      <c r="S86" s="11">
        <f>VLOOKUP($H86,output!$A$9:$AH$2200,S$1-$J$1+2)</f>
        <v>119.620314593735</v>
      </c>
      <c r="T86" s="11">
        <f>VLOOKUP($H86,output!$A$9:$AH$2200,T$1-$J$1+2)</f>
        <v>101.490110473935</v>
      </c>
      <c r="U86" s="11">
        <f>VLOOKUP($H86,output!$A$9:$AH$2200,U$1-$J$1+2)</f>
        <v>86.695415046464007</v>
      </c>
      <c r="V86" s="11">
        <f>VLOOKUP($H86,output!$A$9:$AH$2200,V$1-$J$1+2)</f>
        <v>74.885718449767893</v>
      </c>
      <c r="W86" s="11">
        <f>VLOOKUP($H86,output!$A$9:$AH$2200,W$1-$J$1+2)</f>
        <v>227.48454138753601</v>
      </c>
      <c r="X86" s="11">
        <f>VLOOKUP($H86,output!$A$9:$AH$2200,X$1-$J$1+2)</f>
        <v>180.878903590015</v>
      </c>
      <c r="Y86" s="11">
        <f>VLOOKUP($H86,output!$A$9:$AH$2200,Y$1-$J$1+2)</f>
        <v>144.634791239843</v>
      </c>
      <c r="Z86" s="11">
        <f>VLOOKUP($H86,output!$A$9:$AH$2200,Z$1-$J$1+2)</f>
        <v>116.43235804766501</v>
      </c>
      <c r="AA86" s="11">
        <f>VLOOKUP($H86,output!$A$9:$AH$2200,AA$1-$J$1+2)</f>
        <v>94.374518123878701</v>
      </c>
      <c r="AB86" s="11">
        <f>VLOOKUP($H86,output!$A$9:$AH$2200,AB$1-$J$1+2)</f>
        <v>77.111178390366206</v>
      </c>
      <c r="AC86" s="11">
        <f>VLOOKUP($H86,output!$A$9:$AH$2200,AC$1-$J$1+2)</f>
        <v>392.41612591893102</v>
      </c>
      <c r="AD86" s="11">
        <f>VLOOKUP($H86,output!$A$9:$AH$2200,AD$1-$J$1+2)</f>
        <v>340.06844705347999</v>
      </c>
      <c r="AE86" s="11">
        <f>VLOOKUP($H86,output!$A$9:$AH$2200,AE$1-$J$1+2)</f>
        <v>294.17122335048498</v>
      </c>
      <c r="AF86" s="11">
        <f>VLOOKUP($H86,output!$A$9:$AH$2200,AF$1-$J$1+2)</f>
        <v>254.01029897779799</v>
      </c>
      <c r="AG86" s="11">
        <f>VLOOKUP($H86,output!$A$9:$AH$2200,AG$1-$J$1+2)</f>
        <v>218.972136062103</v>
      </c>
      <c r="AH86" s="11">
        <f>VLOOKUP($H86,output!$A$9:$AH$2200,AH$1-$J$1+2)</f>
        <v>188.50003020597299</v>
      </c>
      <c r="AI86" s="11">
        <f>VLOOKUP($H86,output!$A$9:$AH$2200,AI$1-$J$1+2)</f>
        <v>162.081356402095</v>
      </c>
      <c r="AJ86" s="11">
        <f>VLOOKUP($H86,output!$A$9:$AH$2200,AJ$1-$J$1+2)</f>
        <v>139.24429862485201</v>
      </c>
      <c r="AK86" s="11">
        <f>VLOOKUP($H86,output!$A$9:$AH$2200,AK$1-$J$1+2)</f>
        <v>119.557298152222</v>
      </c>
      <c r="AL86" s="11">
        <f>VLOOKUP($H86,output!$A$9:$AH$2200,AL$1-$J$1+2)</f>
        <v>102.628702020663</v>
      </c>
      <c r="AM86" s="11">
        <f>VLOOKUP($H86,output!$A$9:$AH$2200,AM$1-$J$1+2)</f>
        <v>88.105844429066593</v>
      </c>
      <c r="AN86" s="11">
        <f>VLOOKUP($H86,output!$A$9:$AH$2200,AN$1-$J$1+2)</f>
        <v>75.673457093876394</v>
      </c>
      <c r="AO86" s="11">
        <f>VLOOKUP($H86,output!$A$9:$AH$2200,AO$1-$J$1+2)</f>
        <v>65.051531124759293</v>
      </c>
      <c r="AP86" s="11">
        <f>VLOOKUP($H86,output!$A$9:$AH$2200,AP$1-$J$1+2)</f>
        <v>55.992805357489999</v>
      </c>
    </row>
    <row r="87" spans="8:42" x14ac:dyDescent="0.35">
      <c r="H87" t="s">
        <v>50</v>
      </c>
      <c r="I87" t="s">
        <v>133</v>
      </c>
      <c r="J87" s="11">
        <f>VLOOKUP($H87,output!$A$9:$AH$2200,J$1-$J$1+2)</f>
        <v>0</v>
      </c>
      <c r="K87" s="11">
        <f>VLOOKUP($H87,output!$A$9:$AH$2200,K$1-$J$1+2)</f>
        <v>0</v>
      </c>
      <c r="L87" s="11">
        <f>VLOOKUP($H87,output!$A$9:$AH$2200,L$1-$J$1+2)</f>
        <v>0</v>
      </c>
      <c r="M87" s="11">
        <f>VLOOKUP($H87,output!$A$9:$AH$2200,M$1-$J$1+2)</f>
        <v>0</v>
      </c>
      <c r="N87" s="11">
        <f>VLOOKUP($H87,output!$A$9:$AH$2200,N$1-$J$1+2)</f>
        <v>0</v>
      </c>
      <c r="O87" s="11">
        <f>VLOOKUP($H87,output!$A$9:$AH$2200,O$1-$J$1+2)</f>
        <v>0</v>
      </c>
      <c r="P87" s="11">
        <f>VLOOKUP($H87,output!$A$9:$AH$2200,P$1-$J$1+2)</f>
        <v>41.190246039824601</v>
      </c>
      <c r="Q87" s="11">
        <f>VLOOKUP($H87,output!$A$9:$AH$2200,Q$1-$J$1+2)</f>
        <v>112.833642052204</v>
      </c>
      <c r="R87" s="11">
        <f>VLOOKUP($H87,output!$A$9:$AH$2200,R$1-$J$1+2)</f>
        <v>174.68764931441001</v>
      </c>
      <c r="S87" s="11">
        <f>VLOOKUP($H87,output!$A$9:$AH$2200,S$1-$J$1+2)</f>
        <v>214.714489572209</v>
      </c>
      <c r="T87" s="11">
        <f>VLOOKUP($H87,output!$A$9:$AH$2200,T$1-$J$1+2)</f>
        <v>239.42896300774399</v>
      </c>
      <c r="U87" s="11">
        <f>VLOOKUP($H87,output!$A$9:$AH$2200,U$1-$J$1+2)</f>
        <v>239.63476985118601</v>
      </c>
      <c r="V87" s="11">
        <f>VLOOKUP($H87,output!$A$9:$AH$2200,V$1-$J$1+2)</f>
        <v>251.000629199391</v>
      </c>
      <c r="W87" s="11">
        <f>VLOOKUP($H87,output!$A$9:$AH$2200,W$1-$J$1+2)</f>
        <v>272.51166838595202</v>
      </c>
      <c r="X87" s="11">
        <f>VLOOKUP($H87,output!$A$9:$AH$2200,X$1-$J$1+2)</f>
        <v>279.38864845181001</v>
      </c>
      <c r="Y87" s="11">
        <f>VLOOKUP($H87,output!$A$9:$AH$2200,Y$1-$J$1+2)</f>
        <v>299.24618945076401</v>
      </c>
      <c r="Z87" s="11">
        <f>VLOOKUP($H87,output!$A$9:$AH$2200,Z$1-$J$1+2)</f>
        <v>326.92170440237601</v>
      </c>
      <c r="AA87" s="11">
        <f>VLOOKUP($H87,output!$A$9:$AH$2200,AA$1-$J$1+2)</f>
        <v>332.66658515409199</v>
      </c>
      <c r="AB87" s="11">
        <f>VLOOKUP($H87,output!$A$9:$AH$2200,AB$1-$J$1+2)</f>
        <v>303.25118956477701</v>
      </c>
      <c r="AC87" s="11">
        <f>VLOOKUP($H87,output!$A$9:$AH$2200,AC$1-$J$1+2)</f>
        <v>242.055562309012</v>
      </c>
      <c r="AD87" s="11">
        <f>VLOOKUP($H87,output!$A$9:$AH$2200,AD$1-$J$1+2)</f>
        <v>231.44233481017301</v>
      </c>
      <c r="AE87" s="11">
        <f>VLOOKUP($H87,output!$A$9:$AH$2200,AE$1-$J$1+2)</f>
        <v>246.181785949963</v>
      </c>
      <c r="AF87" s="11">
        <f>VLOOKUP($H87,output!$A$9:$AH$2200,AF$1-$J$1+2)</f>
        <v>241.65798294396299</v>
      </c>
      <c r="AG87" s="11">
        <f>VLOOKUP($H87,output!$A$9:$AH$2200,AG$1-$J$1+2)</f>
        <v>232.578196613469</v>
      </c>
      <c r="AH87" s="11">
        <f>VLOOKUP($H87,output!$A$9:$AH$2200,AH$1-$J$1+2)</f>
        <v>229.71540471743501</v>
      </c>
      <c r="AI87" s="11">
        <f>VLOOKUP($H87,output!$A$9:$AH$2200,AI$1-$J$1+2)</f>
        <v>205.15693421184599</v>
      </c>
      <c r="AJ87" s="11">
        <f>VLOOKUP($H87,output!$A$9:$AH$2200,AJ$1-$J$1+2)</f>
        <v>219.597608808708</v>
      </c>
      <c r="AK87" s="11">
        <f>VLOOKUP($H87,output!$A$9:$AH$2200,AK$1-$J$1+2)</f>
        <v>198.33995096739</v>
      </c>
      <c r="AL87" s="11">
        <f>VLOOKUP($H87,output!$A$9:$AH$2200,AL$1-$J$1+2)</f>
        <v>179.21725680212501</v>
      </c>
      <c r="AM87" s="11">
        <f>VLOOKUP($H87,output!$A$9:$AH$2200,AM$1-$J$1+2)</f>
        <v>161.36887587929101</v>
      </c>
      <c r="AN87" s="11">
        <f>VLOOKUP($H87,output!$A$9:$AH$2200,AN$1-$J$1+2)</f>
        <v>144.84200386145599</v>
      </c>
      <c r="AO87" s="11">
        <f>VLOOKUP($H87,output!$A$9:$AH$2200,AO$1-$J$1+2)</f>
        <v>129.64142616254301</v>
      </c>
      <c r="AP87" s="11">
        <f>VLOOKUP($H87,output!$A$9:$AH$2200,AP$1-$J$1+2)</f>
        <v>115.741008000672</v>
      </c>
    </row>
    <row r="88" spans="8:42" x14ac:dyDescent="0.35">
      <c r="H88" t="s">
        <v>51</v>
      </c>
      <c r="I88" t="s">
        <v>131</v>
      </c>
      <c r="J88" s="11">
        <f>VLOOKUP($H88,output!$A$9:$AH$2200,J$1-$J$1+2)</f>
        <v>0</v>
      </c>
      <c r="K88" s="11">
        <f>VLOOKUP($H88,output!$A$9:$AH$2200,K$1-$J$1+2)</f>
        <v>318.11</v>
      </c>
      <c r="L88" s="11">
        <f>VLOOKUP($H88,output!$A$9:$AH$2200,L$1-$J$1+2)</f>
        <v>299.541</v>
      </c>
      <c r="M88" s="11">
        <f>VLOOKUP($H88,output!$A$9:$AH$2200,M$1-$J$1+2)</f>
        <v>274.92342252496798</v>
      </c>
      <c r="N88" s="11">
        <f>VLOOKUP($H88,output!$A$9:$AH$2200,N$1-$J$1+2)</f>
        <v>255.87880903942701</v>
      </c>
      <c r="O88" s="11">
        <f>VLOOKUP($H88,output!$A$9:$AH$2200,O$1-$J$1+2)</f>
        <v>256.99451855401099</v>
      </c>
      <c r="P88" s="11">
        <f>VLOOKUP($H88,output!$A$9:$AH$2200,P$1-$J$1+2)</f>
        <v>362.62408752987102</v>
      </c>
      <c r="Q88" s="11">
        <f>VLOOKUP($H88,output!$A$9:$AH$2200,Q$1-$J$1+2)</f>
        <v>398.58050991382697</v>
      </c>
      <c r="R88" s="11">
        <f>VLOOKUP($H88,output!$A$9:$AH$2200,R$1-$J$1+2)</f>
        <v>378.19098469213498</v>
      </c>
      <c r="S88" s="11">
        <f>VLOOKUP($H88,output!$A$9:$AH$2200,S$1-$J$1+2)</f>
        <v>364.09014068433697</v>
      </c>
      <c r="T88" s="11">
        <f>VLOOKUP($H88,output!$A$9:$AH$2200,T$1-$J$1+2)</f>
        <v>348.37635224696498</v>
      </c>
      <c r="U88" s="11">
        <f>VLOOKUP($H88,output!$A$9:$AH$2200,U$1-$J$1+2)</f>
        <v>332.97584997255302</v>
      </c>
      <c r="V88" s="11">
        <f>VLOOKUP($H88,output!$A$9:$AH$2200,V$1-$J$1+2)</f>
        <v>325.964873566525</v>
      </c>
      <c r="W88" s="11">
        <f>VLOOKUP($H88,output!$A$9:$AH$2200,W$1-$J$1+2)</f>
        <v>342.37393130954899</v>
      </c>
      <c r="X88" s="11">
        <f>VLOOKUP($H88,output!$A$9:$AH$2200,X$1-$J$1+2)</f>
        <v>315.34035454762602</v>
      </c>
      <c r="Y88" s="11">
        <f>VLOOKUP($H88,output!$A$9:$AH$2200,Y$1-$J$1+2)</f>
        <v>289.91411397298702</v>
      </c>
      <c r="Z88" s="11">
        <f>VLOOKUP($H88,output!$A$9:$AH$2200,Z$1-$J$1+2)</f>
        <v>270.341456262706</v>
      </c>
      <c r="AA88" s="11">
        <f>VLOOKUP($H88,output!$A$9:$AH$2200,AA$1-$J$1+2)</f>
        <v>252.42132895953799</v>
      </c>
      <c r="AB88" s="11">
        <f>VLOOKUP($H88,output!$A$9:$AH$2200,AB$1-$J$1+2)</f>
        <v>235.42177438213901</v>
      </c>
      <c r="AC88" s="11">
        <f>VLOOKUP($H88,output!$A$9:$AH$2200,AC$1-$J$1+2)</f>
        <v>220.90983763701601</v>
      </c>
      <c r="AD88" s="11">
        <f>VLOOKUP($H88,output!$A$9:$AH$2200,AD$1-$J$1+2)</f>
        <v>207.98549637024001</v>
      </c>
      <c r="AE88" s="11">
        <f>VLOOKUP($H88,output!$A$9:$AH$2200,AE$1-$J$1+2)</f>
        <v>196.09700761067</v>
      </c>
      <c r="AF88" s="11">
        <f>VLOOKUP($H88,output!$A$9:$AH$2200,AF$1-$J$1+2)</f>
        <v>294.27892892115398</v>
      </c>
      <c r="AG88" s="11">
        <f>VLOOKUP($H88,output!$A$9:$AH$2200,AG$1-$J$1+2)</f>
        <v>276.62486771079</v>
      </c>
      <c r="AH88" s="11">
        <f>VLOOKUP($H88,output!$A$9:$AH$2200,AH$1-$J$1+2)</f>
        <v>260.14567741187602</v>
      </c>
      <c r="AI88" s="11">
        <f>VLOOKUP($H88,output!$A$9:$AH$2200,AI$1-$J$1+2)</f>
        <v>244.72159864463299</v>
      </c>
      <c r="AJ88" s="11">
        <f>VLOOKUP($H88,output!$A$9:$AH$2200,AJ$1-$J$1+2)</f>
        <v>230.25467548615501</v>
      </c>
      <c r="AK88" s="11">
        <f>VLOOKUP($H88,output!$A$9:$AH$2200,AK$1-$J$1+2)</f>
        <v>216.66230009447099</v>
      </c>
      <c r="AL88" s="11">
        <f>VLOOKUP($H88,output!$A$9:$AH$2200,AL$1-$J$1+2)</f>
        <v>203.873366422419</v>
      </c>
      <c r="AM88" s="11">
        <f>VLOOKUP($H88,output!$A$9:$AH$2200,AM$1-$J$1+2)</f>
        <v>191.82571568911399</v>
      </c>
      <c r="AN88" s="11">
        <f>VLOOKUP($H88,output!$A$9:$AH$2200,AN$1-$J$1+2)</f>
        <v>180.46434507439801</v>
      </c>
      <c r="AO88" s="11">
        <f>VLOOKUP($H88,output!$A$9:$AH$2200,AO$1-$J$1+2)</f>
        <v>169.740111509983</v>
      </c>
      <c r="AP88" s="11">
        <f>VLOOKUP($H88,output!$A$9:$AH$2200,AP$1-$J$1+2)</f>
        <v>159.608754674751</v>
      </c>
    </row>
    <row r="89" spans="8:42" x14ac:dyDescent="0.35">
      <c r="H89" t="s">
        <v>52</v>
      </c>
      <c r="I89" t="s">
        <v>132</v>
      </c>
      <c r="J89" s="11">
        <f>VLOOKUP($H89,output!$A$9:$AH$2200,J$1-$J$1+2)</f>
        <v>0</v>
      </c>
      <c r="K89" s="11">
        <f>VLOOKUP($H89,output!$A$9:$AH$2200,K$1-$J$1+2)</f>
        <v>20.015999999999998</v>
      </c>
      <c r="L89" s="11">
        <f>VLOOKUP($H89,output!$A$9:$AH$2200,L$1-$J$1+2)</f>
        <v>19.422000000000001</v>
      </c>
      <c r="M89" s="11">
        <f>VLOOKUP($H89,output!$A$9:$AH$2200,M$1-$J$1+2)</f>
        <v>17.472781116364501</v>
      </c>
      <c r="N89" s="11">
        <f>VLOOKUP($H89,output!$A$9:$AH$2200,N$1-$J$1+2)</f>
        <v>39.980739716185298</v>
      </c>
      <c r="O89" s="11">
        <f>VLOOKUP($H89,output!$A$9:$AH$2200,O$1-$J$1+2)</f>
        <v>34.020709243881001</v>
      </c>
      <c r="P89" s="11">
        <f>VLOOKUP($H89,output!$A$9:$AH$2200,P$1-$J$1+2)</f>
        <v>36.051951014315797</v>
      </c>
      <c r="Q89" s="11">
        <f>VLOOKUP($H89,output!$A$9:$AH$2200,Q$1-$J$1+2)</f>
        <v>73.783278787032998</v>
      </c>
      <c r="R89" s="11">
        <f>VLOOKUP($H89,output!$A$9:$AH$2200,R$1-$J$1+2)</f>
        <v>61.981725069757999</v>
      </c>
      <c r="S89" s="11">
        <f>VLOOKUP($H89,output!$A$9:$AH$2200,S$1-$J$1+2)</f>
        <v>52.816409982507501</v>
      </c>
      <c r="T89" s="11">
        <f>VLOOKUP($H89,output!$A$9:$AH$2200,T$1-$J$1+2)</f>
        <v>45.087395133211103</v>
      </c>
      <c r="U89" s="11">
        <f>VLOOKUP($H89,output!$A$9:$AH$2200,U$1-$J$1+2)</f>
        <v>38.760590701559103</v>
      </c>
      <c r="V89" s="11">
        <f>VLOOKUP($H89,output!$A$9:$AH$2200,V$1-$J$1+2)</f>
        <v>33.758308033008198</v>
      </c>
      <c r="W89" s="11">
        <f>VLOOKUP($H89,output!$A$9:$AH$2200,W$1-$J$1+2)</f>
        <v>79.042710979942001</v>
      </c>
      <c r="X89" s="11">
        <f>VLOOKUP($H89,output!$A$9:$AH$2200,X$1-$J$1+2)</f>
        <v>63.166735787020897</v>
      </c>
      <c r="Y89" s="11">
        <f>VLOOKUP($H89,output!$A$9:$AH$2200,Y$1-$J$1+2)</f>
        <v>50.846128080966103</v>
      </c>
      <c r="Z89" s="11">
        <f>VLOOKUP($H89,output!$A$9:$AH$2200,Z$1-$J$1+2)</f>
        <v>41.421830836343503</v>
      </c>
      <c r="AA89" s="11">
        <f>VLOOKUP($H89,output!$A$9:$AH$2200,AA$1-$J$1+2)</f>
        <v>34.1229701698702</v>
      </c>
      <c r="AB89" s="11">
        <f>VLOOKUP($H89,output!$A$9:$AH$2200,AB$1-$J$1+2)</f>
        <v>28.510955134892399</v>
      </c>
      <c r="AC89" s="11">
        <f>VLOOKUP($H89,output!$A$9:$AH$2200,AC$1-$J$1+2)</f>
        <v>140.61895743836399</v>
      </c>
      <c r="AD89" s="11">
        <f>VLOOKUP($H89,output!$A$9:$AH$2200,AD$1-$J$1+2)</f>
        <v>129.40346359831301</v>
      </c>
      <c r="AE89" s="11">
        <f>VLOOKUP($H89,output!$A$9:$AH$2200,AE$1-$J$1+2)</f>
        <v>118.59154878662601</v>
      </c>
      <c r="AF89" s="11">
        <f>VLOOKUP($H89,output!$A$9:$AH$2200,AF$1-$J$1+2)</f>
        <v>108.21001434362501</v>
      </c>
      <c r="AG89" s="11">
        <f>VLOOKUP($H89,output!$A$9:$AH$2200,AG$1-$J$1+2)</f>
        <v>98.311493949440404</v>
      </c>
      <c r="AH89" s="11">
        <f>VLOOKUP($H89,output!$A$9:$AH$2200,AH$1-$J$1+2)</f>
        <v>88.950894383862902</v>
      </c>
      <c r="AI89" s="11">
        <f>VLOOKUP($H89,output!$A$9:$AH$2200,AI$1-$J$1+2)</f>
        <v>80.173809483034205</v>
      </c>
      <c r="AJ89" s="11">
        <f>VLOOKUP($H89,output!$A$9:$AH$2200,AJ$1-$J$1+2)</f>
        <v>72.011514991983802</v>
      </c>
      <c r="AK89" s="11">
        <f>VLOOKUP($H89,output!$A$9:$AH$2200,AK$1-$J$1+2)</f>
        <v>64.479811252289494</v>
      </c>
      <c r="AL89" s="11">
        <f>VLOOKUP($H89,output!$A$9:$AH$2200,AL$1-$J$1+2)</f>
        <v>57.579983817198702</v>
      </c>
      <c r="AM89" s="11">
        <f>VLOOKUP($H89,output!$A$9:$AH$2200,AM$1-$J$1+2)</f>
        <v>51.300819423320199</v>
      </c>
      <c r="AN89" s="11">
        <f>VLOOKUP($H89,output!$A$9:$AH$2200,AN$1-$J$1+2)</f>
        <v>45.621032101508703</v>
      </c>
      <c r="AO89" s="11">
        <f>VLOOKUP($H89,output!$A$9:$AH$2200,AO$1-$J$1+2)</f>
        <v>40.511718357138598</v>
      </c>
      <c r="AP89" s="11">
        <f>VLOOKUP($H89,output!$A$9:$AH$2200,AP$1-$J$1+2)</f>
        <v>35.938627928448803</v>
      </c>
    </row>
    <row r="90" spans="8:42" x14ac:dyDescent="0.35">
      <c r="H90" t="s">
        <v>53</v>
      </c>
      <c r="I90" t="s">
        <v>134</v>
      </c>
      <c r="J90" s="11">
        <f>VLOOKUP($H90,output!$A$9:$AH$2200,J$1-$J$1+2)</f>
        <v>0</v>
      </c>
      <c r="K90" s="11">
        <f>VLOOKUP($H90,output!$A$9:$AH$2200,K$1-$J$1+2)</f>
        <v>0</v>
      </c>
      <c r="L90" s="11">
        <f>VLOOKUP($H90,output!$A$9:$AH$2200,L$1-$J$1+2)</f>
        <v>0</v>
      </c>
      <c r="M90" s="11">
        <f>VLOOKUP($H90,output!$A$9:$AH$2200,M$1-$J$1+2)</f>
        <v>0</v>
      </c>
      <c r="N90" s="11">
        <f>VLOOKUP($H90,output!$A$9:$AH$2200,N$1-$J$1+2)</f>
        <v>0</v>
      </c>
      <c r="O90" s="11">
        <f>VLOOKUP($H90,output!$A$9:$AH$2200,O$1-$J$1+2)</f>
        <v>0</v>
      </c>
      <c r="P90" s="11">
        <f>VLOOKUP($H90,output!$A$9:$AH$2200,P$1-$J$1+2)</f>
        <v>17.4263995909272</v>
      </c>
      <c r="Q90" s="11">
        <f>VLOOKUP($H90,output!$A$9:$AH$2200,Q$1-$J$1+2)</f>
        <v>39.400548359463599</v>
      </c>
      <c r="R90" s="11">
        <f>VLOOKUP($H90,output!$A$9:$AH$2200,R$1-$J$1+2)</f>
        <v>52.188895066888499</v>
      </c>
      <c r="S90" s="11">
        <f>VLOOKUP($H90,output!$A$9:$AH$2200,S$1-$J$1+2)</f>
        <v>62.345561035273001</v>
      </c>
      <c r="T90" s="11">
        <f>VLOOKUP($H90,output!$A$9:$AH$2200,T$1-$J$1+2)</f>
        <v>61.489292722189397</v>
      </c>
      <c r="U90" s="11">
        <f>VLOOKUP($H90,output!$A$9:$AH$2200,U$1-$J$1+2)</f>
        <v>57.0899257131395</v>
      </c>
      <c r="V90" s="11">
        <f>VLOOKUP($H90,output!$A$9:$AH$2200,V$1-$J$1+2)</f>
        <v>62.330077452709197</v>
      </c>
      <c r="W90" s="11">
        <f>VLOOKUP($H90,output!$A$9:$AH$2200,W$1-$J$1+2)</f>
        <v>70.637762624480004</v>
      </c>
      <c r="X90" s="11">
        <f>VLOOKUP($H90,output!$A$9:$AH$2200,X$1-$J$1+2)</f>
        <v>79.290789845928799</v>
      </c>
      <c r="Y90" s="11">
        <f>VLOOKUP($H90,output!$A$9:$AH$2200,Y$1-$J$1+2)</f>
        <v>91.316869176136095</v>
      </c>
      <c r="Z90" s="11">
        <f>VLOOKUP($H90,output!$A$9:$AH$2200,Z$1-$J$1+2)</f>
        <v>89.628779651342001</v>
      </c>
      <c r="AA90" s="11">
        <f>VLOOKUP($H90,output!$A$9:$AH$2200,AA$1-$J$1+2)</f>
        <v>79.3707637244637</v>
      </c>
      <c r="AB90" s="11">
        <f>VLOOKUP($H90,output!$A$9:$AH$2200,AB$1-$J$1+2)</f>
        <v>78.630492808515399</v>
      </c>
      <c r="AC90" s="11">
        <f>VLOOKUP($H90,output!$A$9:$AH$2200,AC$1-$J$1+2)</f>
        <v>66.521971303184799</v>
      </c>
      <c r="AD90" s="11">
        <f>VLOOKUP($H90,output!$A$9:$AH$2200,AD$1-$J$1+2)</f>
        <v>61.487805437345997</v>
      </c>
      <c r="AE90" s="11">
        <f>VLOOKUP($H90,output!$A$9:$AH$2200,AE$1-$J$1+2)</f>
        <v>60.286694607972301</v>
      </c>
      <c r="AF90" s="11">
        <f>VLOOKUP($H90,output!$A$9:$AH$2200,AF$1-$J$1+2)</f>
        <v>56.391049536253099</v>
      </c>
      <c r="AG90" s="11">
        <f>VLOOKUP($H90,output!$A$9:$AH$2200,AG$1-$J$1+2)</f>
        <v>52.248771969140499</v>
      </c>
      <c r="AH90" s="11">
        <f>VLOOKUP($H90,output!$A$9:$AH$2200,AH$1-$J$1+2)</f>
        <v>49.6959412719075</v>
      </c>
      <c r="AI90" s="11">
        <f>VLOOKUP($H90,output!$A$9:$AH$2200,AI$1-$J$1+2)</f>
        <v>35.6036911508182</v>
      </c>
      <c r="AJ90" s="11">
        <f>VLOOKUP($H90,output!$A$9:$AH$2200,AJ$1-$J$1+2)</f>
        <v>39.229127264987802</v>
      </c>
      <c r="AK90" s="11">
        <f>VLOOKUP($H90,output!$A$9:$AH$2200,AK$1-$J$1+2)</f>
        <v>36.664567249881003</v>
      </c>
      <c r="AL90" s="11">
        <f>VLOOKUP($H90,output!$A$9:$AH$2200,AL$1-$J$1+2)</f>
        <v>34.275352653404397</v>
      </c>
      <c r="AM90" s="11">
        <f>VLOOKUP($H90,output!$A$9:$AH$2200,AM$1-$J$1+2)</f>
        <v>31.913830632999002</v>
      </c>
      <c r="AN90" s="11">
        <f>VLOOKUP($H90,output!$A$9:$AH$2200,AN$1-$J$1+2)</f>
        <v>29.599312251183999</v>
      </c>
      <c r="AO90" s="11">
        <f>VLOOKUP($H90,output!$A$9:$AH$2200,AO$1-$J$1+2)</f>
        <v>27.349675595786501</v>
      </c>
      <c r="AP90" s="11">
        <f>VLOOKUP($H90,output!$A$9:$AH$2200,AP$1-$J$1+2)</f>
        <v>25.180424056794699</v>
      </c>
    </row>
    <row r="91" spans="8:42" x14ac:dyDescent="0.35"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2" spans="8:42" x14ac:dyDescent="0.35">
      <c r="H92" t="s">
        <v>187</v>
      </c>
      <c r="J92" s="11">
        <f>SUM(J85:J90)</f>
        <v>0</v>
      </c>
      <c r="K92" s="11">
        <f>SUM(K85:K90)</f>
        <v>470.32900000000001</v>
      </c>
      <c r="L92" s="11">
        <f t="shared" ref="L92:AP92" si="90">SUM(L85:L90)</f>
        <v>446.774</v>
      </c>
      <c r="M92" s="11">
        <f t="shared" si="90"/>
        <v>416.21011309843044</v>
      </c>
      <c r="N92" s="11">
        <f t="shared" si="90"/>
        <v>484.51297403724186</v>
      </c>
      <c r="O92" s="11">
        <f t="shared" si="90"/>
        <v>461.09802990029493</v>
      </c>
      <c r="P92" s="11">
        <f t="shared" si="90"/>
        <v>635.52886702617786</v>
      </c>
      <c r="Q92" s="11">
        <f t="shared" si="90"/>
        <v>887.52005276595025</v>
      </c>
      <c r="R92" s="11">
        <f t="shared" si="90"/>
        <v>896.90774337111964</v>
      </c>
      <c r="S92" s="11">
        <f t="shared" si="90"/>
        <v>898.08848610864209</v>
      </c>
      <c r="T92" s="11">
        <f t="shared" si="90"/>
        <v>877.21200421519779</v>
      </c>
      <c r="U92" s="11">
        <f t="shared" si="90"/>
        <v>832.91636239038496</v>
      </c>
      <c r="V92" s="11">
        <f t="shared" si="90"/>
        <v>823.71525709797675</v>
      </c>
      <c r="W92" s="11">
        <f t="shared" si="90"/>
        <v>1079.2892924755745</v>
      </c>
      <c r="X92" s="11">
        <f t="shared" si="90"/>
        <v>999.08350440075969</v>
      </c>
      <c r="Y92" s="11">
        <f t="shared" si="90"/>
        <v>951.00221485859788</v>
      </c>
      <c r="Z92" s="11">
        <f t="shared" si="90"/>
        <v>914.42917688001023</v>
      </c>
      <c r="AA92" s="11">
        <f t="shared" si="90"/>
        <v>857.70946329890808</v>
      </c>
      <c r="AB92" s="11">
        <f t="shared" si="90"/>
        <v>783.24132986262453</v>
      </c>
      <c r="AC92" s="11">
        <f t="shared" si="90"/>
        <v>1118.9934675898696</v>
      </c>
      <c r="AD92" s="11">
        <f t="shared" si="90"/>
        <v>1023.412143302073</v>
      </c>
      <c r="AE92" s="11">
        <f t="shared" si="90"/>
        <v>965.21249305831691</v>
      </c>
      <c r="AF92" s="11">
        <f t="shared" si="90"/>
        <v>1037.5616729356561</v>
      </c>
      <c r="AG92" s="11">
        <f t="shared" si="90"/>
        <v>956.37302727721351</v>
      </c>
      <c r="AH92" s="11">
        <f t="shared" si="90"/>
        <v>889.65506044594156</v>
      </c>
      <c r="AI92" s="11">
        <f t="shared" si="90"/>
        <v>795.74666833651281</v>
      </c>
      <c r="AJ92" s="11">
        <f t="shared" si="90"/>
        <v>764.03247383908717</v>
      </c>
      <c r="AK92" s="11">
        <f t="shared" si="90"/>
        <v>695.38321564440162</v>
      </c>
      <c r="AL92" s="11">
        <f t="shared" si="90"/>
        <v>633.51286868456964</v>
      </c>
      <c r="AM92" s="11">
        <f t="shared" si="90"/>
        <v>576.96608004565451</v>
      </c>
      <c r="AN92" s="11">
        <f t="shared" si="90"/>
        <v>525.39868619308754</v>
      </c>
      <c r="AO92" s="11">
        <f t="shared" si="90"/>
        <v>478.45785926162961</v>
      </c>
      <c r="AP92" s="11">
        <f t="shared" si="90"/>
        <v>435.79125236834392</v>
      </c>
    </row>
    <row r="93" spans="8:42" x14ac:dyDescent="0.35">
      <c r="H93" t="s">
        <v>199</v>
      </c>
      <c r="J93" s="11"/>
      <c r="K93" s="3">
        <f>(K88+K89)/K92</f>
        <v>0.71891378162945518</v>
      </c>
      <c r="L93" s="3">
        <f t="shared" ref="L93:V93" si="91">(L88+L89)/L92</f>
        <v>0.71392471361359444</v>
      </c>
      <c r="M93" s="3">
        <f t="shared" si="91"/>
        <v>0.70252066069375652</v>
      </c>
      <c r="N93" s="3">
        <f t="shared" si="91"/>
        <v>0.61063287178945846</v>
      </c>
      <c r="O93" s="3">
        <f t="shared" si="91"/>
        <v>0.63113526609692827</v>
      </c>
      <c r="P93" s="3">
        <f t="shared" si="91"/>
        <v>0.62731381567245958</v>
      </c>
      <c r="Q93" s="3">
        <f t="shared" si="91"/>
        <v>0.53222886314370188</v>
      </c>
      <c r="R93" s="3">
        <f t="shared" si="91"/>
        <v>0.49076698580776967</v>
      </c>
      <c r="S93" s="3">
        <f t="shared" si="91"/>
        <v>0.46421544994221331</v>
      </c>
      <c r="T93" s="3">
        <f t="shared" si="91"/>
        <v>0.44853894553368595</v>
      </c>
      <c r="U93" s="3">
        <f t="shared" si="91"/>
        <v>0.44630704529235865</v>
      </c>
      <c r="V93" s="3">
        <f t="shared" si="91"/>
        <v>0.43670816887242131</v>
      </c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 spans="8:42" x14ac:dyDescent="0.35">
      <c r="H94" t="s">
        <v>197</v>
      </c>
      <c r="J94" s="11"/>
      <c r="K94" s="3">
        <f>(K85+K86)/K92</f>
        <v>0.28108621837054487</v>
      </c>
      <c r="L94" s="3">
        <f t="shared" ref="L94:V94" si="92">(L85+L86)/L92</f>
        <v>0.28607528638640567</v>
      </c>
      <c r="M94" s="3">
        <f t="shared" si="92"/>
        <v>0.29747933930624354</v>
      </c>
      <c r="N94" s="3">
        <f t="shared" si="92"/>
        <v>0.38936712821054148</v>
      </c>
      <c r="O94" s="3">
        <f t="shared" si="92"/>
        <v>0.36886473390307173</v>
      </c>
      <c r="P94" s="3">
        <f t="shared" si="92"/>
        <v>0.28045332336398443</v>
      </c>
      <c r="Q94" s="3">
        <f t="shared" si="92"/>
        <v>0.29624353031126199</v>
      </c>
      <c r="R94" s="3">
        <f t="shared" si="92"/>
        <v>0.25627885468351685</v>
      </c>
      <c r="S94" s="3">
        <f t="shared" si="92"/>
        <v>0.2272848254839144</v>
      </c>
      <c r="T94" s="3">
        <f t="shared" si="92"/>
        <v>0.208421681676208</v>
      </c>
      <c r="U94" s="3">
        <f t="shared" si="92"/>
        <v>0.19744506600876202</v>
      </c>
      <c r="V94" s="3">
        <f t="shared" si="92"/>
        <v>0.18290467190948595</v>
      </c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5" spans="8:42" x14ac:dyDescent="0.35">
      <c r="H95" t="s">
        <v>198</v>
      </c>
      <c r="J95" s="11"/>
      <c r="K95" s="3">
        <f>(K87+K90)/K92</f>
        <v>0</v>
      </c>
      <c r="L95" s="3">
        <f t="shared" ref="L95:V95" si="93">(L87+L90)/L92</f>
        <v>0</v>
      </c>
      <c r="M95" s="3">
        <f t="shared" si="93"/>
        <v>0</v>
      </c>
      <c r="N95" s="3">
        <f t="shared" si="93"/>
        <v>0</v>
      </c>
      <c r="O95" s="3">
        <f t="shared" si="93"/>
        <v>0</v>
      </c>
      <c r="P95" s="3">
        <f t="shared" si="93"/>
        <v>9.223286096355611E-2</v>
      </c>
      <c r="Q95" s="3">
        <f t="shared" si="93"/>
        <v>0.17152760654503613</v>
      </c>
      <c r="R95" s="3">
        <f t="shared" si="93"/>
        <v>0.25295415950871353</v>
      </c>
      <c r="S95" s="3">
        <f t="shared" si="93"/>
        <v>0.30849972457387231</v>
      </c>
      <c r="T95" s="3">
        <f t="shared" si="93"/>
        <v>0.3430393727901061</v>
      </c>
      <c r="U95" s="3">
        <f t="shared" si="93"/>
        <v>0.35624788869887952</v>
      </c>
      <c r="V95" s="3">
        <f t="shared" si="93"/>
        <v>0.38038715921809269</v>
      </c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</row>
    <row r="96" spans="8:42" x14ac:dyDescent="0.35"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  <row r="97" spans="8:42" x14ac:dyDescent="0.35">
      <c r="H97" t="s">
        <v>58</v>
      </c>
      <c r="J97" s="11">
        <f>VLOOKUP($H97,output!$A$9:$AH$2200,J$1-$J$1+2)</f>
        <v>0</v>
      </c>
      <c r="K97" s="11">
        <f>VLOOKUP($H97,output!$A$9:$AH$2200,K$1-$J$1+2)</f>
        <v>12.582000000000001</v>
      </c>
      <c r="L97" s="11">
        <f>VLOOKUP($H97,output!$A$9:$AH$2200,L$1-$J$1+2)</f>
        <v>12.564</v>
      </c>
      <c r="M97" s="11">
        <f>VLOOKUP($H97,output!$A$9:$AH$2200,M$1-$J$1+2)</f>
        <v>12.453534974721601</v>
      </c>
      <c r="N97" s="11">
        <f>VLOOKUP($H97,output!$A$9:$AH$2200,N$1-$J$1+2)</f>
        <v>12.861619285722901</v>
      </c>
      <c r="O97" s="11">
        <f>VLOOKUP($H97,output!$A$9:$AH$2200,O$1-$J$1+2)</f>
        <v>16.6359265501968</v>
      </c>
      <c r="P97" s="11">
        <f>VLOOKUP($H97,output!$A$9:$AH$2200,P$1-$J$1+2)</f>
        <v>16.852286848968699</v>
      </c>
      <c r="Q97" s="11">
        <f>VLOOKUP($H97,output!$A$9:$AH$2200,Q$1-$J$1+2)</f>
        <v>13.7105742621284</v>
      </c>
      <c r="R97" s="11">
        <f>VLOOKUP($H97,output!$A$9:$AH$2200,R$1-$J$1+2)</f>
        <v>13.048664600290699</v>
      </c>
      <c r="S97" s="11">
        <f>VLOOKUP($H97,output!$A$9:$AH$2200,S$1-$J$1+2)</f>
        <v>13.351344846797399</v>
      </c>
      <c r="T97" s="11">
        <f>VLOOKUP($H97,output!$A$9:$AH$2200,T$1-$J$1+2)</f>
        <v>12.6685474197867</v>
      </c>
      <c r="U97" s="11">
        <f>VLOOKUP($H97,output!$A$9:$AH$2200,U$1-$J$1+2)</f>
        <v>12.575890804637201</v>
      </c>
      <c r="V97" s="11">
        <f>VLOOKUP($H97,output!$A$9:$AH$2200,V$1-$J$1+2)</f>
        <v>15.3674320288423</v>
      </c>
      <c r="W97" s="11">
        <f>VLOOKUP($H97,output!$A$9:$AH$2200,W$1-$J$1+2)</f>
        <v>13.3771100928737</v>
      </c>
      <c r="X97" s="11">
        <f>VLOOKUP($H97,output!$A$9:$AH$2200,X$1-$J$1+2)</f>
        <v>13.3331927214504</v>
      </c>
      <c r="Y97" s="11">
        <f>VLOOKUP($H97,output!$A$9:$AH$2200,Y$1-$J$1+2)</f>
        <v>12.6397512560627</v>
      </c>
      <c r="Z97" s="11">
        <f>VLOOKUP($H97,output!$A$9:$AH$2200,Z$1-$J$1+2)</f>
        <v>12.461056110599699</v>
      </c>
      <c r="AA97" s="11">
        <f>VLOOKUP($H97,output!$A$9:$AH$2200,AA$1-$J$1+2)</f>
        <v>12.2213816334708</v>
      </c>
      <c r="AB97" s="11">
        <f>VLOOKUP($H97,output!$A$9:$AH$2200,AB$1-$J$1+2)</f>
        <v>11.3754198784855</v>
      </c>
      <c r="AC97" s="11">
        <f>VLOOKUP($H97,output!$A$9:$AH$2200,AC$1-$J$1+2)</f>
        <v>10.969120782101299</v>
      </c>
      <c r="AD97" s="11">
        <f>VLOOKUP($H97,output!$A$9:$AH$2200,AD$1-$J$1+2)</f>
        <v>10.7543015949681</v>
      </c>
      <c r="AE97" s="11">
        <f>VLOOKUP($H97,output!$A$9:$AH$2200,AE$1-$J$1+2)</f>
        <v>10.611984348059901</v>
      </c>
      <c r="AF97" s="11">
        <f>VLOOKUP($H97,output!$A$9:$AH$2200,AF$1-$J$1+2)</f>
        <v>10.507522600742</v>
      </c>
      <c r="AG97" s="11">
        <f>VLOOKUP($H97,output!$A$9:$AH$2200,AG$1-$J$1+2)</f>
        <v>10.4187210376982</v>
      </c>
      <c r="AH97" s="11">
        <f>VLOOKUP($H97,output!$A$9:$AH$2200,AH$1-$J$1+2)</f>
        <v>10.3461161634773</v>
      </c>
      <c r="AI97" s="11">
        <f>VLOOKUP($H97,output!$A$9:$AH$2200,AI$1-$J$1+2)</f>
        <v>10.284497875714701</v>
      </c>
      <c r="AJ97" s="11">
        <f>VLOOKUP($H97,output!$A$9:$AH$2200,AJ$1-$J$1+2)</f>
        <v>10.2309207193018</v>
      </c>
      <c r="AK97" s="11">
        <f>VLOOKUP($H97,output!$A$9:$AH$2200,AK$1-$J$1+2)</f>
        <v>10.1830261759611</v>
      </c>
      <c r="AL97" s="11">
        <f>VLOOKUP($H97,output!$A$9:$AH$2200,AL$1-$J$1+2)</f>
        <v>10.139482852382599</v>
      </c>
      <c r="AM97" s="11">
        <f>VLOOKUP($H97,output!$A$9:$AH$2200,AM$1-$J$1+2)</f>
        <v>10.0992913245101</v>
      </c>
      <c r="AN97" s="11">
        <f>VLOOKUP($H97,output!$A$9:$AH$2200,AN$1-$J$1+2)</f>
        <v>10.061722733753699</v>
      </c>
      <c r="AO97" s="11">
        <f>VLOOKUP($H97,output!$A$9:$AH$2200,AO$1-$J$1+2)</f>
        <v>10.0262310743047</v>
      </c>
      <c r="AP97" s="11">
        <f>VLOOKUP($H97,output!$A$9:$AH$2200,AP$1-$J$1+2)</f>
        <v>9.9923985698100903</v>
      </c>
    </row>
    <row r="98" spans="8:42" x14ac:dyDescent="0.35">
      <c r="H98" t="s">
        <v>59</v>
      </c>
      <c r="J98" s="11">
        <f>VLOOKUP($H98,output!$A$9:$AH$2200,J$1-$J$1+2)</f>
        <v>0</v>
      </c>
      <c r="K98" s="11">
        <f>VLOOKUP($H98,output!$A$9:$AH$2200,K$1-$J$1+2)</f>
        <v>5.2359999999999998</v>
      </c>
      <c r="L98" s="11">
        <f>VLOOKUP($H98,output!$A$9:$AH$2200,L$1-$J$1+2)</f>
        <v>4.9189999999999996</v>
      </c>
      <c r="M98" s="11">
        <f>VLOOKUP($H98,output!$A$9:$AH$2200,M$1-$J$1+2)</f>
        <v>4.6659830223145997</v>
      </c>
      <c r="N98" s="11">
        <f>VLOOKUP($H98,output!$A$9:$AH$2200,N$1-$J$1+2)</f>
        <v>5.7547298129148903</v>
      </c>
      <c r="O98" s="11">
        <f>VLOOKUP($H98,output!$A$9:$AH$2200,O$1-$J$1+2)</f>
        <v>5.3414159449282899</v>
      </c>
      <c r="P98" s="11">
        <f>VLOOKUP($H98,output!$A$9:$AH$2200,P$1-$J$1+2)</f>
        <v>7.3487440996791999</v>
      </c>
      <c r="Q98" s="11">
        <f>VLOOKUP($H98,output!$A$9:$AH$2200,Q$1-$J$1+2)</f>
        <v>11.646084610574601</v>
      </c>
      <c r="R98" s="11">
        <f>VLOOKUP($H98,output!$A$9:$AH$2200,R$1-$J$1+2)</f>
        <v>11.003970379370701</v>
      </c>
      <c r="S98" s="11">
        <f>VLOOKUP($H98,output!$A$9:$AH$2200,S$1-$J$1+2)</f>
        <v>10.549798113227199</v>
      </c>
      <c r="T98" s="11">
        <f>VLOOKUP($H98,output!$A$9:$AH$2200,T$1-$J$1+2)</f>
        <v>9.91541498239825</v>
      </c>
      <c r="U98" s="11">
        <f>VLOOKUP($H98,output!$A$9:$AH$2200,U$1-$J$1+2)</f>
        <v>9.1964246603948396</v>
      </c>
      <c r="V98" s="11">
        <f>VLOOKUP($H98,output!$A$9:$AH$2200,V$1-$J$1+2)</f>
        <v>8.9253517106852804</v>
      </c>
      <c r="W98" s="11">
        <f>VLOOKUP($H98,output!$A$9:$AH$2200,W$1-$J$1+2)</f>
        <v>12.383662095327299</v>
      </c>
      <c r="X98" s="11">
        <f>VLOOKUP($H98,output!$A$9:$AH$2200,X$1-$J$1+2)</f>
        <v>11.3659646746263</v>
      </c>
      <c r="Y98" s="11">
        <f>VLOOKUP($H98,output!$A$9:$AH$2200,Y$1-$J$1+2)</f>
        <v>10.686224716495399</v>
      </c>
      <c r="Z98" s="11">
        <f>VLOOKUP($H98,output!$A$9:$AH$2200,Z$1-$J$1+2)</f>
        <v>10.1437164769579</v>
      </c>
      <c r="AA98" s="11">
        <f>VLOOKUP($H98,output!$A$9:$AH$2200,AA$1-$J$1+2)</f>
        <v>9.3954969955327492</v>
      </c>
      <c r="AB98" s="11">
        <f>VLOOKUP($H98,output!$A$9:$AH$2200,AB$1-$J$1+2)</f>
        <v>8.7169918119244798</v>
      </c>
      <c r="AC98" s="11">
        <f>VLOOKUP($H98,output!$A$9:$AH$2200,AC$1-$J$1+2)</f>
        <v>10.9055328281644</v>
      </c>
      <c r="AD98" s="11">
        <f>VLOOKUP($H98,output!$A$9:$AH$2200,AD$1-$J$1+2)</f>
        <v>10.1267580966236</v>
      </c>
      <c r="AE98" s="11">
        <f>VLOOKUP($H98,output!$A$9:$AH$2200,AE$1-$J$1+2)</f>
        <v>9.5708060742383605</v>
      </c>
      <c r="AF98" s="11">
        <f>VLOOKUP($H98,output!$A$9:$AH$2200,AF$1-$J$1+2)</f>
        <v>12.555073404830701</v>
      </c>
      <c r="AG98" s="11">
        <f>VLOOKUP($H98,output!$A$9:$AH$2200,AG$1-$J$1+2)</f>
        <v>11.677174583419699</v>
      </c>
      <c r="AH98" s="11">
        <f>VLOOKUP($H98,output!$A$9:$AH$2200,AH$1-$J$1+2)</f>
        <v>10.911895798389599</v>
      </c>
      <c r="AI98" s="11">
        <f>VLOOKUP($H98,output!$A$9:$AH$2200,AI$1-$J$1+2)</f>
        <v>9.8031137784957991</v>
      </c>
      <c r="AJ98" s="11">
        <f>VLOOKUP($H98,output!$A$9:$AH$2200,AJ$1-$J$1+2)</f>
        <v>9.3622839857188396</v>
      </c>
      <c r="AK98" s="11">
        <f>VLOOKUP($H98,output!$A$9:$AH$2200,AK$1-$J$1+2)</f>
        <v>8.6471772290133995</v>
      </c>
      <c r="AL98" s="11">
        <f>VLOOKUP($H98,output!$A$9:$AH$2200,AL$1-$J$1+2)</f>
        <v>7.9777566825565298</v>
      </c>
      <c r="AM98" s="11">
        <f>VLOOKUP($H98,output!$A$9:$AH$2200,AM$1-$J$1+2)</f>
        <v>7.3466612540647702</v>
      </c>
      <c r="AN98" s="11">
        <f>VLOOKUP($H98,output!$A$9:$AH$2200,AN$1-$J$1+2)</f>
        <v>6.7541224214126796</v>
      </c>
      <c r="AO98" s="11">
        <f>VLOOKUP($H98,output!$A$9:$AH$2200,AO$1-$J$1+2)</f>
        <v>6.1997219335109799</v>
      </c>
      <c r="AP98" s="11">
        <f>VLOOKUP($H98,output!$A$9:$AH$2200,AP$1-$J$1+2)</f>
        <v>5.6825329879532704</v>
      </c>
    </row>
    <row r="99" spans="8:42" x14ac:dyDescent="0.35"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</row>
    <row r="100" spans="8:42" x14ac:dyDescent="0.35"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</row>
    <row r="101" spans="8:42" x14ac:dyDescent="0.35"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8:42" x14ac:dyDescent="0.35"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 spans="8:42" x14ac:dyDescent="0.35"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8:42" x14ac:dyDescent="0.35">
      <c r="H104" t="s">
        <v>60</v>
      </c>
      <c r="I104" t="s">
        <v>139</v>
      </c>
      <c r="J104" s="11">
        <f>VLOOKUP($H104,output!$A$9:$AH$2200,J$1-$J$1+2)</f>
        <v>0</v>
      </c>
      <c r="K104" s="11">
        <f>VLOOKUP($H104,output!$A$9:$AH$2200,K$1-$J$1+2)</f>
        <v>17.818000000000001</v>
      </c>
      <c r="L104" s="11">
        <f>VLOOKUP($H104,output!$A$9:$AH$2200,L$1-$J$1+2)</f>
        <v>17.483000000000001</v>
      </c>
      <c r="M104" s="11">
        <f>VLOOKUP($H104,output!$A$9:$AH$2200,M$1-$J$1+2)</f>
        <v>17.119517997036201</v>
      </c>
      <c r="N104" s="11">
        <f>VLOOKUP($H104,output!$A$9:$AH$2200,N$1-$J$1+2)</f>
        <v>18.616349098637802</v>
      </c>
      <c r="O104" s="11">
        <f>VLOOKUP($H104,output!$A$9:$AH$2200,O$1-$J$1+2)</f>
        <v>21.9773424951251</v>
      </c>
      <c r="P104" s="11">
        <f>VLOOKUP($H104,output!$A$9:$AH$2200,P$1-$J$1+2)</f>
        <v>24.201030948647901</v>
      </c>
      <c r="Q104" s="11">
        <f>VLOOKUP($H104,output!$A$9:$AH$2200,Q$1-$J$1+2)</f>
        <v>25.3566588727031</v>
      </c>
      <c r="R104" s="11">
        <f>VLOOKUP($H104,output!$A$9:$AH$2200,R$1-$J$1+2)</f>
        <v>24.052634979661502</v>
      </c>
      <c r="S104" s="11">
        <f>VLOOKUP($H104,output!$A$9:$AH$2200,S$1-$J$1+2)</f>
        <v>23.9011429600247</v>
      </c>
      <c r="T104" s="11">
        <f>VLOOKUP($H104,output!$A$9:$AH$2200,T$1-$J$1+2)</f>
        <v>22.583962402185001</v>
      </c>
      <c r="U104" s="11">
        <f>VLOOKUP($H104,output!$A$9:$AH$2200,U$1-$J$1+2)</f>
        <v>21.772315465032001</v>
      </c>
      <c r="V104" s="11">
        <f>VLOOKUP($H104,output!$A$9:$AH$2200,V$1-$J$1+2)</f>
        <v>24.292783739527501</v>
      </c>
      <c r="W104" s="11">
        <f>VLOOKUP($H104,output!$A$9:$AH$2200,W$1-$J$1+2)</f>
        <v>25.760772188200999</v>
      </c>
      <c r="X104" s="11">
        <f>VLOOKUP($H104,output!$A$9:$AH$2200,X$1-$J$1+2)</f>
        <v>24.6991573960767</v>
      </c>
      <c r="Y104" s="11">
        <f>VLOOKUP($H104,output!$A$9:$AH$2200,Y$1-$J$1+2)</f>
        <v>23.325975972558201</v>
      </c>
      <c r="Z104" s="11">
        <f>VLOOKUP($H104,output!$A$9:$AH$2200,Z$1-$J$1+2)</f>
        <v>22.604772587557601</v>
      </c>
      <c r="AA104" s="11">
        <f>VLOOKUP($H104,output!$A$9:$AH$2200,AA$1-$J$1+2)</f>
        <v>21.616878629003502</v>
      </c>
      <c r="AB104" s="11">
        <f>VLOOKUP($H104,output!$A$9:$AH$2200,AB$1-$J$1+2)</f>
        <v>20.09241169041</v>
      </c>
      <c r="AC104" s="11">
        <f>VLOOKUP($H104,output!$A$9:$AH$2200,AC$1-$J$1+2)</f>
        <v>21.8746536102657</v>
      </c>
      <c r="AD104" s="11">
        <f>VLOOKUP($H104,output!$A$9:$AH$2200,AD$1-$J$1+2)</f>
        <v>20.881059691591702</v>
      </c>
      <c r="AE104" s="11">
        <f>VLOOKUP($H104,output!$A$9:$AH$2200,AE$1-$J$1+2)</f>
        <v>20.1827904222983</v>
      </c>
      <c r="AF104" s="11">
        <f>VLOOKUP($H104,output!$A$9:$AH$2200,AF$1-$J$1+2)</f>
        <v>23.0625960055728</v>
      </c>
      <c r="AG104" s="11">
        <f>VLOOKUP($H104,output!$A$9:$AH$2200,AG$1-$J$1+2)</f>
        <v>22.095895621117901</v>
      </c>
      <c r="AH104" s="11">
        <f>VLOOKUP($H104,output!$A$9:$AH$2200,AH$1-$J$1+2)</f>
        <v>21.258011961866998</v>
      </c>
      <c r="AI104" s="11">
        <f>VLOOKUP($H104,output!$A$9:$AH$2200,AI$1-$J$1+2)</f>
        <v>20.087611654210502</v>
      </c>
      <c r="AJ104" s="11">
        <f>VLOOKUP($H104,output!$A$9:$AH$2200,AJ$1-$J$1+2)</f>
        <v>19.5932047050206</v>
      </c>
      <c r="AK104" s="11">
        <f>VLOOKUP($H104,output!$A$9:$AH$2200,AK$1-$J$1+2)</f>
        <v>18.830203404974501</v>
      </c>
      <c r="AL104" s="11">
        <f>VLOOKUP($H104,output!$A$9:$AH$2200,AL$1-$J$1+2)</f>
        <v>18.117239534939198</v>
      </c>
      <c r="AM104" s="11">
        <f>VLOOKUP($H104,output!$A$9:$AH$2200,AM$1-$J$1+2)</f>
        <v>17.445952578574801</v>
      </c>
      <c r="AN104" s="11">
        <f>VLOOKUP($H104,output!$A$9:$AH$2200,AN$1-$J$1+2)</f>
        <v>16.8158451551664</v>
      </c>
      <c r="AO104" s="11">
        <f>VLOOKUP($H104,output!$A$9:$AH$2200,AO$1-$J$1+2)</f>
        <v>16.225953007815701</v>
      </c>
      <c r="AP104" s="11">
        <f>VLOOKUP($H104,output!$A$9:$AH$2200,AP$1-$J$1+2)</f>
        <v>15.674931557763299</v>
      </c>
    </row>
    <row r="105" spans="8:42" x14ac:dyDescent="0.35">
      <c r="H105" t="s">
        <v>61</v>
      </c>
      <c r="J105" s="11">
        <f>VLOOKUP($H105,output!$A$9:$AH$2200,J$1-$J$1+2)</f>
        <v>0</v>
      </c>
      <c r="K105" s="11">
        <f>VLOOKUP($H105,output!$A$9:$AH$2200,K$1-$J$1+2)</f>
        <v>4.7030000000000003</v>
      </c>
      <c r="L105" s="11">
        <f>VLOOKUP($H105,output!$A$9:$AH$2200,L$1-$J$1+2)</f>
        <v>4.6029999999999998</v>
      </c>
      <c r="M105" s="11">
        <f>VLOOKUP($H105,output!$A$9:$AH$2200,M$1-$J$1+2)</f>
        <v>4.8026466675570898</v>
      </c>
      <c r="N105" s="11">
        <f>VLOOKUP($H105,output!$A$9:$AH$2200,N$1-$J$1+2)</f>
        <v>4.9996738447439597</v>
      </c>
      <c r="O105" s="11">
        <f>VLOOKUP($H105,output!$A$9:$AH$2200,O$1-$J$1+2)</f>
        <v>5.7679924312459896</v>
      </c>
      <c r="P105" s="11">
        <f>VLOOKUP($H105,output!$A$9:$AH$2200,P$1-$J$1+2)</f>
        <v>5.66550606361485</v>
      </c>
      <c r="Q105" s="11">
        <f>VLOOKUP($H105,output!$A$9:$AH$2200,Q$1-$J$1+2)</f>
        <v>5.8969084051588103</v>
      </c>
      <c r="R105" s="11">
        <f>VLOOKUP($H105,output!$A$9:$AH$2200,R$1-$J$1+2)</f>
        <v>5.5706530612725196</v>
      </c>
      <c r="S105" s="11">
        <f>VLOOKUP($H105,output!$A$9:$AH$2200,S$1-$J$1+2)</f>
        <v>5.3311394467573203</v>
      </c>
      <c r="T105" s="11">
        <f>VLOOKUP($H105,output!$A$9:$AH$2200,T$1-$J$1+2)</f>
        <v>5.0147150766010897</v>
      </c>
      <c r="U105" s="11">
        <f>VLOOKUP($H105,output!$A$9:$AH$2200,U$1-$J$1+2)</f>
        <v>4.7592001513550999</v>
      </c>
      <c r="V105" s="11">
        <f>VLOOKUP($H105,output!$A$9:$AH$2200,V$1-$J$1+2)</f>
        <v>4.8602068360353003</v>
      </c>
      <c r="W105" s="11">
        <f>VLOOKUP($H105,output!$A$9:$AH$2200,W$1-$J$1+2)</f>
        <v>5.3816238474483002</v>
      </c>
      <c r="X105" s="11">
        <f>VLOOKUP($H105,output!$A$9:$AH$2200,X$1-$J$1+2)</f>
        <v>5.1732365666912798</v>
      </c>
      <c r="Y105" s="11">
        <f>VLOOKUP($H105,output!$A$9:$AH$2200,Y$1-$J$1+2)</f>
        <v>4.8788674689197196</v>
      </c>
      <c r="Z105" s="11">
        <f>VLOOKUP($H105,output!$A$9:$AH$2200,Z$1-$J$1+2)</f>
        <v>4.6977089748834899</v>
      </c>
      <c r="AA105" s="11">
        <f>VLOOKUP($H105,output!$A$9:$AH$2200,AA$1-$J$1+2)</f>
        <v>4.4287857375273898</v>
      </c>
      <c r="AB105" s="11">
        <f>VLOOKUP($H105,output!$A$9:$AH$2200,AB$1-$J$1+2)</f>
        <v>4.2171191655823304</v>
      </c>
      <c r="AC105" s="11">
        <f>VLOOKUP($H105,output!$A$9:$AH$2200,AC$1-$J$1+2)</f>
        <v>4.4950260528070398</v>
      </c>
      <c r="AD105" s="11">
        <f>VLOOKUP($H105,output!$A$9:$AH$2200,AD$1-$J$1+2)</f>
        <v>4.3011159336248701</v>
      </c>
      <c r="AE105" s="11">
        <f>VLOOKUP($H105,output!$A$9:$AH$2200,AE$1-$J$1+2)</f>
        <v>4.1731058096799298</v>
      </c>
      <c r="AF105" s="11">
        <f>VLOOKUP($H105,output!$A$9:$AH$2200,AF$1-$J$1+2)</f>
        <v>4.8237298717901202</v>
      </c>
      <c r="AG105" s="11">
        <f>VLOOKUP($H105,output!$A$9:$AH$2200,AG$1-$J$1+2)</f>
        <v>4.6169908178511196</v>
      </c>
      <c r="AH105" s="11">
        <f>VLOOKUP($H105,output!$A$9:$AH$2200,AH$1-$J$1+2)</f>
        <v>4.4406417240552001</v>
      </c>
      <c r="AI105" s="11">
        <f>VLOOKUP($H105,output!$A$9:$AH$2200,AI$1-$J$1+2)</f>
        <v>4.1590793409413802</v>
      </c>
      <c r="AJ105" s="11">
        <f>VLOOKUP($H105,output!$A$9:$AH$2200,AJ$1-$J$1+2)</f>
        <v>4.0721487800937002</v>
      </c>
      <c r="AK105" s="11">
        <f>VLOOKUP($H105,output!$A$9:$AH$2200,AK$1-$J$1+2)</f>
        <v>3.90289660018678</v>
      </c>
      <c r="AL105" s="11">
        <f>VLOOKUP($H105,output!$A$9:$AH$2200,AL$1-$J$1+2)</f>
        <v>3.7437187590818199</v>
      </c>
      <c r="AM105" s="11">
        <f>VLOOKUP($H105,output!$A$9:$AH$2200,AM$1-$J$1+2)</f>
        <v>3.5925507854360901</v>
      </c>
      <c r="AN105" s="11">
        <f>VLOOKUP($H105,output!$A$9:$AH$2200,AN$1-$J$1+2)</f>
        <v>3.4495727714775901</v>
      </c>
      <c r="AO105" s="11">
        <f>VLOOKUP($H105,output!$A$9:$AH$2200,AO$1-$J$1+2)</f>
        <v>3.3148100053705698</v>
      </c>
      <c r="AP105" s="11">
        <f>VLOOKUP($H105,output!$A$9:$AH$2200,AP$1-$J$1+2)</f>
        <v>3.1881610867234902</v>
      </c>
    </row>
    <row r="106" spans="8:42" x14ac:dyDescent="0.35">
      <c r="H106" t="s">
        <v>62</v>
      </c>
      <c r="J106" s="11">
        <f>VLOOKUP($H106,output!$A$9:$AH$2200,J$1-$J$1+2)</f>
        <v>0</v>
      </c>
      <c r="K106" s="11">
        <f>VLOOKUP($H106,output!$A$9:$AH$2200,K$1-$J$1+2)</f>
        <v>3.222</v>
      </c>
      <c r="L106" s="11">
        <f>VLOOKUP($H106,output!$A$9:$AH$2200,L$1-$J$1+2)</f>
        <v>3.1259999999999999</v>
      </c>
      <c r="M106" s="11">
        <f>VLOOKUP($H106,output!$A$9:$AH$2200,M$1-$J$1+2)</f>
        <v>3.3040409756506901</v>
      </c>
      <c r="N106" s="11">
        <f>VLOOKUP($H106,output!$A$9:$AH$2200,N$1-$J$1+2)</f>
        <v>3.4945391306332101</v>
      </c>
      <c r="O106" s="11">
        <f>VLOOKUP($H106,output!$A$9:$AH$2200,O$1-$J$1+2)</f>
        <v>3.9445606993679201</v>
      </c>
      <c r="P106" s="11">
        <f>VLOOKUP($H106,output!$A$9:$AH$2200,P$1-$J$1+2)</f>
        <v>3.8360094220905601</v>
      </c>
      <c r="Q106" s="11">
        <f>VLOOKUP($H106,output!$A$9:$AH$2200,Q$1-$J$1+2)</f>
        <v>4.3752862779225303</v>
      </c>
      <c r="R106" s="11">
        <f>VLOOKUP($H106,output!$A$9:$AH$2200,R$1-$J$1+2)</f>
        <v>4.1069194903043096</v>
      </c>
      <c r="S106" s="11">
        <f>VLOOKUP($H106,output!$A$9:$AH$2200,S$1-$J$1+2)</f>
        <v>3.8854950935897401</v>
      </c>
      <c r="T106" s="11">
        <f>VLOOKUP($H106,output!$A$9:$AH$2200,T$1-$J$1+2)</f>
        <v>3.63166653995704</v>
      </c>
      <c r="U106" s="11">
        <f>VLOOKUP($H106,output!$A$9:$AH$2200,U$1-$J$1+2)</f>
        <v>3.4002626157388098</v>
      </c>
      <c r="V106" s="11">
        <f>VLOOKUP($H106,output!$A$9:$AH$2200,V$1-$J$1+2)</f>
        <v>3.3949794963612598</v>
      </c>
      <c r="W106" s="11">
        <f>VLOOKUP($H106,output!$A$9:$AH$2200,W$1-$J$1+2)</f>
        <v>4.1196893868647502</v>
      </c>
      <c r="X106" s="11">
        <f>VLOOKUP($H106,output!$A$9:$AH$2200,X$1-$J$1+2)</f>
        <v>3.9537987053806498</v>
      </c>
      <c r="Y106" s="11">
        <f>VLOOKUP($H106,output!$A$9:$AH$2200,Y$1-$J$1+2)</f>
        <v>3.7533330194825698</v>
      </c>
      <c r="Z106" s="11">
        <f>VLOOKUP($H106,output!$A$9:$AH$2200,Z$1-$J$1+2)</f>
        <v>3.61142992425117</v>
      </c>
      <c r="AA106" s="11">
        <f>VLOOKUP($H106,output!$A$9:$AH$2200,AA$1-$J$1+2)</f>
        <v>3.3826451907557402</v>
      </c>
      <c r="AB106" s="11">
        <f>VLOOKUP($H106,output!$A$9:$AH$2200,AB$1-$J$1+2)</f>
        <v>3.2302127927217299</v>
      </c>
      <c r="AC106" s="11">
        <f>VLOOKUP($H106,output!$A$9:$AH$2200,AC$1-$J$1+2)</f>
        <v>3.36315176035809</v>
      </c>
      <c r="AD106" s="11">
        <f>VLOOKUP($H106,output!$A$9:$AH$2200,AD$1-$J$1+2)</f>
        <v>3.2020404013175101</v>
      </c>
      <c r="AE106" s="11">
        <f>VLOOKUP($H106,output!$A$9:$AH$2200,AE$1-$J$1+2)</f>
        <v>3.0950438215731699</v>
      </c>
      <c r="AF106" s="11">
        <f>VLOOKUP($H106,output!$A$9:$AH$2200,AF$1-$J$1+2)</f>
        <v>3.8057558895524002</v>
      </c>
      <c r="AG106" s="11">
        <f>VLOOKUP($H106,output!$A$9:$AH$2200,AG$1-$J$1+2)</f>
        <v>3.6192820967210402</v>
      </c>
      <c r="AH106" s="11">
        <f>VLOOKUP($H106,output!$A$9:$AH$2200,AH$1-$J$1+2)</f>
        <v>3.4600482290407801</v>
      </c>
      <c r="AI106" s="11">
        <f>VLOOKUP($H106,output!$A$9:$AH$2200,AI$1-$J$1+2)</f>
        <v>3.1866892982157502</v>
      </c>
      <c r="AJ106" s="11">
        <f>VLOOKUP($H106,output!$A$9:$AH$2200,AJ$1-$J$1+2)</f>
        <v>3.1136791275259701</v>
      </c>
      <c r="AK106" s="11">
        <f>VLOOKUP($H106,output!$A$9:$AH$2200,AK$1-$J$1+2)</f>
        <v>2.9658823572124802</v>
      </c>
      <c r="AL106" s="11">
        <f>VLOOKUP($H106,output!$A$9:$AH$2200,AL$1-$J$1+2)</f>
        <v>2.8260866217098699</v>
      </c>
      <c r="AM106" s="11">
        <f>VLOOKUP($H106,output!$A$9:$AH$2200,AM$1-$J$1+2)</f>
        <v>2.69255131453773</v>
      </c>
      <c r="AN106" s="11">
        <f>VLOOKUP($H106,output!$A$9:$AH$2200,AN$1-$J$1+2)</f>
        <v>2.56557298583835</v>
      </c>
      <c r="AO106" s="11">
        <f>VLOOKUP($H106,output!$A$9:$AH$2200,AO$1-$J$1+2)</f>
        <v>2.44531233312828</v>
      </c>
      <c r="AP106" s="11">
        <f>VLOOKUP($H106,output!$A$9:$AH$2200,AP$1-$J$1+2)</f>
        <v>2.3318118746251</v>
      </c>
    </row>
    <row r="107" spans="8:42" x14ac:dyDescent="0.35">
      <c r="H107" t="s">
        <v>135</v>
      </c>
      <c r="I107" t="s">
        <v>135</v>
      </c>
      <c r="J107" s="11">
        <f t="shared" ref="J107:AP107" si="94">SUM(J145:J148)</f>
        <v>0</v>
      </c>
      <c r="K107" s="11">
        <f t="shared" si="94"/>
        <v>0</v>
      </c>
      <c r="L107" s="11">
        <f t="shared" si="94"/>
        <v>0</v>
      </c>
      <c r="M107" s="11">
        <f>SUM(M145:M148)</f>
        <v>5.3826699888727658</v>
      </c>
      <c r="N107" s="11">
        <f t="shared" si="94"/>
        <v>4.6165116729477997</v>
      </c>
      <c r="O107" s="11">
        <f t="shared" si="94"/>
        <v>5.2770423599943559</v>
      </c>
      <c r="P107" s="11">
        <f t="shared" si="94"/>
        <v>8.055815450003978</v>
      </c>
      <c r="Q107" s="11">
        <f t="shared" si="94"/>
        <v>8.8999291244719512</v>
      </c>
      <c r="R107" s="11">
        <f t="shared" si="94"/>
        <v>8.3779569660271562</v>
      </c>
      <c r="S107" s="11">
        <f t="shared" si="94"/>
        <v>8.8244653752925792</v>
      </c>
      <c r="T107" s="11">
        <f t="shared" si="94"/>
        <v>8.3171354154284209</v>
      </c>
      <c r="U107" s="11">
        <f t="shared" si="94"/>
        <v>8.2219699657512439</v>
      </c>
      <c r="V107" s="11">
        <f t="shared" si="94"/>
        <v>10.491893155527297</v>
      </c>
      <c r="W107" s="11">
        <f t="shared" si="94"/>
        <v>10.243351908409783</v>
      </c>
      <c r="X107" s="11">
        <f t="shared" si="94"/>
        <v>9.6946306668496405</v>
      </c>
      <c r="Y107" s="11">
        <f t="shared" si="94"/>
        <v>9.0474105127553521</v>
      </c>
      <c r="Z107" s="11">
        <f t="shared" si="94"/>
        <v>8.7467031704334683</v>
      </c>
      <c r="AA107" s="11">
        <f t="shared" si="94"/>
        <v>8.495185433655589</v>
      </c>
      <c r="AB107" s="11">
        <f t="shared" si="94"/>
        <v>7.5448306131724792</v>
      </c>
      <c r="AC107" s="11">
        <f t="shared" si="94"/>
        <v>8.4587953172108215</v>
      </c>
      <c r="AD107" s="11">
        <f t="shared" si="94"/>
        <v>8.0276244178613503</v>
      </c>
      <c r="AE107" s="11">
        <f t="shared" si="94"/>
        <v>7.6735637488124127</v>
      </c>
      <c r="AF107" s="11">
        <f t="shared" si="94"/>
        <v>8.7884206951570896</v>
      </c>
      <c r="AG107" s="11">
        <f t="shared" si="94"/>
        <v>8.4170282500986549</v>
      </c>
      <c r="AH107" s="11">
        <f t="shared" si="94"/>
        <v>8.0787268958935421</v>
      </c>
      <c r="AI107" s="11">
        <f t="shared" si="94"/>
        <v>7.7682521214744229</v>
      </c>
      <c r="AJ107" s="11">
        <f t="shared" si="94"/>
        <v>7.4828395906938647</v>
      </c>
      <c r="AK107" s="11">
        <f t="shared" si="94"/>
        <v>7.2196328983707172</v>
      </c>
      <c r="AL107" s="11">
        <f t="shared" si="94"/>
        <v>6.9769292916338808</v>
      </c>
      <c r="AM107" s="11">
        <f t="shared" si="94"/>
        <v>6.7532317218290228</v>
      </c>
      <c r="AN107" s="11">
        <f t="shared" si="94"/>
        <v>6.5467603200424094</v>
      </c>
      <c r="AO107" s="11">
        <f t="shared" si="94"/>
        <v>6.3564392906412222</v>
      </c>
      <c r="AP107" s="11">
        <f t="shared" si="94"/>
        <v>6.1806963978825564</v>
      </c>
    </row>
    <row r="108" spans="8:42" x14ac:dyDescent="0.35">
      <c r="I108" t="s">
        <v>145</v>
      </c>
      <c r="J108" s="11"/>
      <c r="K108" s="12"/>
      <c r="L108" s="12"/>
      <c r="M108" s="12">
        <f t="shared" ref="M108:V108" si="95">M107/M104</f>
        <v>0.31441714596197362</v>
      </c>
      <c r="N108" s="12">
        <f t="shared" si="95"/>
        <v>0.24798158051761071</v>
      </c>
      <c r="O108" s="12">
        <f t="shared" si="95"/>
        <v>0.24011285082192635</v>
      </c>
      <c r="P108" s="12">
        <f t="shared" si="95"/>
        <v>0.33287075526235183</v>
      </c>
      <c r="Q108" s="12">
        <f t="shared" si="95"/>
        <v>0.35098981964271664</v>
      </c>
      <c r="R108" s="12">
        <f t="shared" si="95"/>
        <v>0.34831763642991354</v>
      </c>
      <c r="S108" s="12">
        <f t="shared" si="95"/>
        <v>0.36920683626099948</v>
      </c>
      <c r="T108" s="12">
        <f t="shared" si="95"/>
        <v>0.36827618056181927</v>
      </c>
      <c r="U108" s="12">
        <f t="shared" si="95"/>
        <v>0.37763415558424895</v>
      </c>
      <c r="V108" s="12">
        <f t="shared" si="95"/>
        <v>0.43189340785410402</v>
      </c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</row>
    <row r="109" spans="8:42" x14ac:dyDescent="0.35">
      <c r="I109" t="s">
        <v>146</v>
      </c>
      <c r="J109" s="11"/>
      <c r="K109" s="11"/>
      <c r="L109" s="11"/>
      <c r="M109" s="11">
        <f t="shared" ref="M109:V109" si="96">1-M108</f>
        <v>0.68558285403802643</v>
      </c>
      <c r="N109" s="11">
        <f t="shared" si="96"/>
        <v>0.75201841948238934</v>
      </c>
      <c r="O109" s="11">
        <f t="shared" si="96"/>
        <v>0.75988714917807365</v>
      </c>
      <c r="P109" s="11">
        <f t="shared" si="96"/>
        <v>0.66712924473764823</v>
      </c>
      <c r="Q109" s="11">
        <f t="shared" si="96"/>
        <v>0.64901018035728342</v>
      </c>
      <c r="R109" s="11">
        <f t="shared" si="96"/>
        <v>0.65168236357008646</v>
      </c>
      <c r="S109" s="11">
        <f t="shared" si="96"/>
        <v>0.63079316373900052</v>
      </c>
      <c r="T109" s="11">
        <f t="shared" si="96"/>
        <v>0.63172381943818068</v>
      </c>
      <c r="U109" s="11">
        <f t="shared" si="96"/>
        <v>0.62236584441575105</v>
      </c>
      <c r="V109" s="11">
        <f t="shared" si="96"/>
        <v>0.56810659214589598</v>
      </c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</row>
    <row r="110" spans="8:42" x14ac:dyDescent="0.35"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</row>
    <row r="111" spans="8:42" x14ac:dyDescent="0.35">
      <c r="H111" t="s">
        <v>147</v>
      </c>
      <c r="I111" t="s">
        <v>139</v>
      </c>
      <c r="J111" s="11"/>
      <c r="K111" s="11"/>
      <c r="L111" s="11"/>
      <c r="M111" s="11">
        <v>15</v>
      </c>
      <c r="N111" s="11">
        <v>17</v>
      </c>
      <c r="O111" s="11">
        <v>19</v>
      </c>
      <c r="P111" s="11">
        <f t="shared" ref="P111:V111" si="97">P104</f>
        <v>24.201030948647901</v>
      </c>
      <c r="Q111" s="11">
        <f t="shared" si="97"/>
        <v>25.3566588727031</v>
      </c>
      <c r="R111" s="11">
        <f t="shared" si="97"/>
        <v>24.052634979661502</v>
      </c>
      <c r="S111" s="11">
        <f t="shared" si="97"/>
        <v>23.9011429600247</v>
      </c>
      <c r="T111" s="11">
        <f t="shared" si="97"/>
        <v>22.583962402185001</v>
      </c>
      <c r="U111" s="11">
        <f t="shared" si="97"/>
        <v>21.772315465032001</v>
      </c>
      <c r="V111" s="11">
        <f t="shared" si="97"/>
        <v>24.292783739527501</v>
      </c>
      <c r="W111" s="11">
        <f t="shared" ref="W111:AP111" si="98">W104</f>
        <v>25.760772188200999</v>
      </c>
      <c r="X111" s="11">
        <f t="shared" si="98"/>
        <v>24.6991573960767</v>
      </c>
      <c r="Y111" s="11">
        <f t="shared" si="98"/>
        <v>23.325975972558201</v>
      </c>
      <c r="Z111" s="11">
        <f t="shared" si="98"/>
        <v>22.604772587557601</v>
      </c>
      <c r="AA111" s="11">
        <f t="shared" si="98"/>
        <v>21.616878629003502</v>
      </c>
      <c r="AB111" s="11">
        <f t="shared" si="98"/>
        <v>20.09241169041</v>
      </c>
      <c r="AC111" s="11">
        <f t="shared" si="98"/>
        <v>21.8746536102657</v>
      </c>
      <c r="AD111" s="11">
        <f t="shared" si="98"/>
        <v>20.881059691591702</v>
      </c>
      <c r="AE111" s="11">
        <f t="shared" si="98"/>
        <v>20.1827904222983</v>
      </c>
      <c r="AF111" s="11">
        <f t="shared" si="98"/>
        <v>23.0625960055728</v>
      </c>
      <c r="AG111" s="11">
        <f t="shared" si="98"/>
        <v>22.095895621117901</v>
      </c>
      <c r="AH111" s="11">
        <f t="shared" si="98"/>
        <v>21.258011961866998</v>
      </c>
      <c r="AI111" s="11">
        <f t="shared" si="98"/>
        <v>20.087611654210502</v>
      </c>
      <c r="AJ111" s="11">
        <f t="shared" si="98"/>
        <v>19.5932047050206</v>
      </c>
      <c r="AK111" s="11">
        <f t="shared" si="98"/>
        <v>18.830203404974501</v>
      </c>
      <c r="AL111" s="11">
        <f t="shared" si="98"/>
        <v>18.117239534939198</v>
      </c>
      <c r="AM111" s="11">
        <f t="shared" si="98"/>
        <v>17.445952578574801</v>
      </c>
      <c r="AN111" s="11">
        <f t="shared" si="98"/>
        <v>16.8158451551664</v>
      </c>
      <c r="AO111" s="11">
        <f t="shared" si="98"/>
        <v>16.225953007815701</v>
      </c>
      <c r="AP111" s="11">
        <f t="shared" si="98"/>
        <v>15.674931557763299</v>
      </c>
    </row>
    <row r="112" spans="8:42" x14ac:dyDescent="0.35">
      <c r="I112" t="s">
        <v>135</v>
      </c>
      <c r="J112" s="11"/>
      <c r="K112" s="11"/>
      <c r="L112" s="11"/>
      <c r="M112" s="11">
        <v>4.8</v>
      </c>
      <c r="N112" s="11">
        <v>5.5</v>
      </c>
      <c r="O112" s="11">
        <v>6</v>
      </c>
      <c r="P112" s="11">
        <f t="shared" ref="P112:V112" si="99">P107</f>
        <v>8.055815450003978</v>
      </c>
      <c r="Q112" s="11">
        <f t="shared" si="99"/>
        <v>8.8999291244719512</v>
      </c>
      <c r="R112" s="11">
        <f t="shared" si="99"/>
        <v>8.3779569660271562</v>
      </c>
      <c r="S112" s="11">
        <f t="shared" si="99"/>
        <v>8.8244653752925792</v>
      </c>
      <c r="T112" s="11">
        <f t="shared" si="99"/>
        <v>8.3171354154284209</v>
      </c>
      <c r="U112" s="11">
        <f t="shared" si="99"/>
        <v>8.2219699657512439</v>
      </c>
      <c r="V112" s="11">
        <f t="shared" si="99"/>
        <v>10.491893155527297</v>
      </c>
      <c r="W112" s="11">
        <f t="shared" ref="W112:AP112" si="100">W107</f>
        <v>10.243351908409783</v>
      </c>
      <c r="X112" s="11">
        <f t="shared" si="100"/>
        <v>9.6946306668496405</v>
      </c>
      <c r="Y112" s="11">
        <f t="shared" si="100"/>
        <v>9.0474105127553521</v>
      </c>
      <c r="Z112" s="11">
        <f t="shared" si="100"/>
        <v>8.7467031704334683</v>
      </c>
      <c r="AA112" s="11">
        <f t="shared" si="100"/>
        <v>8.495185433655589</v>
      </c>
      <c r="AB112" s="11">
        <f t="shared" si="100"/>
        <v>7.5448306131724792</v>
      </c>
      <c r="AC112" s="11">
        <f t="shared" si="100"/>
        <v>8.4587953172108215</v>
      </c>
      <c r="AD112" s="11">
        <f t="shared" si="100"/>
        <v>8.0276244178613503</v>
      </c>
      <c r="AE112" s="11">
        <f t="shared" si="100"/>
        <v>7.6735637488124127</v>
      </c>
      <c r="AF112" s="11">
        <f t="shared" si="100"/>
        <v>8.7884206951570896</v>
      </c>
      <c r="AG112" s="11">
        <f t="shared" si="100"/>
        <v>8.4170282500986549</v>
      </c>
      <c r="AH112" s="11">
        <f t="shared" si="100"/>
        <v>8.0787268958935421</v>
      </c>
      <c r="AI112" s="11">
        <f t="shared" si="100"/>
        <v>7.7682521214744229</v>
      </c>
      <c r="AJ112" s="11">
        <f t="shared" si="100"/>
        <v>7.4828395906938647</v>
      </c>
      <c r="AK112" s="11">
        <f t="shared" si="100"/>
        <v>7.2196328983707172</v>
      </c>
      <c r="AL112" s="11">
        <f t="shared" si="100"/>
        <v>6.9769292916338808</v>
      </c>
      <c r="AM112" s="11">
        <f t="shared" si="100"/>
        <v>6.7532317218290228</v>
      </c>
      <c r="AN112" s="11">
        <f t="shared" si="100"/>
        <v>6.5467603200424094</v>
      </c>
      <c r="AO112" s="11">
        <f t="shared" si="100"/>
        <v>6.3564392906412222</v>
      </c>
      <c r="AP112" s="11">
        <f t="shared" si="100"/>
        <v>6.1806963978825564</v>
      </c>
    </row>
    <row r="113" spans="8:42" x14ac:dyDescent="0.35">
      <c r="J113" s="11"/>
      <c r="K113" s="11"/>
      <c r="L113" s="11"/>
      <c r="M113" s="12">
        <f>M112/M111</f>
        <v>0.32</v>
      </c>
      <c r="N113" s="12">
        <f t="shared" ref="N113:AP113" si="101">N112/N111</f>
        <v>0.3235294117647059</v>
      </c>
      <c r="O113" s="12">
        <f t="shared" si="101"/>
        <v>0.31578947368421051</v>
      </c>
      <c r="P113" s="12">
        <f t="shared" si="101"/>
        <v>0.33287075526235183</v>
      </c>
      <c r="Q113" s="12">
        <f t="shared" si="101"/>
        <v>0.35098981964271664</v>
      </c>
      <c r="R113" s="12">
        <f t="shared" si="101"/>
        <v>0.34831763642991354</v>
      </c>
      <c r="S113" s="12">
        <f t="shared" si="101"/>
        <v>0.36920683626099948</v>
      </c>
      <c r="T113" s="12">
        <f t="shared" si="101"/>
        <v>0.36827618056181927</v>
      </c>
      <c r="U113" s="12">
        <f t="shared" si="101"/>
        <v>0.37763415558424895</v>
      </c>
      <c r="V113" s="12">
        <f t="shared" si="101"/>
        <v>0.43189340785410402</v>
      </c>
      <c r="W113" s="12">
        <f t="shared" si="101"/>
        <v>0.39763372905030636</v>
      </c>
      <c r="X113" s="12">
        <f t="shared" si="101"/>
        <v>0.39250855854659922</v>
      </c>
      <c r="Y113" s="12">
        <f t="shared" si="101"/>
        <v>0.38786846575676664</v>
      </c>
      <c r="Z113" s="12">
        <f t="shared" si="101"/>
        <v>0.38694055145009232</v>
      </c>
      <c r="AA113" s="12">
        <f t="shared" si="101"/>
        <v>0.39298853361083991</v>
      </c>
      <c r="AB113" s="12">
        <f t="shared" si="101"/>
        <v>0.37550647127012565</v>
      </c>
      <c r="AC113" s="12">
        <f t="shared" si="101"/>
        <v>0.38669390921194463</v>
      </c>
      <c r="AD113" s="12">
        <f t="shared" si="101"/>
        <v>0.38444525979176625</v>
      </c>
      <c r="AE113" s="12">
        <f t="shared" si="101"/>
        <v>0.38020331124949525</v>
      </c>
      <c r="AF113" s="12">
        <f t="shared" si="101"/>
        <v>0.38106814571236791</v>
      </c>
      <c r="AG113" s="12">
        <f t="shared" si="101"/>
        <v>0.38093175286609227</v>
      </c>
      <c r="AH113" s="12">
        <f t="shared" si="101"/>
        <v>0.38003209850409847</v>
      </c>
      <c r="AI113" s="12">
        <f t="shared" si="101"/>
        <v>0.38671855346457495</v>
      </c>
      <c r="AJ113" s="12">
        <f t="shared" si="101"/>
        <v>0.38190993782535471</v>
      </c>
      <c r="AK113" s="12">
        <f t="shared" si="101"/>
        <v>0.38340705849536699</v>
      </c>
      <c r="AL113" s="12">
        <f t="shared" si="101"/>
        <v>0.38509891521712419</v>
      </c>
      <c r="AM113" s="12">
        <f t="shared" si="101"/>
        <v>0.38709446740802211</v>
      </c>
      <c r="AN113" s="12">
        <f t="shared" si="101"/>
        <v>0.38932092081206049</v>
      </c>
      <c r="AO113" s="12">
        <f t="shared" si="101"/>
        <v>0.3917452052017813</v>
      </c>
      <c r="AP113" s="12">
        <f t="shared" si="101"/>
        <v>0.3943045221668896</v>
      </c>
    </row>
    <row r="114" spans="8:42" x14ac:dyDescent="0.35"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</row>
    <row r="115" spans="8:42" x14ac:dyDescent="0.35">
      <c r="H115" t="s">
        <v>63</v>
      </c>
      <c r="J115" s="11">
        <f>VLOOKUP($H115,output!$A$9:$AH$2200,J$1-$J$1+2)</f>
        <v>0</v>
      </c>
      <c r="K115" s="11">
        <f>VLOOKUP($H115,output!$A$9:$AH$2200,K$1-$J$1+2)</f>
        <v>2.028</v>
      </c>
      <c r="L115" s="11">
        <f>VLOOKUP($H115,output!$A$9:$AH$2200,L$1-$J$1+2)</f>
        <v>1.911</v>
      </c>
      <c r="M115" s="11">
        <f>VLOOKUP($H115,output!$A$9:$AH$2200,M$1-$J$1+2)</f>
        <v>1.7894570864338699</v>
      </c>
      <c r="N115" s="11">
        <f>VLOOKUP($H115,output!$A$9:$AH$2200,N$1-$J$1+2)</f>
        <v>2.2047010106137601</v>
      </c>
      <c r="O115" s="11">
        <f>VLOOKUP($H115,output!$A$9:$AH$2200,O$1-$J$1+2)</f>
        <v>2.0582188982954199</v>
      </c>
      <c r="P115" s="11">
        <f>VLOOKUP($H115,output!$A$9:$AH$2200,P$1-$J$1+2)</f>
        <v>2.7632806169347299</v>
      </c>
      <c r="Q115" s="11">
        <f>VLOOKUP($H115,output!$A$9:$AH$2200,Q$1-$J$1+2)</f>
        <v>4.1000470900061199</v>
      </c>
      <c r="R115" s="11">
        <f>VLOOKUP($H115,output!$A$9:$AH$2200,R$1-$J$1+2)</f>
        <v>3.95624024593767</v>
      </c>
      <c r="S115" s="11">
        <f>VLOOKUP($H115,output!$A$9:$AH$2200,S$1-$J$1+2)</f>
        <v>3.8413553829721998</v>
      </c>
      <c r="T115" s="11">
        <f>VLOOKUP($H115,output!$A$9:$AH$2200,T$1-$J$1+2)</f>
        <v>3.6523556291553101</v>
      </c>
      <c r="U115" s="11">
        <f>VLOOKUP($H115,output!$A$9:$AH$2200,U$1-$J$1+2)</f>
        <v>3.4102003341669298</v>
      </c>
      <c r="V115" s="11">
        <f>VLOOKUP($H115,output!$A$9:$AH$2200,V$1-$J$1+2)</f>
        <v>3.3219765936339201</v>
      </c>
      <c r="W115" s="11">
        <f>VLOOKUP($H115,output!$A$9:$AH$2200,W$1-$J$1+2)</f>
        <v>4.4559368015328902</v>
      </c>
      <c r="X115" s="11">
        <f>VLOOKUP($H115,output!$A$9:$AH$2200,X$1-$J$1+2)</f>
        <v>4.0901692703224102</v>
      </c>
      <c r="Y115" s="11">
        <f>VLOOKUP($H115,output!$A$9:$AH$2200,Y$1-$J$1+2)</f>
        <v>3.8428077843192501</v>
      </c>
      <c r="Z115" s="11">
        <f>VLOOKUP($H115,output!$A$9:$AH$2200,Z$1-$J$1+2)</f>
        <v>3.65641581103894</v>
      </c>
      <c r="AA115" s="11">
        <f>VLOOKUP($H115,output!$A$9:$AH$2200,AA$1-$J$1+2)</f>
        <v>3.4094264887519898</v>
      </c>
      <c r="AB115" s="11">
        <f>VLOOKUP($H115,output!$A$9:$AH$2200,AB$1-$J$1+2)</f>
        <v>3.1335537567304801</v>
      </c>
      <c r="AC115" s="11">
        <f>VLOOKUP($H115,output!$A$9:$AH$2200,AC$1-$J$1+2)</f>
        <v>4.0670984296823303</v>
      </c>
      <c r="AD115" s="11">
        <f>VLOOKUP($H115,output!$A$9:$AH$2200,AD$1-$J$1+2)</f>
        <v>3.7385566808584101</v>
      </c>
      <c r="AE115" s="11">
        <f>VLOOKUP($H115,output!$A$9:$AH$2200,AE$1-$J$1+2)</f>
        <v>3.5193911364506798</v>
      </c>
      <c r="AF115" s="11">
        <f>VLOOKUP($H115,output!$A$9:$AH$2200,AF$1-$J$1+2)</f>
        <v>4.1758848487558202</v>
      </c>
      <c r="AG115" s="11">
        <f>VLOOKUP($H115,output!$A$9:$AH$2200,AG$1-$J$1+2)</f>
        <v>3.8624151797862698</v>
      </c>
      <c r="AH115" s="11">
        <f>VLOOKUP($H115,output!$A$9:$AH$2200,AH$1-$J$1+2)</f>
        <v>3.5966284359407701</v>
      </c>
      <c r="AI115" s="11">
        <f>VLOOKUP($H115,output!$A$9:$AH$2200,AI$1-$J$1+2)</f>
        <v>3.2196308076426998</v>
      </c>
      <c r="AJ115" s="11">
        <f>VLOOKUP($H115,output!$A$9:$AH$2200,AJ$1-$J$1+2)</f>
        <v>3.0773516980909101</v>
      </c>
      <c r="AK115" s="11">
        <f>VLOOKUP($H115,output!$A$9:$AH$2200,AK$1-$J$1+2)</f>
        <v>2.8227508156251302</v>
      </c>
      <c r="AL115" s="11">
        <f>VLOOKUP($H115,output!$A$9:$AH$2200,AL$1-$J$1+2)</f>
        <v>2.58903834860828</v>
      </c>
      <c r="AM115" s="11">
        <f>VLOOKUP($H115,output!$A$9:$AH$2200,AM$1-$J$1+2)</f>
        <v>2.3722074384807499</v>
      </c>
      <c r="AN115" s="11">
        <f>VLOOKUP($H115,output!$A$9:$AH$2200,AN$1-$J$1+2)</f>
        <v>2.17157525769254</v>
      </c>
      <c r="AO115" s="11">
        <f>VLOOKUP($H115,output!$A$9:$AH$2200,AO$1-$J$1+2)</f>
        <v>1.98635310326734</v>
      </c>
      <c r="AP115" s="11">
        <f>VLOOKUP($H115,output!$A$9:$AH$2200,AP$1-$J$1+2)</f>
        <v>1.8156822196076601</v>
      </c>
    </row>
    <row r="116" spans="8:42" x14ac:dyDescent="0.35">
      <c r="H116" t="s">
        <v>64</v>
      </c>
      <c r="J116" s="11">
        <f>VLOOKUP($H116,output!$A$9:$AH$2200,J$1-$J$1+2)</f>
        <v>0</v>
      </c>
      <c r="K116" s="11">
        <f>VLOOKUP($H116,output!$A$9:$AH$2200,K$1-$J$1+2)</f>
        <v>17.686</v>
      </c>
      <c r="L116" s="11">
        <f>VLOOKUP($H116,output!$A$9:$AH$2200,L$1-$J$1+2)</f>
        <v>17.582999999999998</v>
      </c>
      <c r="M116" s="11">
        <f>VLOOKUP($H116,output!$A$9:$AH$2200,M$1-$J$1+2)</f>
        <v>17.5829787740042</v>
      </c>
      <c r="N116" s="11">
        <f>VLOOKUP($H116,output!$A$9:$AH$2200,N$1-$J$1+2)</f>
        <v>17.5829787740042</v>
      </c>
      <c r="O116" s="11">
        <f>VLOOKUP($H116,output!$A$9:$AH$2200,O$1-$J$1+2)</f>
        <v>16.526741764951002</v>
      </c>
      <c r="P116" s="11">
        <f>VLOOKUP($H116,output!$A$9:$AH$2200,P$1-$J$1+2)</f>
        <v>15.573615566388201</v>
      </c>
      <c r="Q116" s="11">
        <f>VLOOKUP($H116,output!$A$9:$AH$2200,Q$1-$J$1+2)</f>
        <v>14.5342455522755</v>
      </c>
      <c r="R116" s="11">
        <f>VLOOKUP($H116,output!$A$9:$AH$2200,R$1-$J$1+2)</f>
        <v>13.586741685359501</v>
      </c>
      <c r="S116" s="11">
        <f>VLOOKUP($H116,output!$A$9:$AH$2200,S$1-$J$1+2)</f>
        <v>12.564283079896599</v>
      </c>
      <c r="T116" s="11">
        <f>VLOOKUP($H116,output!$A$9:$AH$2200,T$1-$J$1+2)</f>
        <v>11.622401544627399</v>
      </c>
      <c r="U116" s="11">
        <f>VLOOKUP($H116,output!$A$9:$AH$2200,U$1-$J$1+2)</f>
        <v>10.6805200093583</v>
      </c>
      <c r="V116" s="11">
        <f>VLOOKUP($H116,output!$A$9:$AH$2200,V$1-$J$1+2)</f>
        <v>9.6805060516565007</v>
      </c>
      <c r="W116" s="11">
        <f>VLOOKUP($H116,output!$A$9:$AH$2200,W$1-$J$1+2)</f>
        <v>0.91970348139110103</v>
      </c>
      <c r="X116" s="11">
        <f>VLOOKUP($H116,output!$A$9:$AH$2200,X$1-$J$1+2)</f>
        <v>8.6611938580690495</v>
      </c>
      <c r="Y116" s="11">
        <f>VLOOKUP($H116,output!$A$9:$AH$2200,Y$1-$J$1+2)</f>
        <v>8.1806259142295499</v>
      </c>
      <c r="Z116" s="11">
        <f>VLOOKUP($H116,output!$A$9:$AH$2200,Z$1-$J$1+2)</f>
        <v>7.7000140869142104</v>
      </c>
      <c r="AA116" s="11">
        <f>VLOOKUP($H116,output!$A$9:$AH$2200,AA$1-$J$1+2)</f>
        <v>7.1758307204055898</v>
      </c>
      <c r="AB116" s="11">
        <f>VLOOKUP($H116,output!$A$9:$AH$2200,AB$1-$J$1+2)</f>
        <v>6.69812245211304</v>
      </c>
      <c r="AC116" s="11">
        <f>VLOOKUP($H116,output!$A$9:$AH$2200,AC$1-$J$1+2)</f>
        <v>6.18264923243916</v>
      </c>
      <c r="AD116" s="11">
        <f>VLOOKUP($H116,output!$A$9:$AH$2200,AD$1-$J$1+2)</f>
        <v>5.7078445231693697</v>
      </c>
      <c r="AE116" s="11">
        <f>VLOOKUP($H116,output!$A$9:$AH$2200,AE$1-$J$1+2)</f>
        <v>5.2330831671418503</v>
      </c>
      <c r="AF116" s="11">
        <f>VLOOKUP($H116,output!$A$9:$AH$2200,AF$1-$J$1+2)</f>
        <v>4.7291803000832298</v>
      </c>
      <c r="AG116" s="11">
        <f>VLOOKUP($H116,output!$A$9:$AH$2200,AG$1-$J$1+2)</f>
        <v>4.6851011477181199</v>
      </c>
      <c r="AH116" s="11">
        <f>VLOOKUP($H116,output!$A$9:$AH$2200,AH$1-$J$1+2)</f>
        <v>4.61242344349637</v>
      </c>
      <c r="AI116" s="11">
        <f>VLOOKUP($H116,output!$A$9:$AH$2200,AI$1-$J$1+2)</f>
        <v>4.5686155056017004</v>
      </c>
      <c r="AJ116" s="11">
        <f>VLOOKUP($H116,output!$A$9:$AH$2200,AJ$1-$J$1+2)</f>
        <v>4.4967519750248401</v>
      </c>
      <c r="AK116" s="11">
        <f>VLOOKUP($H116,output!$A$9:$AH$2200,AK$1-$J$1+2)</f>
        <v>4.4532152516006196</v>
      </c>
      <c r="AL116" s="11">
        <f>VLOOKUP($H116,output!$A$9:$AH$2200,AL$1-$J$1+2)</f>
        <v>4.4096359702844898</v>
      </c>
      <c r="AM116" s="11">
        <f>VLOOKUP($H116,output!$A$9:$AH$2200,AM$1-$J$1+2)</f>
        <v>4.3389003857148802</v>
      </c>
      <c r="AN116" s="11">
        <f>VLOOKUP($H116,output!$A$9:$AH$2200,AN$1-$J$1+2)</f>
        <v>4.2955925839859797</v>
      </c>
      <c r="AO116" s="11">
        <f>VLOOKUP($H116,output!$A$9:$AH$2200,AO$1-$J$1+2)</f>
        <v>4.2256709079444903</v>
      </c>
      <c r="AP116" s="11">
        <f>VLOOKUP($H116,output!$A$9:$AH$2200,AP$1-$J$1+2)</f>
        <v>4.18263458580281</v>
      </c>
    </row>
    <row r="117" spans="8:42" x14ac:dyDescent="0.35">
      <c r="H117" t="s">
        <v>7</v>
      </c>
      <c r="J117" s="11">
        <f>VLOOKUP($H117,output!$A$9:$AH$2200,J$1-$J$1+2)</f>
        <v>29.283000000000001</v>
      </c>
      <c r="K117" s="11">
        <f>VLOOKUP($H117,output!$A$9:$AH$2200,K$1-$J$1+2)</f>
        <v>28.931999999999999</v>
      </c>
      <c r="L117" s="11">
        <f>VLOOKUP($H117,output!$A$9:$AH$2200,L$1-$J$1+2)</f>
        <v>28.591000000000001</v>
      </c>
      <c r="M117" s="11">
        <f>VLOOKUP($H117,output!$A$9:$AH$2200,M$1-$J$1+2)</f>
        <v>27.876618277727299</v>
      </c>
      <c r="N117" s="11">
        <f>VLOOKUP($H117,output!$A$9:$AH$2200,N$1-$J$1+2)</f>
        <v>27.3801056450747</v>
      </c>
      <c r="O117" s="11">
        <f>VLOOKUP($H117,output!$A$9:$AH$2200,O$1-$J$1+2)</f>
        <v>27.053541934939599</v>
      </c>
      <c r="P117" s="11">
        <f>VLOOKUP($H117,output!$A$9:$AH$2200,P$1-$J$1+2)</f>
        <v>26.370630786345501</v>
      </c>
      <c r="Q117" s="11">
        <f>VLOOKUP($H117,output!$A$9:$AH$2200,Q$1-$J$1+2)</f>
        <v>25.217410683973601</v>
      </c>
      <c r="R117" s="11">
        <f>VLOOKUP($H117,output!$A$9:$AH$2200,R$1-$J$1+2)</f>
        <v>23.891606468673601</v>
      </c>
      <c r="S117" s="11">
        <f>VLOOKUP($H117,output!$A$9:$AH$2200,S$1-$J$1+2)</f>
        <v>22.444516241353401</v>
      </c>
      <c r="T117" s="11">
        <f>VLOOKUP($H117,output!$A$9:$AH$2200,T$1-$J$1+2)</f>
        <v>21.162953147817401</v>
      </c>
      <c r="U117" s="11">
        <f>VLOOKUP($H117,output!$A$9:$AH$2200,U$1-$J$1+2)</f>
        <v>19.7903551800316</v>
      </c>
      <c r="V117" s="11">
        <f>VLOOKUP($H117,output!$A$9:$AH$2200,V$1-$J$1+2)</f>
        <v>18.249646556757</v>
      </c>
      <c r="W117" s="11">
        <f>VLOOKUP($H117,output!$A$9:$AH$2200,W$1-$J$1+2)</f>
        <v>17.164512336553202</v>
      </c>
      <c r="X117" s="11">
        <f>VLOOKUP($H117,output!$A$9:$AH$2200,X$1-$J$1+2)</f>
        <v>16.209666517109302</v>
      </c>
      <c r="Y117" s="11">
        <f>VLOOKUP($H117,output!$A$9:$AH$2200,Y$1-$J$1+2)</f>
        <v>15.3145443673207</v>
      </c>
      <c r="Z117" s="11">
        <f>VLOOKUP($H117,output!$A$9:$AH$2200,Z$1-$J$1+2)</f>
        <v>14.407481991057701</v>
      </c>
      <c r="AA117" s="11">
        <f>VLOOKUP($H117,output!$A$9:$AH$2200,AA$1-$J$1+2)</f>
        <v>13.636160782753199</v>
      </c>
      <c r="AB117" s="11">
        <f>VLOOKUP($H117,output!$A$9:$AH$2200,AB$1-$J$1+2)</f>
        <v>12.443275066825599</v>
      </c>
      <c r="AC117" s="11">
        <f>VLOOKUP($H117,output!$A$9:$AH$2200,AC$1-$J$1+2)</f>
        <v>11.316364358391199</v>
      </c>
      <c r="AD117" s="11">
        <f>VLOOKUP($H117,output!$A$9:$AH$2200,AD$1-$J$1+2)</f>
        <v>10.284522816069099</v>
      </c>
      <c r="AE117" s="11">
        <f>VLOOKUP($H117,output!$A$9:$AH$2200,AE$1-$J$1+2)</f>
        <v>9.3324652898416804</v>
      </c>
      <c r="AF117" s="11">
        <f>VLOOKUP($H117,output!$A$9:$AH$2200,AF$1-$J$1+2)</f>
        <v>8.4091058618797891</v>
      </c>
      <c r="AG117" s="11">
        <f>VLOOKUP($H117,output!$A$9:$AH$2200,AG$1-$J$1+2)</f>
        <v>7.5579714771784401</v>
      </c>
      <c r="AH117" s="11">
        <f>VLOOKUP($H117,output!$A$9:$AH$2200,AH$1-$J$1+2)</f>
        <v>6.7701380237686797</v>
      </c>
      <c r="AI117" s="11">
        <f>VLOOKUP($H117,output!$A$9:$AH$2200,AI$1-$J$1+2)</f>
        <v>5.9877647794279802</v>
      </c>
      <c r="AJ117" s="11">
        <f>VLOOKUP($H117,output!$A$9:$AH$2200,AJ$1-$J$1+2)</f>
        <v>5.3100516873333499</v>
      </c>
      <c r="AK117" s="11">
        <f>VLOOKUP($H117,output!$A$9:$AH$2200,AK$1-$J$1+2)</f>
        <v>4.6765658634176202</v>
      </c>
      <c r="AL117" s="11">
        <f>VLOOKUP($H117,output!$A$9:$AH$2200,AL$1-$J$1+2)</f>
        <v>3.62912951010312</v>
      </c>
      <c r="AM117" s="11">
        <f>VLOOKUP($H117,output!$A$9:$AH$2200,AM$1-$J$1+2)</f>
        <v>2.6435331238542399</v>
      </c>
      <c r="AN117" s="11">
        <f>VLOOKUP($H117,output!$A$9:$AH$2200,AN$1-$J$1+2)</f>
        <v>1.71365231527371</v>
      </c>
      <c r="AO117" s="11">
        <f>VLOOKUP($H117,output!$A$9:$AH$2200,AO$1-$J$1+2)</f>
        <v>0.83407296914776097</v>
      </c>
      <c r="AP117" s="11">
        <f>VLOOKUP($H117,output!$A$9:$AH$2200,AP$1-$J$1+2)</f>
        <v>0</v>
      </c>
    </row>
    <row r="118" spans="8:42" x14ac:dyDescent="0.35">
      <c r="H118" t="s">
        <v>8</v>
      </c>
      <c r="J118" s="11">
        <f>VLOOKUP($H118,output!$A$9:$AH$2200,J$1-$J$1+2)</f>
        <v>12.96</v>
      </c>
      <c r="K118" s="11">
        <f>VLOOKUP($H118,output!$A$9:$AH$2200,K$1-$J$1+2)</f>
        <v>12.459</v>
      </c>
      <c r="L118" s="11">
        <f>VLOOKUP($H118,output!$A$9:$AH$2200,L$1-$J$1+2)</f>
        <v>11.996</v>
      </c>
      <c r="M118" s="11">
        <f>VLOOKUP($H118,output!$A$9:$AH$2200,M$1-$J$1+2)</f>
        <v>11.5804162967588</v>
      </c>
      <c r="N118" s="11">
        <f>VLOOKUP($H118,output!$A$9:$AH$2200,N$1-$J$1+2)</f>
        <v>10.706746417163799</v>
      </c>
      <c r="O118" s="11">
        <f>VLOOKUP($H118,output!$A$9:$AH$2200,O$1-$J$1+2)</f>
        <v>8.7787001557759901</v>
      </c>
      <c r="P118" s="11">
        <f>VLOOKUP($H118,output!$A$9:$AH$2200,P$1-$J$1+2)</f>
        <v>7.0590041471715397</v>
      </c>
      <c r="Q118" s="11">
        <f>VLOOKUP($H118,output!$A$9:$AH$2200,Q$1-$J$1+2)</f>
        <v>5.7135712433617503</v>
      </c>
      <c r="R118" s="11">
        <f>VLOOKUP($H118,output!$A$9:$AH$2200,R$1-$J$1+2)</f>
        <v>4.6453125769593102</v>
      </c>
      <c r="S118" s="11">
        <f>VLOOKUP($H118,output!$A$9:$AH$2200,S$1-$J$1+2)</f>
        <v>3.7834646901636999</v>
      </c>
      <c r="T118" s="11">
        <f>VLOOKUP($H118,output!$A$9:$AH$2200,T$1-$J$1+2)</f>
        <v>3.1371032196424502</v>
      </c>
      <c r="U118" s="11">
        <f>VLOOKUP($H118,output!$A$9:$AH$2200,U$1-$J$1+2)</f>
        <v>2.6288968164068498</v>
      </c>
      <c r="V118" s="11">
        <f>VLOOKUP($H118,output!$A$9:$AH$2200,V$1-$J$1+2)</f>
        <v>1.98330645132837</v>
      </c>
      <c r="W118" s="11">
        <f>VLOOKUP($H118,output!$A$9:$AH$2200,W$1-$J$1+2)</f>
        <v>1.54702542719299</v>
      </c>
      <c r="X118" s="11">
        <f>VLOOKUP($H118,output!$A$9:$AH$2200,X$1-$J$1+2)</f>
        <v>1.0802053502431299</v>
      </c>
      <c r="Y118" s="11">
        <f>VLOOKUP($H118,output!$A$9:$AH$2200,Y$1-$J$1+2)</f>
        <v>0.85546669523597496</v>
      </c>
      <c r="Z118" s="11">
        <f>VLOOKUP($H118,output!$A$9:$AH$2200,Z$1-$J$1+2)</f>
        <v>0.70781916802943501</v>
      </c>
      <c r="AA118" s="11">
        <f>VLOOKUP($H118,output!$A$9:$AH$2200,AA$1-$J$1+2)</f>
        <v>0.66527762446346606</v>
      </c>
      <c r="AB118" s="11">
        <f>VLOOKUP($H118,output!$A$9:$AH$2200,AB$1-$J$1+2)</f>
        <v>0.648836623169462</v>
      </c>
      <c r="AC118" s="11">
        <f>VLOOKUP($H118,output!$A$9:$AH$2200,AC$1-$J$1+2)</f>
        <v>0.64875687812963101</v>
      </c>
      <c r="AD118" s="11">
        <f>VLOOKUP($H118,output!$A$9:$AH$2200,AD$1-$J$1+2)</f>
        <v>0.64868625014000902</v>
      </c>
      <c r="AE118" s="11">
        <f>VLOOKUP($H118,output!$A$9:$AH$2200,AE$1-$J$1+2)</f>
        <v>0.64862326117179603</v>
      </c>
      <c r="AF118" s="11">
        <f>VLOOKUP($H118,output!$A$9:$AH$2200,AF$1-$J$1+2)</f>
        <v>0.64856384196930705</v>
      </c>
      <c r="AG118" s="11">
        <f>VLOOKUP($H118,output!$A$9:$AH$2200,AG$1-$J$1+2)</f>
        <v>0.64851075243324097</v>
      </c>
      <c r="AH118" s="11">
        <f>VLOOKUP($H118,output!$A$9:$AH$2200,AH$1-$J$1+2)</f>
        <v>0.64846319462722102</v>
      </c>
      <c r="AI118" s="11">
        <f>VLOOKUP($H118,output!$A$9:$AH$2200,AI$1-$J$1+2)</f>
        <v>0.64842068018707899</v>
      </c>
      <c r="AJ118" s="11">
        <f>VLOOKUP($H118,output!$A$9:$AH$2200,AJ$1-$J$1+2)</f>
        <v>0.64838238939064696</v>
      </c>
      <c r="AK118" s="11">
        <f>VLOOKUP($H118,output!$A$9:$AH$2200,AK$1-$J$1+2)</f>
        <v>0.64834790234187401</v>
      </c>
      <c r="AL118" s="11">
        <f>VLOOKUP($H118,output!$A$9:$AH$2200,AL$1-$J$1+2)</f>
        <v>0.64831680356501498</v>
      </c>
      <c r="AM118" s="11">
        <f>VLOOKUP($H118,output!$A$9:$AH$2200,AM$1-$J$1+2)</f>
        <v>0.64828872552479599</v>
      </c>
      <c r="AN118" s="11">
        <f>VLOOKUP($H118,output!$A$9:$AH$2200,AN$1-$J$1+2)</f>
        <v>0.64826334621113402</v>
      </c>
      <c r="AO118" s="11">
        <f>VLOOKUP($H118,output!$A$9:$AH$2200,AO$1-$J$1+2)</f>
        <v>0.64824037973104498</v>
      </c>
      <c r="AP118" s="11">
        <f>VLOOKUP($H118,output!$A$9:$AH$2200,AP$1-$J$1+2)</f>
        <v>0.64821957612243797</v>
      </c>
    </row>
    <row r="119" spans="8:42" x14ac:dyDescent="0.35">
      <c r="H119" t="s">
        <v>6</v>
      </c>
      <c r="J119" s="11">
        <f>VLOOKUP($H119,output!$A$9:$AH$2200,J$1-$J$1+2)</f>
        <v>3.2130000000000001</v>
      </c>
      <c r="K119" s="11">
        <f>VLOOKUP($H119,output!$A$9:$AH$2200,K$1-$J$1+2)</f>
        <v>3.198</v>
      </c>
      <c r="L119" s="11">
        <f>VLOOKUP($H119,output!$A$9:$AH$2200,L$1-$J$1+2)</f>
        <v>3.1850000000000001</v>
      </c>
      <c r="M119" s="11">
        <f>VLOOKUP($H119,output!$A$9:$AH$2200,M$1-$J$1+2)</f>
        <v>3.1806508723247502</v>
      </c>
      <c r="N119" s="11">
        <f>VLOOKUP($H119,output!$A$9:$AH$2200,N$1-$J$1+2)</f>
        <v>3.17862582771818</v>
      </c>
      <c r="O119" s="11">
        <f>VLOOKUP($H119,output!$A$9:$AH$2200,O$1-$J$1+2)</f>
        <v>3.2411015022362299</v>
      </c>
      <c r="P119" s="11">
        <f>VLOOKUP($H119,output!$A$9:$AH$2200,P$1-$J$1+2)</f>
        <v>3.30695478144697</v>
      </c>
      <c r="Q119" s="11">
        <f>VLOOKUP($H119,output!$A$9:$AH$2200,Q$1-$J$1+2)</f>
        <v>3.3093209000707402</v>
      </c>
      <c r="R119" s="11">
        <f>VLOOKUP($H119,output!$A$9:$AH$2200,R$1-$J$1+2)</f>
        <v>3.3048154626921198</v>
      </c>
      <c r="S119" s="11">
        <f>VLOOKUP($H119,output!$A$9:$AH$2200,S$1-$J$1+2)</f>
        <v>3.3027347264696898</v>
      </c>
      <c r="T119" s="11">
        <f>VLOOKUP($H119,output!$A$9:$AH$2200,T$1-$J$1+2)</f>
        <v>3.2982334669678699</v>
      </c>
      <c r="U119" s="11">
        <f>VLOOKUP($H119,output!$A$9:$AH$2200,U$1-$J$1+2)</f>
        <v>3.3019286894619699</v>
      </c>
      <c r="V119" s="11">
        <f>VLOOKUP($H119,output!$A$9:$AH$2200,V$1-$J$1+2)</f>
        <v>3.3555207948858099</v>
      </c>
      <c r="W119" s="11">
        <f>VLOOKUP($H119,output!$A$9:$AH$2200,W$1-$J$1+2)</f>
        <v>3.34863132139292</v>
      </c>
      <c r="X119" s="11">
        <f>VLOOKUP($H119,output!$A$9:$AH$2200,X$1-$J$1+2)</f>
        <v>3.3548719016152102</v>
      </c>
      <c r="Y119" s="11">
        <f>VLOOKUP($H119,output!$A$9:$AH$2200,Y$1-$J$1+2)</f>
        <v>3.3492119831665002</v>
      </c>
      <c r="Z119" s="11">
        <f>VLOOKUP($H119,output!$A$9:$AH$2200,Z$1-$J$1+2)</f>
        <v>3.34413543975834</v>
      </c>
      <c r="AA119" s="11">
        <f>VLOOKUP($H119,output!$A$9:$AH$2200,AA$1-$J$1+2)</f>
        <v>3.3378864603232699</v>
      </c>
      <c r="AB119" s="11">
        <f>VLOOKUP($H119,output!$A$9:$AH$2200,AB$1-$J$1+2)</f>
        <v>3.32494654484305</v>
      </c>
      <c r="AC119" s="11">
        <f>VLOOKUP($H119,output!$A$9:$AH$2200,AC$1-$J$1+2)</f>
        <v>3.3017169557082902</v>
      </c>
      <c r="AD119" s="11">
        <f>VLOOKUP($H119,output!$A$9:$AH$2200,AD$1-$J$1+2)</f>
        <v>3.2791431229949599</v>
      </c>
      <c r="AE119" s="11">
        <f>VLOOKUP($H119,output!$A$9:$AH$2200,AE$1-$J$1+2)</f>
        <v>3.25746005505659</v>
      </c>
      <c r="AF119" s="11">
        <f>VLOOKUP($H119,output!$A$9:$AH$2200,AF$1-$J$1+2)</f>
        <v>3.2255529831410001</v>
      </c>
      <c r="AG119" s="11">
        <f>VLOOKUP($H119,output!$A$9:$AH$2200,AG$1-$J$1+2)</f>
        <v>3.1958423441858801</v>
      </c>
      <c r="AH119" s="11">
        <f>VLOOKUP($H119,output!$A$9:$AH$2200,AH$1-$J$1+2)</f>
        <v>3.1680906783010299</v>
      </c>
      <c r="AI119" s="11">
        <f>VLOOKUP($H119,output!$A$9:$AH$2200,AI$1-$J$1+2)</f>
        <v>3.1426057423889699</v>
      </c>
      <c r="AJ119" s="11">
        <f>VLOOKUP($H119,output!$A$9:$AH$2200,AJ$1-$J$1+2)</f>
        <v>3.1186744157100001</v>
      </c>
      <c r="AK119" s="11">
        <f>VLOOKUP($H119,output!$A$9:$AH$2200,AK$1-$J$1+2)</f>
        <v>3.0964641099689101</v>
      </c>
      <c r="AL119" s="11">
        <f>VLOOKUP($H119,output!$A$9:$AH$2200,AL$1-$J$1+2)</f>
        <v>3.0758527088998702</v>
      </c>
      <c r="AM119" s="11">
        <f>VLOOKUP($H119,output!$A$9:$AH$2200,AM$1-$J$1+2)</f>
        <v>3.0566382498746498</v>
      </c>
      <c r="AN119" s="11">
        <f>VLOOKUP($H119,output!$A$9:$AH$2200,AN$1-$J$1+2)</f>
        <v>3.03880516676116</v>
      </c>
      <c r="AO119" s="11">
        <f>VLOOKUP($H119,output!$A$9:$AH$2200,AO$1-$J$1+2)</f>
        <v>3.0221654921470398</v>
      </c>
      <c r="AP119" s="11">
        <f>VLOOKUP($H119,output!$A$9:$AH$2200,AP$1-$J$1+2)</f>
        <v>3.00671476314466</v>
      </c>
    </row>
    <row r="120" spans="8:42" x14ac:dyDescent="0.35"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</row>
    <row r="121" spans="8:42" x14ac:dyDescent="0.35"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</row>
    <row r="122" spans="8:42" x14ac:dyDescent="0.35"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</row>
    <row r="123" spans="8:42" x14ac:dyDescent="0.35">
      <c r="H123" s="2" t="s">
        <v>169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</row>
    <row r="124" spans="8:42" x14ac:dyDescent="0.35">
      <c r="H124" t="s">
        <v>68</v>
      </c>
      <c r="J124" s="11">
        <f>VLOOKUP($H124,output!$A$9:$AH$2200,J$1-$J$1+2)</f>
        <v>0</v>
      </c>
      <c r="K124" s="11">
        <f>VLOOKUP($H124,output!$A$9:$AH$2200,K$1-$J$1+2)</f>
        <v>1.6890000000000001</v>
      </c>
      <c r="L124" s="11">
        <f>VLOOKUP($H124,output!$A$9:$AH$2200,L$1-$J$1+2)</f>
        <v>1.6919999999999999</v>
      </c>
      <c r="M124" s="11">
        <f>VLOOKUP($H124,output!$A$9:$AH$2200,M$1-$J$1+2)</f>
        <v>1.6773728579325</v>
      </c>
      <c r="N124" s="11">
        <f>VLOOKUP($H124,output!$A$9:$AH$2200,N$1-$J$1+2)</f>
        <v>2.0965530405759498</v>
      </c>
      <c r="O124" s="11">
        <f>VLOOKUP($H124,output!$A$9:$AH$2200,O$1-$J$1+2)</f>
        <v>2.9498335867047598</v>
      </c>
      <c r="P124" s="11">
        <f>VLOOKUP($H124,output!$A$9:$AH$2200,P$1-$J$1+2)</f>
        <v>2.8463340903333298</v>
      </c>
      <c r="Q124" s="11">
        <f>VLOOKUP($H124,output!$A$9:$AH$2200,Q$1-$J$1+2)</f>
        <v>2.4404756745413398</v>
      </c>
      <c r="R124" s="11">
        <f>VLOOKUP($H124,output!$A$9:$AH$2200,R$1-$J$1+2)</f>
        <v>2.3220247515044901</v>
      </c>
      <c r="S124" s="11">
        <f>VLOOKUP($H124,output!$A$9:$AH$2200,S$1-$J$1+2)</f>
        <v>2.53408216900664</v>
      </c>
      <c r="T124" s="11">
        <f>VLOOKUP($H124,output!$A$9:$AH$2200,T$1-$J$1+2)</f>
        <v>2.38682307298386</v>
      </c>
      <c r="U124" s="11">
        <f>VLOOKUP($H124,output!$A$9:$AH$2200,U$1-$J$1+2)</f>
        <v>2.4427196020531401</v>
      </c>
      <c r="V124" s="11">
        <f>VLOOKUP($H124,output!$A$9:$AH$2200,V$1-$J$1+2)</f>
        <v>3.4622323533442798</v>
      </c>
      <c r="W124" s="11">
        <f>VLOOKUP($H124,output!$A$9:$AH$2200,W$1-$J$1+2)</f>
        <v>2.8723946633728601</v>
      </c>
      <c r="X124" s="11">
        <f>VLOOKUP($H124,output!$A$9:$AH$2200,X$1-$J$1+2)</f>
        <v>2.8877181786680599</v>
      </c>
      <c r="Y124" s="11">
        <f>VLOOKUP($H124,output!$A$9:$AH$2200,Y$1-$J$1+2)</f>
        <v>2.7880322872602599</v>
      </c>
      <c r="Z124" s="11">
        <f>VLOOKUP($H124,output!$A$9:$AH$2200,Z$1-$J$1+2)</f>
        <v>2.81369765849603</v>
      </c>
      <c r="AA124" s="11">
        <f>VLOOKUP($H124,output!$A$9:$AH$2200,AA$1-$J$1+2)</f>
        <v>2.8363197529114799</v>
      </c>
      <c r="AB124" s="11">
        <f>VLOOKUP($H124,output!$A$9:$AH$2200,AB$1-$J$1+2)</f>
        <v>2.53689749539953</v>
      </c>
      <c r="AC124" s="11">
        <f>VLOOKUP($H124,output!$A$9:$AH$2200,AC$1-$J$1+2)</f>
        <v>2.4039899504516899</v>
      </c>
      <c r="AD124" s="11">
        <f>VLOOKUP($H124,output!$A$9:$AH$2200,AD$1-$J$1+2)</f>
        <v>2.3363937309602298</v>
      </c>
      <c r="AE124" s="11">
        <f>VLOOKUP($H124,output!$A$9:$AH$2200,AE$1-$J$1+2)</f>
        <v>2.2962259406644101</v>
      </c>
      <c r="AF124" s="11">
        <f>VLOOKUP($H124,output!$A$9:$AH$2200,AF$1-$J$1+2)</f>
        <v>2.27011221579395</v>
      </c>
      <c r="AG124" s="11">
        <f>VLOOKUP($H124,output!$A$9:$AH$2200,AG$1-$J$1+2)</f>
        <v>2.2493279237626398</v>
      </c>
      <c r="AH124" s="11">
        <f>VLOOKUP($H124,output!$A$9:$AH$2200,AH$1-$J$1+2)</f>
        <v>2.23430553606131</v>
      </c>
      <c r="AI124" s="11">
        <f>VLOOKUP($H124,output!$A$9:$AH$2200,AI$1-$J$1+2)</f>
        <v>2.2230828293621401</v>
      </c>
      <c r="AJ124" s="11">
        <f>VLOOKUP($H124,output!$A$9:$AH$2200,AJ$1-$J$1+2)</f>
        <v>2.2145752102347598</v>
      </c>
      <c r="AK124" s="11">
        <f>VLOOKUP($H124,output!$A$9:$AH$2200,AK$1-$J$1+2)</f>
        <v>2.20789969984415</v>
      </c>
      <c r="AL124" s="11">
        <f>VLOOKUP($H124,output!$A$9:$AH$2200,AL$1-$J$1+2)</f>
        <v>2.20257709748069</v>
      </c>
      <c r="AM124" s="11">
        <f>VLOOKUP($H124,output!$A$9:$AH$2200,AM$1-$J$1+2)</f>
        <v>2.1982502836380799</v>
      </c>
      <c r="AN124" s="11">
        <f>VLOOKUP($H124,output!$A$9:$AH$2200,AN$1-$J$1+2)</f>
        <v>2.1946629645952598</v>
      </c>
      <c r="AO124" s="11">
        <f>VLOOKUP($H124,output!$A$9:$AH$2200,AO$1-$J$1+2)</f>
        <v>2.1916263617960299</v>
      </c>
      <c r="AP124" s="11">
        <f>VLOOKUP($H124,output!$A$9:$AH$2200,AP$1-$J$1+2)</f>
        <v>2.18899863295717</v>
      </c>
    </row>
    <row r="125" spans="8:42" x14ac:dyDescent="0.35">
      <c r="H125" t="s">
        <v>99</v>
      </c>
      <c r="J125" s="11">
        <f>VLOOKUP($H125,output!$A$9:$AH$2200,J$1-$J$1+2)</f>
        <v>0</v>
      </c>
      <c r="K125" s="11">
        <f>VLOOKUP($H125,output!$A$9:$AH$2200,K$1-$J$1+2)</f>
        <v>0</v>
      </c>
      <c r="L125" s="11">
        <f>VLOOKUP($H125,output!$A$9:$AH$2200,L$1-$J$1+2)</f>
        <v>0</v>
      </c>
      <c r="M125" s="11">
        <f>VLOOKUP($H125,output!$A$9:$AH$2200,M$1-$J$1+2)</f>
        <v>1.0987164965170899</v>
      </c>
      <c r="N125" s="11">
        <f>VLOOKUP($H125,output!$A$9:$AH$2200,N$1-$J$1+2)</f>
        <v>1.3460429210595499</v>
      </c>
      <c r="O125" s="11">
        <f>VLOOKUP($H125,output!$A$9:$AH$2200,O$1-$J$1+2)</f>
        <v>1.7892075927278701</v>
      </c>
      <c r="P125" s="11">
        <f>VLOOKUP($H125,output!$A$9:$AH$2200,P$1-$J$1+2)</f>
        <v>2.1243161452500599</v>
      </c>
      <c r="Q125" s="11">
        <f>VLOOKUP($H125,output!$A$9:$AH$2200,Q$1-$J$1+2)</f>
        <v>1.78143217101093</v>
      </c>
      <c r="R125" s="11">
        <f>VLOOKUP($H125,output!$A$9:$AH$2200,R$1-$J$1+2)</f>
        <v>1.6854449456659</v>
      </c>
      <c r="S125" s="11">
        <f>VLOOKUP($H125,output!$A$9:$AH$2200,S$1-$J$1+2)</f>
        <v>2.1172619196085201</v>
      </c>
      <c r="T125" s="11">
        <f>VLOOKUP($H125,output!$A$9:$AH$2200,T$1-$J$1+2)</f>
        <v>1.95553595789003</v>
      </c>
      <c r="U125" s="11">
        <f>VLOOKUP($H125,output!$A$9:$AH$2200,U$1-$J$1+2)</f>
        <v>2.0307668812974198</v>
      </c>
      <c r="V125" s="11">
        <f>VLOOKUP($H125,output!$A$9:$AH$2200,V$1-$J$1+2)</f>
        <v>3.4262779187792902</v>
      </c>
      <c r="W125" s="11">
        <f>VLOOKUP($H125,output!$A$9:$AH$2200,W$1-$J$1+2)</f>
        <v>2.7238413693845498</v>
      </c>
      <c r="X125" s="11">
        <f>VLOOKUP($H125,output!$A$9:$AH$2200,X$1-$J$1+2)</f>
        <v>2.7136072475069399</v>
      </c>
      <c r="Y125" s="11">
        <f>VLOOKUP($H125,output!$A$9:$AH$2200,Y$1-$J$1+2)</f>
        <v>2.6532047938199499</v>
      </c>
      <c r="Z125" s="11">
        <f>VLOOKUP($H125,output!$A$9:$AH$2200,Z$1-$J$1+2)</f>
        <v>2.7048356575815</v>
      </c>
      <c r="AA125" s="11">
        <f>VLOOKUP($H125,output!$A$9:$AH$2200,AA$1-$J$1+2)</f>
        <v>2.7538575471786899</v>
      </c>
      <c r="AB125" s="11">
        <f>VLOOKUP($H125,output!$A$9:$AH$2200,AB$1-$J$1+2)</f>
        <v>2.3776514765305299</v>
      </c>
      <c r="AC125" s="11">
        <f>VLOOKUP($H125,output!$A$9:$AH$2200,AC$1-$J$1+2)</f>
        <v>2.2146461881828601</v>
      </c>
      <c r="AD125" s="11">
        <f>VLOOKUP($H125,output!$A$9:$AH$2200,AD$1-$J$1+2)</f>
        <v>2.1308870961475201</v>
      </c>
      <c r="AE125" s="11">
        <f>VLOOKUP($H125,output!$A$9:$AH$2200,AE$1-$J$1+2)</f>
        <v>2.0820444551454198</v>
      </c>
      <c r="AF125" s="11">
        <f>VLOOKUP($H125,output!$A$9:$AH$2200,AF$1-$J$1+2)</f>
        <v>2.0508015076145401</v>
      </c>
      <c r="AG125" s="11">
        <f>VLOOKUP($H125,output!$A$9:$AH$2200,AG$1-$J$1+2)</f>
        <v>2.0268419469634602</v>
      </c>
      <c r="AH125" s="11">
        <f>VLOOKUP($H125,output!$A$9:$AH$2200,AH$1-$J$1+2)</f>
        <v>2.0097682592633701</v>
      </c>
      <c r="AI125" s="11">
        <f>VLOOKUP($H125,output!$A$9:$AH$2200,AI$1-$J$1+2)</f>
        <v>1.9972009089410701</v>
      </c>
      <c r="AJ125" s="11">
        <f>VLOOKUP($H125,output!$A$9:$AH$2200,AJ$1-$J$1+2)</f>
        <v>1.98778381260009</v>
      </c>
      <c r="AK125" s="11">
        <f>VLOOKUP($H125,output!$A$9:$AH$2200,AK$1-$J$1+2)</f>
        <v>1.98056004785675</v>
      </c>
      <c r="AL125" s="11">
        <f>VLOOKUP($H125,output!$A$9:$AH$2200,AL$1-$J$1+2)</f>
        <v>1.9749522739523799</v>
      </c>
      <c r="AM125" s="11">
        <f>VLOOKUP($H125,output!$A$9:$AH$2200,AM$1-$J$1+2)</f>
        <v>1.97054909004442</v>
      </c>
      <c r="AN125" s="11">
        <f>VLOOKUP($H125,output!$A$9:$AH$2200,AN$1-$J$1+2)</f>
        <v>1.96705719781696</v>
      </c>
      <c r="AO125" s="11">
        <f>VLOOKUP($H125,output!$A$9:$AH$2200,AO$1-$J$1+2)</f>
        <v>1.96426193370474</v>
      </c>
      <c r="AP125" s="11">
        <f>VLOOKUP($H125,output!$A$9:$AH$2200,AP$1-$J$1+2)</f>
        <v>1.9620028453662599</v>
      </c>
    </row>
    <row r="126" spans="8:42" x14ac:dyDescent="0.35">
      <c r="H126" t="s">
        <v>72</v>
      </c>
      <c r="J126" s="11">
        <f>VLOOKUP($H126,output!$A$9:$AH$2200,J$1-$J$1+2)</f>
        <v>0</v>
      </c>
      <c r="K126" s="11">
        <f>VLOOKUP($H126,output!$A$9:$AH$2200,K$1-$J$1+2)</f>
        <v>0.19700000000000001</v>
      </c>
      <c r="L126" s="11">
        <f>VLOOKUP($H126,output!$A$9:$AH$2200,L$1-$J$1+2)</f>
        <v>0.189</v>
      </c>
      <c r="M126" s="11">
        <f>VLOOKUP($H126,output!$A$9:$AH$2200,M$1-$J$1+2)</f>
        <v>0.182669988872766</v>
      </c>
      <c r="N126" s="11">
        <f>VLOOKUP($H126,output!$A$9:$AH$2200,N$1-$J$1+2)</f>
        <v>0.36651167294780002</v>
      </c>
      <c r="O126" s="11">
        <f>VLOOKUP($H126,output!$A$9:$AH$2200,O$1-$J$1+2)</f>
        <v>0.31962793034859099</v>
      </c>
      <c r="P126" s="11">
        <f>VLOOKUP($H126,output!$A$9:$AH$2200,P$1-$J$1+2)</f>
        <v>0.56879496948875297</v>
      </c>
      <c r="Q126" s="11">
        <f>VLOOKUP($H126,output!$A$9:$AH$2200,Q$1-$J$1+2)</f>
        <v>0.96034906852662805</v>
      </c>
      <c r="R126" s="11">
        <f>VLOOKUP($H126,output!$A$9:$AH$2200,R$1-$J$1+2)</f>
        <v>0.83730370580218305</v>
      </c>
      <c r="S126" s="11">
        <f>VLOOKUP($H126,output!$A$9:$AH$2200,S$1-$J$1+2)</f>
        <v>0.75465954121351597</v>
      </c>
      <c r="T126" s="11">
        <f>VLOOKUP($H126,output!$A$9:$AH$2200,T$1-$J$1+2)</f>
        <v>0.68727538737886995</v>
      </c>
      <c r="U126" s="11">
        <f>VLOOKUP($H126,output!$A$9:$AH$2200,U$1-$J$1+2)</f>
        <v>0.61708346451431795</v>
      </c>
      <c r="V126" s="11">
        <f>VLOOKUP($H126,output!$A$9:$AH$2200,V$1-$J$1+2)</f>
        <v>0.56307696082008796</v>
      </c>
      <c r="W126" s="11">
        <f>VLOOKUP($H126,output!$A$9:$AH$2200,W$1-$J$1+2)</f>
        <v>1.03013147328916</v>
      </c>
      <c r="X126" s="11">
        <f>VLOOKUP($H126,output!$A$9:$AH$2200,X$1-$J$1+2)</f>
        <v>0.86349457322505196</v>
      </c>
      <c r="Y126" s="11">
        <f>VLOOKUP($H126,output!$A$9:$AH$2200,Y$1-$J$1+2)</f>
        <v>0.72908752667610899</v>
      </c>
      <c r="Z126" s="11">
        <f>VLOOKUP($H126,output!$A$9:$AH$2200,Z$1-$J$1+2)</f>
        <v>0.62126250839020203</v>
      </c>
      <c r="AA126" s="11">
        <f>VLOOKUP($H126,output!$A$9:$AH$2200,AA$1-$J$1+2)</f>
        <v>0.53342674033547699</v>
      </c>
      <c r="AB126" s="11">
        <f>VLOOKUP($H126,output!$A$9:$AH$2200,AB$1-$J$1+2)</f>
        <v>0.461951527403067</v>
      </c>
      <c r="AC126" s="11">
        <f>VLOOKUP($H126,output!$A$9:$AH$2200,AC$1-$J$1+2)</f>
        <v>1.2421414655037699</v>
      </c>
      <c r="AD126" s="11">
        <f>VLOOKUP($H126,output!$A$9:$AH$2200,AD$1-$J$1+2)</f>
        <v>1.1155071838429</v>
      </c>
      <c r="AE126" s="11">
        <f>VLOOKUP($H126,output!$A$9:$AH$2200,AE$1-$J$1+2)</f>
        <v>0.99810692427679104</v>
      </c>
      <c r="AF126" s="11">
        <f>VLOOKUP($H126,output!$A$9:$AH$2200,AF$1-$J$1+2)</f>
        <v>1.0684456667167099</v>
      </c>
      <c r="AG126" s="11">
        <f>VLOOKUP($H126,output!$A$9:$AH$2200,AG$1-$J$1+2)</f>
        <v>0.95796808118892596</v>
      </c>
      <c r="AH126" s="11">
        <f>VLOOKUP($H126,output!$A$9:$AH$2200,AH$1-$J$1+2)</f>
        <v>0.85767324255617505</v>
      </c>
      <c r="AI126" s="11">
        <f>VLOOKUP($H126,output!$A$9:$AH$2200,AI$1-$J$1+2)</f>
        <v>0.76712373406803702</v>
      </c>
      <c r="AJ126" s="11">
        <f>VLOOKUP($H126,output!$A$9:$AH$2200,AJ$1-$J$1+2)</f>
        <v>0.68574805162997299</v>
      </c>
      <c r="AK126" s="11">
        <f>VLOOKUP($H126,output!$A$9:$AH$2200,AK$1-$J$1+2)</f>
        <v>0.61289356525678695</v>
      </c>
      <c r="AL126" s="11">
        <f>VLOOKUP($H126,output!$A$9:$AH$2200,AL$1-$J$1+2)</f>
        <v>0.54786874193642199</v>
      </c>
      <c r="AM126" s="11">
        <f>VLOOKUP($H126,output!$A$9:$AH$2200,AM$1-$J$1+2)</f>
        <v>0.489974765269648</v>
      </c>
      <c r="AN126" s="11">
        <f>VLOOKUP($H126,output!$A$9:$AH$2200,AN$1-$J$1+2)</f>
        <v>0.43852809642166701</v>
      </c>
      <c r="AO126" s="11">
        <f>VLOOKUP($H126,output!$A$9:$AH$2200,AO$1-$J$1+2)</f>
        <v>0.392875774222741</v>
      </c>
      <c r="AP126" s="11">
        <f>VLOOKUP($H126,output!$A$9:$AH$2200,AP$1-$J$1+2)</f>
        <v>0.35240507969977403</v>
      </c>
    </row>
    <row r="127" spans="8:42" x14ac:dyDescent="0.35">
      <c r="H127" t="s">
        <v>200</v>
      </c>
      <c r="J127" s="11">
        <f>VLOOKUP($H127,output!$A$9:$AH$2200,J$1-$J$1+2)</f>
        <v>0</v>
      </c>
      <c r="K127" s="11">
        <f>VLOOKUP($H127,output!$A$9:$AH$2200,K$1-$J$1+2)</f>
        <v>0.57999999999999996</v>
      </c>
      <c r="L127" s="11">
        <f>VLOOKUP($H127,output!$A$9:$AH$2200,L$1-$J$1+2)</f>
        <v>0.55700000000000005</v>
      </c>
      <c r="M127" s="11">
        <f>VLOOKUP($H127,output!$A$9:$AH$2200,M$1-$J$1+2)</f>
        <v>0.55078281481834102</v>
      </c>
      <c r="N127" s="11">
        <f>VLOOKUP($H127,output!$A$9:$AH$2200,N$1-$J$1+2)</f>
        <v>0.58102860559787695</v>
      </c>
      <c r="O127" s="11">
        <f>VLOOKUP($H127,output!$A$9:$AH$2200,O$1-$J$1+2)</f>
        <v>0.57328013035341197</v>
      </c>
      <c r="P127" s="11">
        <f>VLOOKUP($H127,output!$A$9:$AH$2200,P$1-$J$1+2)</f>
        <v>0</v>
      </c>
      <c r="Q127" s="11">
        <f>VLOOKUP($H127,output!$A$9:$AH$2200,Q$1-$J$1+2)</f>
        <v>0</v>
      </c>
      <c r="R127" s="11">
        <f>VLOOKUP($H127,output!$A$9:$AH$2200,R$1-$J$1+2)</f>
        <v>0</v>
      </c>
      <c r="S127" s="11">
        <f>VLOOKUP($H127,output!$A$9:$AH$2200,S$1-$J$1+2)</f>
        <v>0</v>
      </c>
      <c r="T127" s="11">
        <f>VLOOKUP($H127,output!$A$9:$AH$2200,T$1-$J$1+2)</f>
        <v>0</v>
      </c>
      <c r="U127" s="11">
        <f>VLOOKUP($H127,output!$A$9:$AH$2200,U$1-$J$1+2)</f>
        <v>0</v>
      </c>
      <c r="V127" s="11">
        <f>VLOOKUP($H127,output!$A$9:$AH$2200,V$1-$J$1+2)</f>
        <v>0</v>
      </c>
      <c r="W127" s="11">
        <f>VLOOKUP($H127,output!$A$9:$AH$2200,W$1-$J$1+2)</f>
        <v>0</v>
      </c>
      <c r="X127" s="11">
        <f>VLOOKUP($H127,output!$A$9:$AH$2200,X$1-$J$1+2)</f>
        <v>0</v>
      </c>
      <c r="Y127" s="11">
        <f>VLOOKUP($H127,output!$A$9:$AH$2200,Y$1-$J$1+2)</f>
        <v>0</v>
      </c>
      <c r="Z127" s="11">
        <f>VLOOKUP($H127,output!$A$9:$AH$2200,Z$1-$J$1+2)</f>
        <v>0</v>
      </c>
      <c r="AA127" s="11">
        <f>VLOOKUP($H127,output!$A$9:$AH$2200,AA$1-$J$1+2)</f>
        <v>0</v>
      </c>
      <c r="AB127" s="11">
        <f>VLOOKUP($H127,output!$A$9:$AH$2200,AB$1-$J$1+2)</f>
        <v>0</v>
      </c>
      <c r="AC127" s="11">
        <f>VLOOKUP($H127,output!$A$9:$AH$2200,AC$1-$J$1+2)</f>
        <v>0</v>
      </c>
      <c r="AD127" s="11">
        <f>VLOOKUP($H127,output!$A$9:$AH$2200,AD$1-$J$1+2)</f>
        <v>0</v>
      </c>
      <c r="AE127" s="11">
        <f>VLOOKUP($H127,output!$A$9:$AH$2200,AE$1-$J$1+2)</f>
        <v>0</v>
      </c>
      <c r="AF127" s="11">
        <f>VLOOKUP($H127,output!$A$9:$AH$2200,AF$1-$J$1+2)</f>
        <v>0</v>
      </c>
      <c r="AG127" s="11">
        <f>VLOOKUP($H127,output!$A$9:$AH$2200,AG$1-$J$1+2)</f>
        <v>0</v>
      </c>
      <c r="AH127" s="11">
        <f>VLOOKUP($H127,output!$A$9:$AH$2200,AH$1-$J$1+2)</f>
        <v>0</v>
      </c>
      <c r="AI127" s="11">
        <f>VLOOKUP($H127,output!$A$9:$AH$2200,AI$1-$J$1+2)</f>
        <v>0</v>
      </c>
      <c r="AJ127" s="11">
        <f>VLOOKUP($H127,output!$A$9:$AH$2200,AJ$1-$J$1+2)</f>
        <v>0</v>
      </c>
      <c r="AK127" s="11">
        <f>VLOOKUP($H127,output!$A$9:$AH$2200,AK$1-$J$1+2)</f>
        <v>0</v>
      </c>
      <c r="AL127" s="11">
        <f>VLOOKUP($H127,output!$A$9:$AH$2200,AL$1-$J$1+2)</f>
        <v>0</v>
      </c>
      <c r="AM127" s="11">
        <f>VLOOKUP($H127,output!$A$9:$AH$2200,AM$1-$J$1+2)</f>
        <v>0</v>
      </c>
      <c r="AN127" s="11">
        <f>VLOOKUP($H127,output!$A$9:$AH$2200,AN$1-$J$1+2)</f>
        <v>0</v>
      </c>
      <c r="AO127" s="11">
        <f>VLOOKUP($H127,output!$A$9:$AH$2200,AO$1-$J$1+2)</f>
        <v>0</v>
      </c>
      <c r="AP127" s="11">
        <f>VLOOKUP($H127,output!$A$9:$AH$2200,AP$1-$J$1+2)</f>
        <v>0</v>
      </c>
    </row>
    <row r="128" spans="8:42" x14ac:dyDescent="0.35">
      <c r="H128" t="s">
        <v>202</v>
      </c>
      <c r="J128" s="11">
        <f>VLOOKUP($H128,output!$A$9:$AH$2200,J$1-$J$1+2)</f>
        <v>0</v>
      </c>
      <c r="K128" s="11">
        <f>VLOOKUP($H128,output!$A$9:$AH$2200,K$1-$J$1+2)</f>
        <v>0</v>
      </c>
      <c r="L128" s="11">
        <f>VLOOKUP($H128,output!$A$9:$AH$2200,L$1-$J$1+2)</f>
        <v>0</v>
      </c>
      <c r="M128" s="11">
        <f>VLOOKUP($H128,output!$A$9:$AH$2200,M$1-$J$1+2)</f>
        <v>0</v>
      </c>
      <c r="N128" s="11">
        <f>VLOOKUP($H128,output!$A$9:$AH$2200,N$1-$J$1+2)</f>
        <v>0</v>
      </c>
      <c r="O128" s="11">
        <f>VLOOKUP($H128,output!$A$9:$AH$2200,O$1-$J$1+2)</f>
        <v>0</v>
      </c>
      <c r="P128" s="11">
        <f>VLOOKUP($H128,output!$A$9:$AH$2200,P$1-$J$1+2)</f>
        <v>2.4711582707369799</v>
      </c>
      <c r="Q128" s="11">
        <f>VLOOKUP($H128,output!$A$9:$AH$2200,Q$1-$J$1+2)</f>
        <v>3.4615241698633201</v>
      </c>
      <c r="R128" s="11">
        <f>VLOOKUP($H128,output!$A$9:$AH$2200,R$1-$J$1+2)</f>
        <v>3.2950253383704</v>
      </c>
      <c r="S128" s="11">
        <f>VLOOKUP($H128,output!$A$9:$AH$2200,S$1-$J$1+2)</f>
        <v>3.1965462587769902</v>
      </c>
      <c r="T128" s="11">
        <f>VLOOKUP($H128,output!$A$9:$AH$2200,T$1-$J$1+2)</f>
        <v>3.0812703248390401</v>
      </c>
      <c r="U128" s="11">
        <f>VLOOKUP($H128,output!$A$9:$AH$2200,U$1-$J$1+2)</f>
        <v>2.9397409583270999</v>
      </c>
      <c r="V128" s="11">
        <f>VLOOKUP($H128,output!$A$9:$AH$2200,V$1-$J$1+2)</f>
        <v>2.85775353207337</v>
      </c>
      <c r="W128" s="11">
        <f>VLOOKUP($H128,output!$A$9:$AH$2200,W$1-$J$1+2)</f>
        <v>3.4781710147176201</v>
      </c>
      <c r="X128" s="11">
        <f>VLOOKUP($H128,output!$A$9:$AH$2200,X$1-$J$1+2)</f>
        <v>3.0755322760446999</v>
      </c>
      <c r="Y128" s="11">
        <f>VLOOKUP($H128,output!$A$9:$AH$2200,Y$1-$J$1+2)</f>
        <v>2.7407864635637398</v>
      </c>
      <c r="Z128" s="11">
        <f>VLOOKUP($H128,output!$A$9:$AH$2200,Z$1-$J$1+2)</f>
        <v>2.4836916658426502</v>
      </c>
      <c r="AA128" s="11">
        <f>VLOOKUP($H128,output!$A$9:$AH$2200,AA$1-$J$1+2)</f>
        <v>2.26101006864871</v>
      </c>
      <c r="AB128" s="11">
        <f>VLOOKUP($H128,output!$A$9:$AH$2200,AB$1-$J$1+2)</f>
        <v>2.0601590307697601</v>
      </c>
      <c r="AC128" s="11">
        <f>VLOOKUP($H128,output!$A$9:$AH$2200,AC$1-$J$1+2)</f>
        <v>2.4945504687079199</v>
      </c>
      <c r="AD128" s="11">
        <f>VLOOKUP($H128,output!$A$9:$AH$2200,AD$1-$J$1+2)</f>
        <v>2.3465367065560501</v>
      </c>
      <c r="AE128" s="11">
        <f>VLOOKUP($H128,output!$A$9:$AH$2200,AE$1-$J$1+2)</f>
        <v>2.2043768253799501</v>
      </c>
      <c r="AF128" s="11">
        <f>VLOOKUP($H128,output!$A$9:$AH$2200,AF$1-$J$1+2)</f>
        <v>3.3116055466619101</v>
      </c>
      <c r="AG128" s="11">
        <f>VLOOKUP($H128,output!$A$9:$AH$2200,AG$1-$J$1+2)</f>
        <v>3.0994276907615101</v>
      </c>
      <c r="AH128" s="11">
        <f>VLOOKUP($H128,output!$A$9:$AH$2200,AH$1-$J$1+2)</f>
        <v>2.8972042209860001</v>
      </c>
      <c r="AI128" s="11">
        <f>VLOOKUP($H128,output!$A$9:$AH$2200,AI$1-$J$1+2)</f>
        <v>2.7047420714428299</v>
      </c>
      <c r="AJ128" s="11">
        <f>VLOOKUP($H128,output!$A$9:$AH$2200,AJ$1-$J$1+2)</f>
        <v>2.5219763120685301</v>
      </c>
      <c r="AK128" s="11">
        <f>VLOOKUP($H128,output!$A$9:$AH$2200,AK$1-$J$1+2)</f>
        <v>2.3488511059247301</v>
      </c>
      <c r="AL128" s="11">
        <f>VLOOKUP($H128,output!$A$9:$AH$2200,AL$1-$J$1+2)</f>
        <v>2.1852640257750302</v>
      </c>
      <c r="AM128" s="11">
        <f>VLOOKUP($H128,output!$A$9:$AH$2200,AM$1-$J$1+2)</f>
        <v>2.0310442968773499</v>
      </c>
      <c r="AN128" s="11">
        <f>VLOOKUP($H128,output!$A$9:$AH$2200,AN$1-$J$1+2)</f>
        <v>1.88594986445595</v>
      </c>
      <c r="AO128" s="11">
        <f>VLOOKUP($H128,output!$A$9:$AH$2200,AO$1-$J$1+2)</f>
        <v>1.74967454729795</v>
      </c>
      <c r="AP128" s="11">
        <f>VLOOKUP($H128,output!$A$9:$AH$2200,AP$1-$J$1+2)</f>
        <v>1.6218598082365701</v>
      </c>
    </row>
    <row r="129" spans="8:44" x14ac:dyDescent="0.35">
      <c r="H129" t="s">
        <v>75</v>
      </c>
      <c r="J129" s="11">
        <f>VLOOKUP($H129,output!$A$9:$AH$2200,J$1-$J$1+2)</f>
        <v>0</v>
      </c>
      <c r="K129" s="11">
        <f>VLOOKUP($H129,output!$A$9:$AH$2200,K$1-$J$1+2)</f>
        <v>0</v>
      </c>
      <c r="L129" s="11">
        <f>VLOOKUP($H129,output!$A$9:$AH$2200,L$1-$J$1+2)</f>
        <v>0</v>
      </c>
      <c r="M129" s="11">
        <f>VLOOKUP($H129,output!$A$9:$AH$2200,M$1-$J$1+2)</f>
        <v>0</v>
      </c>
      <c r="N129" s="11">
        <f>VLOOKUP($H129,output!$A$9:$AH$2200,N$1-$J$1+2)</f>
        <v>0</v>
      </c>
      <c r="O129" s="11">
        <f>VLOOKUP($H129,output!$A$9:$AH$2200,O$1-$J$1+2)</f>
        <v>0</v>
      </c>
      <c r="P129" s="11">
        <f>VLOOKUP($H129,output!$A$9:$AH$2200,P$1-$J$1+2)</f>
        <v>0</v>
      </c>
      <c r="Q129" s="11">
        <f>VLOOKUP($H129,output!$A$9:$AH$2200,Q$1-$J$1+2)</f>
        <v>1.51057308989581E-2</v>
      </c>
      <c r="R129" s="11">
        <f>VLOOKUP($H129,output!$A$9:$AH$2200,R$1-$J$1+2)</f>
        <v>2.5518576527105E-2</v>
      </c>
      <c r="S129" s="11">
        <f>VLOOKUP($H129,output!$A$9:$AH$2200,S$1-$J$1+2)</f>
        <v>4.3420921371989302E-2</v>
      </c>
      <c r="T129" s="11">
        <f>VLOOKUP($H129,output!$A$9:$AH$2200,T$1-$J$1+2)</f>
        <v>5.8131506371102502E-2</v>
      </c>
      <c r="U129" s="11">
        <f>VLOOKUP($H129,output!$A$9:$AH$2200,U$1-$J$1+2)</f>
        <v>6.7556782317299793E-2</v>
      </c>
      <c r="V129" s="11">
        <f>VLOOKUP($H129,output!$A$9:$AH$2200,V$1-$J$1+2)</f>
        <v>7.4492699990108893E-2</v>
      </c>
      <c r="W129" s="11">
        <f>VLOOKUP($H129,output!$A$9:$AH$2200,W$1-$J$1+2)</f>
        <v>0.129930542091582</v>
      </c>
      <c r="X129" s="11">
        <f>VLOOKUP($H129,output!$A$9:$AH$2200,X$1-$J$1+2)</f>
        <v>0.109389434862246</v>
      </c>
      <c r="Y129" s="11">
        <f>VLOOKUP($H129,output!$A$9:$AH$2200,Y$1-$J$1+2)</f>
        <v>9.2699252947132604E-2</v>
      </c>
      <c r="Z129" s="11">
        <f>VLOOKUP($H129,output!$A$9:$AH$2200,Z$1-$J$1+2)</f>
        <v>7.9327856086871207E-2</v>
      </c>
      <c r="AA129" s="11">
        <f>VLOOKUP($H129,output!$A$9:$AH$2200,AA$1-$J$1+2)</f>
        <v>6.8311279904597594E-2</v>
      </c>
      <c r="AB129" s="11">
        <f>VLOOKUP($H129,output!$A$9:$AH$2200,AB$1-$J$1+2)</f>
        <v>5.9318184124141797E-2</v>
      </c>
      <c r="AC129" s="11">
        <f>VLOOKUP($H129,output!$A$9:$AH$2200,AC$1-$J$1+2)</f>
        <v>0.169925410733408</v>
      </c>
      <c r="AD129" s="11">
        <f>VLOOKUP($H129,output!$A$9:$AH$2200,AD$1-$J$1+2)</f>
        <v>0.15367418565141899</v>
      </c>
      <c r="AE129" s="11">
        <f>VLOOKUP($H129,output!$A$9:$AH$2200,AE$1-$J$1+2)</f>
        <v>0.13830903880392501</v>
      </c>
      <c r="AF129" s="11">
        <f>VLOOKUP($H129,output!$A$9:$AH$2200,AF$1-$J$1+2)</f>
        <v>0.14131771767092099</v>
      </c>
      <c r="AG129" s="11">
        <f>VLOOKUP($H129,output!$A$9:$AH$2200,AG$1-$J$1+2)</f>
        <v>0.12691081366173201</v>
      </c>
      <c r="AH129" s="11">
        <f>VLOOKUP($H129,output!$A$9:$AH$2200,AH$1-$J$1+2)</f>
        <v>0.11375224341715399</v>
      </c>
      <c r="AI129" s="11">
        <f>VLOOKUP($H129,output!$A$9:$AH$2200,AI$1-$J$1+2)</f>
        <v>0.101821159483463</v>
      </c>
      <c r="AJ129" s="11">
        <f>VLOOKUP($H129,output!$A$9:$AH$2200,AJ$1-$J$1+2)</f>
        <v>9.1067597672466194E-2</v>
      </c>
      <c r="AK129" s="11">
        <f>VLOOKUP($H129,output!$A$9:$AH$2200,AK$1-$J$1+2)</f>
        <v>8.1422953260632203E-2</v>
      </c>
      <c r="AL129" s="11">
        <f>VLOOKUP($H129,output!$A$9:$AH$2200,AL$1-$J$1+2)</f>
        <v>7.2807829267098001E-2</v>
      </c>
      <c r="AM129" s="11">
        <f>VLOOKUP($H129,output!$A$9:$AH$2200,AM$1-$J$1+2)</f>
        <v>6.5137776032862998E-2</v>
      </c>
      <c r="AN129" s="11">
        <f>VLOOKUP($H129,output!$A$9:$AH$2200,AN$1-$J$1+2)</f>
        <v>5.8327391711843597E-2</v>
      </c>
      <c r="AO129" s="11">
        <f>VLOOKUP($H129,output!$A$9:$AH$2200,AO$1-$J$1+2)</f>
        <v>5.2293167974270603E-2</v>
      </c>
      <c r="AP129" s="11">
        <f>VLOOKUP($H129,output!$A$9:$AH$2200,AP$1-$J$1+2)</f>
        <v>4.6955383477393503E-2</v>
      </c>
    </row>
    <row r="130" spans="8:44" x14ac:dyDescent="0.35">
      <c r="H130" t="s">
        <v>205</v>
      </c>
      <c r="J130" s="11">
        <f>J126/4</f>
        <v>0</v>
      </c>
      <c r="K130" s="11">
        <f t="shared" ref="K130:AP130" si="102">K126/4</f>
        <v>4.9250000000000002E-2</v>
      </c>
      <c r="L130" s="11">
        <f t="shared" si="102"/>
        <v>4.725E-2</v>
      </c>
      <c r="M130" s="11">
        <f t="shared" si="102"/>
        <v>4.5667497218191501E-2</v>
      </c>
      <c r="N130" s="11">
        <f t="shared" si="102"/>
        <v>9.1627918236950004E-2</v>
      </c>
      <c r="O130" s="11">
        <f t="shared" si="102"/>
        <v>7.9906982587147748E-2</v>
      </c>
      <c r="P130" s="11">
        <f t="shared" si="102"/>
        <v>0.14219874237218824</v>
      </c>
      <c r="Q130" s="11">
        <f t="shared" si="102"/>
        <v>0.24008726713165701</v>
      </c>
      <c r="R130" s="11">
        <f t="shared" si="102"/>
        <v>0.20932592645054576</v>
      </c>
      <c r="S130" s="11">
        <f t="shared" si="102"/>
        <v>0.18866488530337899</v>
      </c>
      <c r="T130" s="11">
        <f t="shared" si="102"/>
        <v>0.17181884684471749</v>
      </c>
      <c r="U130" s="11">
        <f t="shared" si="102"/>
        <v>0.15427086612857949</v>
      </c>
      <c r="V130" s="11">
        <f t="shared" si="102"/>
        <v>0.14076924020502199</v>
      </c>
      <c r="W130" s="11">
        <f t="shared" si="102"/>
        <v>0.25753286832229</v>
      </c>
      <c r="X130" s="11">
        <f t="shared" si="102"/>
        <v>0.21587364330626299</v>
      </c>
      <c r="Y130" s="11">
        <f t="shared" si="102"/>
        <v>0.18227188166902725</v>
      </c>
      <c r="Z130" s="11">
        <f t="shared" si="102"/>
        <v>0.15531562709755051</v>
      </c>
      <c r="AA130" s="11">
        <f t="shared" si="102"/>
        <v>0.13335668508386925</v>
      </c>
      <c r="AB130" s="11">
        <f t="shared" si="102"/>
        <v>0.11548788185076675</v>
      </c>
      <c r="AC130" s="11">
        <f t="shared" si="102"/>
        <v>0.31053536637594248</v>
      </c>
      <c r="AD130" s="11">
        <f t="shared" si="102"/>
        <v>0.27887679596072501</v>
      </c>
      <c r="AE130" s="11">
        <f t="shared" si="102"/>
        <v>0.24952673106919776</v>
      </c>
      <c r="AF130" s="11">
        <f t="shared" si="102"/>
        <v>0.26711141667917748</v>
      </c>
      <c r="AG130" s="11">
        <f t="shared" si="102"/>
        <v>0.23949202029723149</v>
      </c>
      <c r="AH130" s="11">
        <f t="shared" si="102"/>
        <v>0.21441831063904376</v>
      </c>
      <c r="AI130" s="11">
        <f t="shared" si="102"/>
        <v>0.19178093351700926</v>
      </c>
      <c r="AJ130" s="11">
        <f t="shared" si="102"/>
        <v>0.17143701290749325</v>
      </c>
      <c r="AK130" s="11">
        <f t="shared" si="102"/>
        <v>0.15322339131419674</v>
      </c>
      <c r="AL130" s="11">
        <f t="shared" si="102"/>
        <v>0.1369671854841055</v>
      </c>
      <c r="AM130" s="11">
        <f t="shared" si="102"/>
        <v>0.122493691317412</v>
      </c>
      <c r="AN130" s="11">
        <f t="shared" si="102"/>
        <v>0.10963202410541675</v>
      </c>
      <c r="AO130" s="11">
        <f t="shared" si="102"/>
        <v>9.8218943555685251E-2</v>
      </c>
      <c r="AP130" s="11">
        <f t="shared" si="102"/>
        <v>8.8101269924943507E-2</v>
      </c>
    </row>
    <row r="131" spans="8:44" x14ac:dyDescent="0.35">
      <c r="H131" t="s">
        <v>206</v>
      </c>
      <c r="J131" s="11">
        <f>J128/4</f>
        <v>0</v>
      </c>
      <c r="K131" s="11">
        <f t="shared" ref="K131:AP131" si="103">K128/4</f>
        <v>0</v>
      </c>
      <c r="L131" s="11">
        <f t="shared" si="103"/>
        <v>0</v>
      </c>
      <c r="M131" s="11">
        <f t="shared" si="103"/>
        <v>0</v>
      </c>
      <c r="N131" s="11">
        <f t="shared" si="103"/>
        <v>0</v>
      </c>
      <c r="O131" s="11">
        <f t="shared" si="103"/>
        <v>0</v>
      </c>
      <c r="P131" s="11">
        <f t="shared" si="103"/>
        <v>0.61778956768424498</v>
      </c>
      <c r="Q131" s="11">
        <f t="shared" si="103"/>
        <v>0.86538104246583003</v>
      </c>
      <c r="R131" s="11">
        <f t="shared" si="103"/>
        <v>0.8237563345926</v>
      </c>
      <c r="S131" s="11">
        <f t="shared" si="103"/>
        <v>0.79913656469424754</v>
      </c>
      <c r="T131" s="11">
        <f t="shared" si="103"/>
        <v>0.77031758120976002</v>
      </c>
      <c r="U131" s="11">
        <f t="shared" si="103"/>
        <v>0.73493523958177498</v>
      </c>
      <c r="V131" s="11">
        <f t="shared" si="103"/>
        <v>0.7144383830183425</v>
      </c>
      <c r="W131" s="11">
        <f t="shared" si="103"/>
        <v>0.86954275367940503</v>
      </c>
      <c r="X131" s="11">
        <f t="shared" si="103"/>
        <v>0.76888306901117498</v>
      </c>
      <c r="Y131" s="11">
        <f t="shared" si="103"/>
        <v>0.68519661589093495</v>
      </c>
      <c r="Z131" s="11">
        <f t="shared" si="103"/>
        <v>0.62092291646066256</v>
      </c>
      <c r="AA131" s="11">
        <f t="shared" si="103"/>
        <v>0.5652525171621775</v>
      </c>
      <c r="AB131" s="11">
        <f t="shared" si="103"/>
        <v>0.51503975769244004</v>
      </c>
      <c r="AC131" s="11">
        <f t="shared" si="103"/>
        <v>0.62363761717697996</v>
      </c>
      <c r="AD131" s="11">
        <f t="shared" si="103"/>
        <v>0.58663417663901252</v>
      </c>
      <c r="AE131" s="11">
        <f t="shared" si="103"/>
        <v>0.55109420634498751</v>
      </c>
      <c r="AF131" s="11">
        <f t="shared" si="103"/>
        <v>0.82790138666547752</v>
      </c>
      <c r="AG131" s="11">
        <f t="shared" si="103"/>
        <v>0.77485692269037754</v>
      </c>
      <c r="AH131" s="11">
        <f t="shared" si="103"/>
        <v>0.72430105524650001</v>
      </c>
      <c r="AI131" s="11">
        <f t="shared" si="103"/>
        <v>0.67618551786070746</v>
      </c>
      <c r="AJ131" s="11">
        <f t="shared" si="103"/>
        <v>0.63049407801713253</v>
      </c>
      <c r="AK131" s="11">
        <f t="shared" si="103"/>
        <v>0.58721277648118253</v>
      </c>
      <c r="AL131" s="11">
        <f t="shared" si="103"/>
        <v>0.54631600644375755</v>
      </c>
      <c r="AM131" s="11">
        <f t="shared" si="103"/>
        <v>0.50776107421933747</v>
      </c>
      <c r="AN131" s="11">
        <f t="shared" si="103"/>
        <v>0.47148746611398751</v>
      </c>
      <c r="AO131" s="11">
        <f t="shared" si="103"/>
        <v>0.43741863682448751</v>
      </c>
      <c r="AP131" s="11">
        <f t="shared" si="103"/>
        <v>0.40546495205914251</v>
      </c>
    </row>
    <row r="132" spans="8:44" x14ac:dyDescent="0.35">
      <c r="H132" t="s">
        <v>208</v>
      </c>
      <c r="J132" s="11"/>
      <c r="K132" s="11"/>
      <c r="L132" s="11"/>
      <c r="M132" s="11"/>
      <c r="N132" s="11"/>
      <c r="O132" s="11"/>
      <c r="P132" s="11"/>
      <c r="Q132" s="11">
        <f>Q183*Q187*0.6/1000</f>
        <v>0.78637054087034197</v>
      </c>
      <c r="R132" s="11">
        <f t="shared" ref="R132:AP132" si="104">R183*R187*0.6/1000</f>
        <v>0.68655666220789735</v>
      </c>
      <c r="S132" s="11">
        <f t="shared" si="104"/>
        <v>0.73056549960213102</v>
      </c>
      <c r="T132" s="11">
        <f t="shared" si="104"/>
        <v>0.67130614570222513</v>
      </c>
      <c r="U132" s="11">
        <f t="shared" si="104"/>
        <v>0.639288954055104</v>
      </c>
      <c r="V132" s="11">
        <f t="shared" si="104"/>
        <v>0.73181481998776376</v>
      </c>
      <c r="W132" s="11">
        <f t="shared" si="104"/>
        <v>0.80611466744495597</v>
      </c>
      <c r="X132" s="11">
        <f t="shared" si="104"/>
        <v>0.72007266516181334</v>
      </c>
      <c r="Y132" s="11">
        <f t="shared" si="104"/>
        <v>0.65278010489273108</v>
      </c>
      <c r="Z132" s="11">
        <f t="shared" si="104"/>
        <v>0.60313940077635053</v>
      </c>
      <c r="AA132" s="11">
        <f t="shared" si="104"/>
        <v>0.55994116705810526</v>
      </c>
      <c r="AB132" s="11">
        <f t="shared" si="104"/>
        <v>0.49353156698506279</v>
      </c>
      <c r="AC132" s="11">
        <f t="shared" si="104"/>
        <v>0.66155453257090846</v>
      </c>
      <c r="AD132" s="11">
        <f t="shared" si="104"/>
        <v>0.60949763732557127</v>
      </c>
      <c r="AE132" s="11">
        <f t="shared" si="104"/>
        <v>0.56390293229485744</v>
      </c>
      <c r="AF132" s="11">
        <f t="shared" si="104"/>
        <v>0.71593018837480016</v>
      </c>
      <c r="AG132" s="11">
        <f t="shared" si="104"/>
        <v>0.66401575706803539</v>
      </c>
      <c r="AH132" s="11">
        <f t="shared" si="104"/>
        <v>0.6161561944875813</v>
      </c>
      <c r="AI132" s="11">
        <f t="shared" si="104"/>
        <v>0.571884305669486</v>
      </c>
      <c r="AJ132" s="11">
        <f t="shared" si="104"/>
        <v>0.53086297555525808</v>
      </c>
      <c r="AK132" s="11">
        <f t="shared" si="104"/>
        <v>0.49284735014520675</v>
      </c>
      <c r="AL132" s="11">
        <f t="shared" si="104"/>
        <v>0.45761709293266412</v>
      </c>
      <c r="AM132" s="11">
        <f t="shared" si="104"/>
        <v>0.42497676129549455</v>
      </c>
      <c r="AN132" s="11">
        <f t="shared" si="104"/>
        <v>0.39474395858611844</v>
      </c>
      <c r="AO132" s="11">
        <f t="shared" si="104"/>
        <v>0.36674567965504995</v>
      </c>
      <c r="AP132" s="11">
        <f t="shared" si="104"/>
        <v>0.34081938781815491</v>
      </c>
    </row>
    <row r="133" spans="8:44" x14ac:dyDescent="0.35">
      <c r="H133" t="s">
        <v>209</v>
      </c>
      <c r="J133" s="11"/>
      <c r="K133" s="11"/>
      <c r="L133" s="11"/>
      <c r="M133" s="11"/>
      <c r="N133" s="11"/>
      <c r="O133" s="11"/>
      <c r="P133" s="11"/>
      <c r="Q133" s="11">
        <f>Q184*Q187*0.6/1000</f>
        <v>0.43770114943448224</v>
      </c>
      <c r="R133" s="11">
        <f t="shared" ref="R133:AP133" si="105">R184*R187*0.6/1000</f>
        <v>0.35852035722487746</v>
      </c>
      <c r="S133" s="11">
        <f t="shared" si="105"/>
        <v>0.35769264487493613</v>
      </c>
      <c r="T133" s="11">
        <f t="shared" si="105"/>
        <v>0.31193446455436763</v>
      </c>
      <c r="U133" s="11">
        <f t="shared" si="105"/>
        <v>0.28281975618242206</v>
      </c>
      <c r="V133" s="11">
        <f t="shared" si="105"/>
        <v>0.3065029671736324</v>
      </c>
      <c r="W133" s="11">
        <f t="shared" si="105"/>
        <v>0.60202416730544339</v>
      </c>
      <c r="X133" s="11">
        <f t="shared" si="105"/>
        <v>0.49823334398470481</v>
      </c>
      <c r="Y133" s="11">
        <f t="shared" si="105"/>
        <v>0.42082968299149237</v>
      </c>
      <c r="Z133" s="11">
        <f t="shared" si="105"/>
        <v>0.36006014476590087</v>
      </c>
      <c r="AA133" s="11">
        <f t="shared" si="105"/>
        <v>0.31095441394622825</v>
      </c>
      <c r="AB133" s="11">
        <f t="shared" si="105"/>
        <v>0.25697654965683342</v>
      </c>
      <c r="AC133" s="11">
        <f t="shared" si="105"/>
        <v>0.82140987218370853</v>
      </c>
      <c r="AD133" s="11">
        <f t="shared" si="105"/>
        <v>0.71012780332933023</v>
      </c>
      <c r="AE133" s="11">
        <f t="shared" si="105"/>
        <v>0.61652664713880234</v>
      </c>
      <c r="AF133" s="11">
        <f t="shared" si="105"/>
        <v>0.59948339713210697</v>
      </c>
      <c r="AG133" s="11">
        <f t="shared" si="105"/>
        <v>0.5252985110830134</v>
      </c>
      <c r="AH133" s="11">
        <f t="shared" si="105"/>
        <v>0.46092526430586106</v>
      </c>
      <c r="AI133" s="11">
        <f t="shared" si="105"/>
        <v>0.40500794920159311</v>
      </c>
      <c r="AJ133" s="11">
        <f t="shared" si="105"/>
        <v>0.35641793665487642</v>
      </c>
      <c r="AK133" s="11">
        <f t="shared" si="105"/>
        <v>0.31420506901518519</v>
      </c>
      <c r="AL133" s="11">
        <f t="shared" si="105"/>
        <v>0.27753680670645808</v>
      </c>
      <c r="AM133" s="11">
        <f t="shared" si="105"/>
        <v>0.24568848457824277</v>
      </c>
      <c r="AN133" s="11">
        <f t="shared" si="105"/>
        <v>0.21802588656131244</v>
      </c>
      <c r="AO133" s="11">
        <f t="shared" si="105"/>
        <v>0.19399400352184726</v>
      </c>
      <c r="AP133" s="11">
        <f t="shared" si="105"/>
        <v>0.17310900286972472</v>
      </c>
    </row>
    <row r="134" spans="8:44" x14ac:dyDescent="0.35"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</row>
    <row r="135" spans="8:44" x14ac:dyDescent="0.35">
      <c r="H135" t="s">
        <v>97</v>
      </c>
      <c r="J135" s="11">
        <f>VLOOKUP($H135,output!$A$9:$AH$2200,J$1-$J$1+2)</f>
        <v>0</v>
      </c>
      <c r="K135" s="11">
        <f>VLOOKUP($H135,output!$A$9:$AH$2200,K$1-$J$1+2)</f>
        <v>0</v>
      </c>
      <c r="L135" s="11">
        <f>VLOOKUP($H135,output!$A$9:$AH$2200,L$1-$J$1+2)</f>
        <v>0</v>
      </c>
      <c r="M135" s="11">
        <f>VLOOKUP($H135,output!$A$9:$AH$2200,M$1-$J$1+2)</f>
        <v>0.69975130445984701</v>
      </c>
      <c r="N135" s="11">
        <f>VLOOKUP($H135,output!$A$9:$AH$2200,N$1-$J$1+2)</f>
        <v>0.91103316782060095</v>
      </c>
      <c r="O135" s="11">
        <f>VLOOKUP($H135,output!$A$9:$AH$2200,O$1-$J$1+2)</f>
        <v>1.38286836162712</v>
      </c>
      <c r="P135" s="11">
        <f>VLOOKUP($H135,output!$A$9:$AH$2200,P$1-$J$1+2)</f>
        <v>2.1190100657924602</v>
      </c>
      <c r="Q135" s="11">
        <f>VLOOKUP($H135,output!$A$9:$AH$2200,Q$1-$J$1+2)</f>
        <v>1.78143217101093</v>
      </c>
      <c r="R135" s="11">
        <f>VLOOKUP($H135,output!$A$9:$AH$2200,R$1-$J$1+2)</f>
        <v>1.6854449456659</v>
      </c>
      <c r="S135" s="11">
        <f>VLOOKUP($H135,output!$A$9:$AH$2200,S$1-$J$1+2)</f>
        <v>2.1172619196085201</v>
      </c>
      <c r="T135" s="11">
        <f>VLOOKUP($H135,output!$A$9:$AH$2200,T$1-$J$1+2)</f>
        <v>1.95553595789003</v>
      </c>
      <c r="U135" s="11">
        <f>VLOOKUP($H135,output!$A$9:$AH$2200,U$1-$J$1+2)</f>
        <v>2.0307668812974198</v>
      </c>
      <c r="V135" s="11">
        <f>VLOOKUP($H135,output!$A$9:$AH$2200,V$1-$J$1+2)</f>
        <v>3.4262779187792902</v>
      </c>
      <c r="W135" s="11">
        <f>VLOOKUP($H135,output!$A$9:$AH$2200,W$1-$J$1+2)</f>
        <v>2.7238413693845498</v>
      </c>
      <c r="X135" s="11">
        <f>VLOOKUP($H135,output!$A$9:$AH$2200,X$1-$J$1+2)</f>
        <v>2.7136072475069399</v>
      </c>
      <c r="Y135" s="11">
        <f>VLOOKUP($H135,output!$A$9:$AH$2200,Y$1-$J$1+2)</f>
        <v>2.6532047938199499</v>
      </c>
      <c r="Z135" s="11">
        <f>VLOOKUP($H135,output!$A$9:$AH$2200,Z$1-$J$1+2)</f>
        <v>2.7048356575815</v>
      </c>
      <c r="AA135" s="11">
        <f>VLOOKUP($H135,output!$A$9:$AH$2200,AA$1-$J$1+2)</f>
        <v>2.7538575471786899</v>
      </c>
      <c r="AB135" s="11">
        <f>VLOOKUP($H135,output!$A$9:$AH$2200,AB$1-$J$1+2)</f>
        <v>2.3776514765305299</v>
      </c>
      <c r="AC135" s="11">
        <f>VLOOKUP($H135,output!$A$9:$AH$2200,AC$1-$J$1+2)</f>
        <v>2.2146461881828601</v>
      </c>
      <c r="AD135" s="11">
        <f>VLOOKUP($H135,output!$A$9:$AH$2200,AD$1-$J$1+2)</f>
        <v>2.1308870961475201</v>
      </c>
      <c r="AE135" s="11">
        <f>VLOOKUP($H135,output!$A$9:$AH$2200,AE$1-$J$1+2)</f>
        <v>2.0820444551454198</v>
      </c>
      <c r="AF135" s="11">
        <f>VLOOKUP($H135,output!$A$9:$AH$2200,AF$1-$J$1+2)</f>
        <v>2.0508015076145401</v>
      </c>
      <c r="AG135" s="11">
        <f>VLOOKUP($H135,output!$A$9:$AH$2200,AG$1-$J$1+2)</f>
        <v>2.0268419469634602</v>
      </c>
      <c r="AH135" s="11">
        <f>VLOOKUP($H135,output!$A$9:$AH$2200,AH$1-$J$1+2)</f>
        <v>2.0097682592633701</v>
      </c>
      <c r="AI135" s="11">
        <f>VLOOKUP($H135,output!$A$9:$AH$2200,AI$1-$J$1+2)</f>
        <v>1.9972009089410701</v>
      </c>
      <c r="AJ135" s="11">
        <f>VLOOKUP($H135,output!$A$9:$AH$2200,AJ$1-$J$1+2)</f>
        <v>1.98778381260009</v>
      </c>
      <c r="AK135" s="11">
        <f>VLOOKUP($H135,output!$A$9:$AH$2200,AK$1-$J$1+2)</f>
        <v>1.98056004785675</v>
      </c>
      <c r="AL135" s="11">
        <f>VLOOKUP($H135,output!$A$9:$AH$2200,AL$1-$J$1+2)</f>
        <v>1.9749522739523799</v>
      </c>
      <c r="AM135" s="11">
        <f>VLOOKUP($H135,output!$A$9:$AH$2200,AM$1-$J$1+2)</f>
        <v>1.97054909004442</v>
      </c>
      <c r="AN135" s="11">
        <f>VLOOKUP($H135,output!$A$9:$AH$2200,AN$1-$J$1+2)</f>
        <v>1.96705719781696</v>
      </c>
      <c r="AO135" s="11">
        <f>VLOOKUP($H135,output!$A$9:$AH$2200,AO$1-$J$1+2)</f>
        <v>1.96426193370474</v>
      </c>
      <c r="AP135" s="11">
        <f>VLOOKUP($H135,output!$A$9:$AH$2200,AP$1-$J$1+2)</f>
        <v>1.9620028453662599</v>
      </c>
    </row>
    <row r="136" spans="8:44" x14ac:dyDescent="0.35"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</row>
    <row r="137" spans="8:44" x14ac:dyDescent="0.35"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</row>
    <row r="138" spans="8:44" x14ac:dyDescent="0.35">
      <c r="H138" t="s">
        <v>195</v>
      </c>
      <c r="J138" s="11"/>
      <c r="K138" s="11"/>
      <c r="L138" s="11"/>
      <c r="M138" s="11"/>
      <c r="N138" s="11"/>
      <c r="O138" s="11">
        <f t="shared" ref="O138:AP138" si="106">O64*0.6/1000</f>
        <v>4.811381950504208E-2</v>
      </c>
      <c r="P138" s="11">
        <f t="shared" si="106"/>
        <v>4.5211974194856001E-2</v>
      </c>
      <c r="Q138" s="11">
        <f t="shared" si="106"/>
        <v>0.25614804052973394</v>
      </c>
      <c r="R138" s="11">
        <f t="shared" si="106"/>
        <v>0.23815822468418391</v>
      </c>
      <c r="S138" s="11">
        <f t="shared" si="106"/>
        <v>0.22191548668691413</v>
      </c>
      <c r="T138" s="11">
        <f t="shared" si="106"/>
        <v>0.20623067233661985</v>
      </c>
      <c r="U138" s="11">
        <f t="shared" si="106"/>
        <v>0.19165905955926596</v>
      </c>
      <c r="V138" s="11">
        <f t="shared" si="106"/>
        <v>0.1825523905102682</v>
      </c>
      <c r="W138" s="11">
        <f t="shared" si="106"/>
        <v>0.13881338764559387</v>
      </c>
      <c r="X138" s="11">
        <f t="shared" si="106"/>
        <v>0.15427839140488828</v>
      </c>
      <c r="Y138" s="11">
        <f t="shared" si="106"/>
        <v>0.13629944143529379</v>
      </c>
      <c r="Z138" s="11">
        <f t="shared" si="106"/>
        <v>0.1232156801230861</v>
      </c>
      <c r="AA138" s="11">
        <f t="shared" si="106"/>
        <v>0.11057132458123178</v>
      </c>
      <c r="AB138" s="11">
        <f t="shared" si="106"/>
        <v>0.10817108306959203</v>
      </c>
      <c r="AC138" s="11">
        <f t="shared" si="106"/>
        <v>0.10346724436458014</v>
      </c>
      <c r="AD138" s="11">
        <f t="shared" si="106"/>
        <v>9.8299700354651701E-2</v>
      </c>
      <c r="AE138" s="11">
        <f t="shared" si="106"/>
        <v>9.2809603345842179E-2</v>
      </c>
      <c r="AF138" s="11">
        <f t="shared" si="106"/>
        <v>8.7455758369980069E-2</v>
      </c>
      <c r="AG138" s="11">
        <f t="shared" si="106"/>
        <v>8.3462607422117682E-2</v>
      </c>
      <c r="AH138" s="11">
        <f t="shared" si="106"/>
        <v>7.9775637026688176E-2</v>
      </c>
      <c r="AI138" s="11">
        <f t="shared" si="106"/>
        <v>7.6102577660346254E-2</v>
      </c>
      <c r="AJ138" s="11">
        <f t="shared" si="106"/>
        <v>7.2756204160511637E-2</v>
      </c>
      <c r="AK138" s="11">
        <f t="shared" si="106"/>
        <v>6.9428479488299999E-2</v>
      </c>
      <c r="AL138" s="11">
        <f t="shared" si="106"/>
        <v>6.6267152489358425E-2</v>
      </c>
      <c r="AM138" s="11">
        <f t="shared" si="106"/>
        <v>6.3413285999525823E-2</v>
      </c>
      <c r="AN138" s="11">
        <f t="shared" si="106"/>
        <v>6.0562196752572107E-2</v>
      </c>
      <c r="AO138" s="11">
        <f t="shared" si="106"/>
        <v>5.8000673619761571E-2</v>
      </c>
      <c r="AP138" s="11">
        <f t="shared" si="106"/>
        <v>5.5430031622782212E-2</v>
      </c>
    </row>
    <row r="139" spans="8:44" x14ac:dyDescent="0.35"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</row>
    <row r="140" spans="8:44" x14ac:dyDescent="0.35"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</row>
    <row r="141" spans="8:44" x14ac:dyDescent="0.35"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</row>
    <row r="142" spans="8:44" x14ac:dyDescent="0.35"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</row>
    <row r="143" spans="8:44" x14ac:dyDescent="0.35"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 spans="8:44" x14ac:dyDescent="0.35">
      <c r="H144" s="2" t="s">
        <v>170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R144" t="s">
        <v>172</v>
      </c>
    </row>
    <row r="145" spans="8:44" x14ac:dyDescent="0.35">
      <c r="H145" t="s">
        <v>104</v>
      </c>
      <c r="J145" s="11"/>
      <c r="K145" s="11"/>
      <c r="L145" s="11"/>
      <c r="M145" s="11">
        <v>2.8</v>
      </c>
      <c r="N145" s="11">
        <v>1.3</v>
      </c>
      <c r="O145" s="11">
        <v>2.6</v>
      </c>
      <c r="P145" s="11">
        <f>P124+P130+P131</f>
        <v>3.6063224003897631</v>
      </c>
      <c r="Q145" s="11">
        <f t="shared" ref="Q145:AP145" si="107">Q124+Q130+Q131</f>
        <v>3.5459439841388272</v>
      </c>
      <c r="R145" s="11">
        <f t="shared" si="107"/>
        <v>3.3551070125476361</v>
      </c>
      <c r="S145" s="11">
        <f t="shared" si="107"/>
        <v>3.5218836190042664</v>
      </c>
      <c r="T145" s="11">
        <f t="shared" si="107"/>
        <v>3.3289595010383373</v>
      </c>
      <c r="U145" s="11">
        <f t="shared" si="107"/>
        <v>3.3319257077634945</v>
      </c>
      <c r="V145" s="11">
        <f t="shared" si="107"/>
        <v>4.3174399765676439</v>
      </c>
      <c r="W145" s="11">
        <f t="shared" si="107"/>
        <v>3.9994702853745552</v>
      </c>
      <c r="X145" s="11">
        <f t="shared" si="107"/>
        <v>3.8724748909854982</v>
      </c>
      <c r="Y145" s="11">
        <f t="shared" si="107"/>
        <v>3.6555007848202221</v>
      </c>
      <c r="Z145" s="11">
        <f t="shared" si="107"/>
        <v>3.5899362020542434</v>
      </c>
      <c r="AA145" s="11">
        <f t="shared" si="107"/>
        <v>3.5349289551575267</v>
      </c>
      <c r="AB145" s="11">
        <f t="shared" si="107"/>
        <v>3.1674251349427367</v>
      </c>
      <c r="AC145" s="11">
        <f t="shared" si="107"/>
        <v>3.3381629340046128</v>
      </c>
      <c r="AD145" s="11">
        <f t="shared" si="107"/>
        <v>3.201904703559967</v>
      </c>
      <c r="AE145" s="11">
        <f t="shared" si="107"/>
        <v>3.0968468780785949</v>
      </c>
      <c r="AF145" s="11">
        <f t="shared" si="107"/>
        <v>3.3651250191386048</v>
      </c>
      <c r="AG145" s="11">
        <f t="shared" si="107"/>
        <v>3.2636768667502492</v>
      </c>
      <c r="AH145" s="11">
        <f t="shared" si="107"/>
        <v>3.1730249019468535</v>
      </c>
      <c r="AI145" s="11">
        <f t="shared" si="107"/>
        <v>3.0910492807398566</v>
      </c>
      <c r="AJ145" s="11">
        <f t="shared" si="107"/>
        <v>3.0165063011593856</v>
      </c>
      <c r="AK145" s="11">
        <f t="shared" si="107"/>
        <v>2.9483358676395293</v>
      </c>
      <c r="AL145" s="11">
        <f t="shared" si="107"/>
        <v>2.8858602894085532</v>
      </c>
      <c r="AM145" s="11">
        <f t="shared" si="107"/>
        <v>2.8285050491748294</v>
      </c>
      <c r="AN145" s="11">
        <f t="shared" si="107"/>
        <v>2.7757824548146641</v>
      </c>
      <c r="AO145" s="11">
        <f t="shared" si="107"/>
        <v>2.7272639421762026</v>
      </c>
      <c r="AP145" s="11">
        <f t="shared" si="107"/>
        <v>2.6825648549412562</v>
      </c>
      <c r="AR145" s="1">
        <f>AVERAGE(P145:V145)</f>
        <v>3.5725117430642817</v>
      </c>
    </row>
    <row r="146" spans="8:44" x14ac:dyDescent="0.35">
      <c r="H146" t="s">
        <v>140</v>
      </c>
      <c r="J146" s="11"/>
      <c r="K146" s="11"/>
      <c r="L146" s="11"/>
      <c r="M146" s="11">
        <v>2</v>
      </c>
      <c r="N146" s="11">
        <v>2.4500000000000002</v>
      </c>
      <c r="O146" s="11">
        <f>O125+O138</f>
        <v>1.8373214122329122</v>
      </c>
      <c r="P146" s="11">
        <f t="shared" ref="P146" si="108">P125+P138</f>
        <v>2.1695281194449159</v>
      </c>
      <c r="Q146" s="11">
        <f>Q125+Q138-Q132-Q133</f>
        <v>0.8135085212358395</v>
      </c>
      <c r="R146" s="11">
        <f t="shared" ref="R146:AP146" si="109">R125+R138-R132-R133</f>
        <v>0.87852615091730901</v>
      </c>
      <c r="S146" s="11">
        <f t="shared" si="109"/>
        <v>1.2509192618183667</v>
      </c>
      <c r="T146" s="11">
        <f t="shared" si="109"/>
        <v>1.1785260199700569</v>
      </c>
      <c r="U146" s="11">
        <f t="shared" si="109"/>
        <v>1.3003172306191599</v>
      </c>
      <c r="V146" s="11">
        <f>V125+V138-V132-V133</f>
        <v>2.5705125221281624</v>
      </c>
      <c r="W146" s="11">
        <f t="shared" si="109"/>
        <v>1.4545159222797439</v>
      </c>
      <c r="X146" s="11">
        <f t="shared" si="109"/>
        <v>1.64957962976531</v>
      </c>
      <c r="Y146" s="11">
        <f t="shared" si="109"/>
        <v>1.7158944473710205</v>
      </c>
      <c r="Z146" s="11">
        <f t="shared" si="109"/>
        <v>1.8648517921623347</v>
      </c>
      <c r="AA146" s="11">
        <f t="shared" si="109"/>
        <v>1.9935332907555883</v>
      </c>
      <c r="AB146" s="11">
        <f t="shared" si="109"/>
        <v>1.7353144429582257</v>
      </c>
      <c r="AC146" s="11">
        <f t="shared" si="109"/>
        <v>0.83514902779282341</v>
      </c>
      <c r="AD146" s="11">
        <f t="shared" si="109"/>
        <v>0.90956135584727027</v>
      </c>
      <c r="AE146" s="11">
        <f t="shared" si="109"/>
        <v>0.99442447905760212</v>
      </c>
      <c r="AF146" s="11">
        <f t="shared" si="109"/>
        <v>0.82284368047761292</v>
      </c>
      <c r="AG146" s="11">
        <f t="shared" si="109"/>
        <v>0.92099028623452928</v>
      </c>
      <c r="AH146" s="11">
        <f t="shared" si="109"/>
        <v>1.0124624374966158</v>
      </c>
      <c r="AI146" s="11">
        <f t="shared" si="109"/>
        <v>1.0964112317303369</v>
      </c>
      <c r="AJ146" s="11">
        <f t="shared" si="109"/>
        <v>1.1732591045504668</v>
      </c>
      <c r="AK146" s="11">
        <f t="shared" si="109"/>
        <v>1.2429361081846582</v>
      </c>
      <c r="AL146" s="11">
        <f t="shared" si="109"/>
        <v>1.306065526802616</v>
      </c>
      <c r="AM146" s="11">
        <f t="shared" si="109"/>
        <v>1.3632971301702086</v>
      </c>
      <c r="AN146" s="11">
        <f t="shared" si="109"/>
        <v>1.4148495494221012</v>
      </c>
      <c r="AO146" s="11">
        <f t="shared" si="109"/>
        <v>1.4615229241476042</v>
      </c>
      <c r="AP146" s="11">
        <f t="shared" si="109"/>
        <v>1.5035044863011626</v>
      </c>
      <c r="AR146" s="1">
        <f t="shared" ref="AR146:AR153" si="110">AVERAGE(P146:V146)</f>
        <v>1.4516911180191159</v>
      </c>
    </row>
    <row r="147" spans="8:44" x14ac:dyDescent="0.35">
      <c r="H147" t="s">
        <v>105</v>
      </c>
      <c r="J147" s="11"/>
      <c r="K147" s="11"/>
      <c r="L147" s="11"/>
      <c r="M147" s="11">
        <f>M126+M137</f>
        <v>0.182669988872766</v>
      </c>
      <c r="N147" s="11">
        <f>N126+N137</f>
        <v>0.36651167294780002</v>
      </c>
      <c r="O147" s="11">
        <f>O126-O130</f>
        <v>0.23972094776144326</v>
      </c>
      <c r="P147" s="11">
        <f t="shared" ref="P147" si="111">P126-P130</f>
        <v>0.42659622711656475</v>
      </c>
      <c r="Q147" s="11">
        <f>Q126-Q130+Q133</f>
        <v>1.1579629508294533</v>
      </c>
      <c r="R147" s="11">
        <f t="shared" ref="R147:AP147" si="112">R126-R130+R133</f>
        <v>0.98649813657651464</v>
      </c>
      <c r="S147" s="11">
        <f t="shared" si="112"/>
        <v>0.92368730078507311</v>
      </c>
      <c r="T147" s="11">
        <f t="shared" si="112"/>
        <v>0.82739100508852004</v>
      </c>
      <c r="U147" s="11">
        <f t="shared" si="112"/>
        <v>0.74563235456816046</v>
      </c>
      <c r="V147" s="11">
        <f>V126-V130+V133</f>
        <v>0.7288106877886984</v>
      </c>
      <c r="W147" s="11">
        <f t="shared" si="112"/>
        <v>1.3746227722723134</v>
      </c>
      <c r="X147" s="11">
        <f t="shared" si="112"/>
        <v>1.1458542739034938</v>
      </c>
      <c r="Y147" s="11">
        <f t="shared" si="112"/>
        <v>0.96764532799857417</v>
      </c>
      <c r="Z147" s="11">
        <f t="shared" si="112"/>
        <v>0.82600702605855236</v>
      </c>
      <c r="AA147" s="11">
        <f t="shared" si="112"/>
        <v>0.71102446919783602</v>
      </c>
      <c r="AB147" s="11">
        <f t="shared" si="112"/>
        <v>0.60344019520913372</v>
      </c>
      <c r="AC147" s="11">
        <f t="shared" si="112"/>
        <v>1.7530159713115361</v>
      </c>
      <c r="AD147" s="11">
        <f t="shared" si="112"/>
        <v>1.5467581912115054</v>
      </c>
      <c r="AE147" s="11">
        <f t="shared" si="112"/>
        <v>1.3651068403463955</v>
      </c>
      <c r="AF147" s="11">
        <f t="shared" si="112"/>
        <v>1.4008176471696394</v>
      </c>
      <c r="AG147" s="11">
        <f t="shared" si="112"/>
        <v>1.2437745719747078</v>
      </c>
      <c r="AH147" s="11">
        <f t="shared" si="112"/>
        <v>1.1041801962229922</v>
      </c>
      <c r="AI147" s="11">
        <f t="shared" si="112"/>
        <v>0.98035074975262082</v>
      </c>
      <c r="AJ147" s="11">
        <f t="shared" si="112"/>
        <v>0.87072897537735616</v>
      </c>
      <c r="AK147" s="11">
        <f t="shared" si="112"/>
        <v>0.77387524295777543</v>
      </c>
      <c r="AL147" s="11">
        <f t="shared" si="112"/>
        <v>0.6884383631587746</v>
      </c>
      <c r="AM147" s="11">
        <f t="shared" si="112"/>
        <v>0.61316955853047883</v>
      </c>
      <c r="AN147" s="11">
        <f t="shared" si="112"/>
        <v>0.54692195887756268</v>
      </c>
      <c r="AO147" s="11">
        <f t="shared" si="112"/>
        <v>0.48865083418890298</v>
      </c>
      <c r="AP147" s="11">
        <f t="shared" si="112"/>
        <v>0.43741281264455523</v>
      </c>
      <c r="AR147" s="1">
        <f t="shared" si="110"/>
        <v>0.8280826661075692</v>
      </c>
    </row>
    <row r="148" spans="8:44" x14ac:dyDescent="0.35">
      <c r="H148" t="s">
        <v>141</v>
      </c>
      <c r="J148" s="11"/>
      <c r="K148" s="11"/>
      <c r="L148" s="11"/>
      <c r="M148" s="11">
        <v>0.4</v>
      </c>
      <c r="N148" s="11">
        <v>0.5</v>
      </c>
      <c r="O148" s="11">
        <v>0.6</v>
      </c>
      <c r="P148" s="11">
        <f t="shared" ref="P148:AP148" si="113">P128-P131+P132</f>
        <v>1.8533687030527348</v>
      </c>
      <c r="Q148" s="11">
        <f t="shared" si="113"/>
        <v>3.3825136682678321</v>
      </c>
      <c r="R148" s="11">
        <f t="shared" si="113"/>
        <v>3.1578256659856971</v>
      </c>
      <c r="S148" s="11">
        <f t="shared" si="113"/>
        <v>3.1279751936848736</v>
      </c>
      <c r="T148" s="11">
        <f t="shared" si="113"/>
        <v>2.9822588893315052</v>
      </c>
      <c r="U148" s="11">
        <f t="shared" si="113"/>
        <v>2.8440946728004288</v>
      </c>
      <c r="V148" s="11">
        <f>V128-V131+V132</f>
        <v>2.8751299690427912</v>
      </c>
      <c r="W148" s="11">
        <f t="shared" si="113"/>
        <v>3.4147429284831707</v>
      </c>
      <c r="X148" s="11">
        <f t="shared" si="113"/>
        <v>3.0267218721953379</v>
      </c>
      <c r="Y148" s="11">
        <f t="shared" si="113"/>
        <v>2.708369952565536</v>
      </c>
      <c r="Z148" s="11">
        <f t="shared" si="113"/>
        <v>2.465908150158338</v>
      </c>
      <c r="AA148" s="11">
        <f t="shared" si="113"/>
        <v>2.2556987185446378</v>
      </c>
      <c r="AB148" s="11">
        <f t="shared" si="113"/>
        <v>2.0386508400623828</v>
      </c>
      <c r="AC148" s="11">
        <f t="shared" si="113"/>
        <v>2.5324673841018486</v>
      </c>
      <c r="AD148" s="11">
        <f t="shared" si="113"/>
        <v>2.3694001672426088</v>
      </c>
      <c r="AE148" s="11">
        <f t="shared" si="113"/>
        <v>2.2171855513298198</v>
      </c>
      <c r="AF148" s="11">
        <f t="shared" si="113"/>
        <v>3.1996343483712328</v>
      </c>
      <c r="AG148" s="11">
        <f t="shared" si="113"/>
        <v>2.9885865251391679</v>
      </c>
      <c r="AH148" s="11">
        <f t="shared" si="113"/>
        <v>2.7890593602270815</v>
      </c>
      <c r="AI148" s="11">
        <f t="shared" si="113"/>
        <v>2.6004408592516084</v>
      </c>
      <c r="AJ148" s="11">
        <f t="shared" si="113"/>
        <v>2.4223452096066556</v>
      </c>
      <c r="AK148" s="11">
        <f t="shared" si="113"/>
        <v>2.2544856795887545</v>
      </c>
      <c r="AL148" s="11">
        <f t="shared" si="113"/>
        <v>2.0965651122639368</v>
      </c>
      <c r="AM148" s="11">
        <f t="shared" si="113"/>
        <v>1.9482599839535069</v>
      </c>
      <c r="AN148" s="11">
        <f t="shared" si="113"/>
        <v>1.809206356928081</v>
      </c>
      <c r="AO148" s="11">
        <f t="shared" si="113"/>
        <v>1.6790015901285125</v>
      </c>
      <c r="AP148" s="11">
        <f t="shared" si="113"/>
        <v>1.5572142439955825</v>
      </c>
      <c r="AR148" s="1">
        <f t="shared" si="110"/>
        <v>2.8890238231665522</v>
      </c>
    </row>
    <row r="149" spans="8:44" x14ac:dyDescent="0.35">
      <c r="H149" t="s">
        <v>106</v>
      </c>
      <c r="J149" s="11"/>
      <c r="K149" s="11"/>
      <c r="L149" s="11"/>
      <c r="M149" s="11">
        <f t="shared" ref="M149:AP149" si="114">M129</f>
        <v>0</v>
      </c>
      <c r="N149" s="11">
        <f t="shared" si="114"/>
        <v>0</v>
      </c>
      <c r="O149" s="11">
        <f t="shared" si="114"/>
        <v>0</v>
      </c>
      <c r="P149" s="11">
        <f t="shared" si="114"/>
        <v>0</v>
      </c>
      <c r="Q149" s="11">
        <f t="shared" si="114"/>
        <v>1.51057308989581E-2</v>
      </c>
      <c r="R149" s="11">
        <f t="shared" si="114"/>
        <v>2.5518576527105E-2</v>
      </c>
      <c r="S149" s="11">
        <f t="shared" si="114"/>
        <v>4.3420921371989302E-2</v>
      </c>
      <c r="T149" s="11">
        <f t="shared" si="114"/>
        <v>5.8131506371102502E-2</v>
      </c>
      <c r="U149" s="11">
        <f t="shared" si="114"/>
        <v>6.7556782317299793E-2</v>
      </c>
      <c r="V149" s="11">
        <f t="shared" si="114"/>
        <v>7.4492699990108893E-2</v>
      </c>
      <c r="W149" s="11">
        <f t="shared" si="114"/>
        <v>0.129930542091582</v>
      </c>
      <c r="X149" s="11">
        <f t="shared" si="114"/>
        <v>0.109389434862246</v>
      </c>
      <c r="Y149" s="11">
        <f t="shared" si="114"/>
        <v>9.2699252947132604E-2</v>
      </c>
      <c r="Z149" s="11">
        <f t="shared" si="114"/>
        <v>7.9327856086871207E-2</v>
      </c>
      <c r="AA149" s="11">
        <f t="shared" si="114"/>
        <v>6.8311279904597594E-2</v>
      </c>
      <c r="AB149" s="11">
        <f t="shared" si="114"/>
        <v>5.9318184124141797E-2</v>
      </c>
      <c r="AC149" s="11">
        <f t="shared" si="114"/>
        <v>0.169925410733408</v>
      </c>
      <c r="AD149" s="11">
        <f t="shared" si="114"/>
        <v>0.15367418565141899</v>
      </c>
      <c r="AE149" s="11">
        <f t="shared" si="114"/>
        <v>0.13830903880392501</v>
      </c>
      <c r="AF149" s="11">
        <f t="shared" si="114"/>
        <v>0.14131771767092099</v>
      </c>
      <c r="AG149" s="11">
        <f t="shared" si="114"/>
        <v>0.12691081366173201</v>
      </c>
      <c r="AH149" s="11">
        <f t="shared" si="114"/>
        <v>0.11375224341715399</v>
      </c>
      <c r="AI149" s="11">
        <f t="shared" si="114"/>
        <v>0.101821159483463</v>
      </c>
      <c r="AJ149" s="11">
        <f t="shared" si="114"/>
        <v>9.1067597672466194E-2</v>
      </c>
      <c r="AK149" s="11">
        <f t="shared" si="114"/>
        <v>8.1422953260632203E-2</v>
      </c>
      <c r="AL149" s="11">
        <f t="shared" si="114"/>
        <v>7.2807829267098001E-2</v>
      </c>
      <c r="AM149" s="11">
        <f t="shared" si="114"/>
        <v>6.5137776032862998E-2</v>
      </c>
      <c r="AN149" s="11">
        <f t="shared" si="114"/>
        <v>5.8327391711843597E-2</v>
      </c>
      <c r="AO149" s="11">
        <f t="shared" si="114"/>
        <v>5.2293167974270603E-2</v>
      </c>
      <c r="AP149" s="11">
        <f t="shared" si="114"/>
        <v>4.6955383477393503E-2</v>
      </c>
      <c r="AR149" s="1">
        <f t="shared" si="110"/>
        <v>4.0603745353794796E-2</v>
      </c>
    </row>
    <row r="150" spans="8:44" x14ac:dyDescent="0.35"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R150" s="1"/>
    </row>
    <row r="151" spans="8:44" x14ac:dyDescent="0.35">
      <c r="H151" t="s">
        <v>143</v>
      </c>
      <c r="J151" s="11"/>
      <c r="K151" s="11">
        <f>K146+K147+K148</f>
        <v>0</v>
      </c>
      <c r="L151" s="11">
        <f t="shared" ref="L151:U151" si="115">L146+L147+L148</f>
        <v>0</v>
      </c>
      <c r="M151" s="11">
        <f>M146+M147+M148</f>
        <v>2.582669988872766</v>
      </c>
      <c r="N151" s="11">
        <f>N146+N147+N148</f>
        <v>3.3165116729478004</v>
      </c>
      <c r="O151" s="11">
        <f>O146+O147+O148</f>
        <v>2.6770423599943558</v>
      </c>
      <c r="P151" s="11">
        <f t="shared" si="115"/>
        <v>4.4494930496142153</v>
      </c>
      <c r="Q151" s="11">
        <f>Q146+Q147+Q148</f>
        <v>5.3539851403331244</v>
      </c>
      <c r="R151" s="11">
        <f t="shared" si="115"/>
        <v>5.022849953479521</v>
      </c>
      <c r="S151" s="11">
        <f t="shared" si="115"/>
        <v>5.3025817562883137</v>
      </c>
      <c r="T151" s="11">
        <f t="shared" si="115"/>
        <v>4.9881759143900819</v>
      </c>
      <c r="U151" s="11">
        <f t="shared" si="115"/>
        <v>4.890044257987749</v>
      </c>
      <c r="V151" s="11">
        <f>V146+V147+V148</f>
        <v>6.1744531789596522</v>
      </c>
      <c r="W151" s="11">
        <f t="shared" ref="W151:AP151" si="116">W146+W147+W148</f>
        <v>6.2438816230352279</v>
      </c>
      <c r="X151" s="11">
        <f t="shared" si="116"/>
        <v>5.8221557758641413</v>
      </c>
      <c r="Y151" s="11">
        <f t="shared" si="116"/>
        <v>5.3919097279351309</v>
      </c>
      <c r="Z151" s="11">
        <f t="shared" si="116"/>
        <v>5.156766968379225</v>
      </c>
      <c r="AA151" s="11">
        <f t="shared" si="116"/>
        <v>4.9602564784980618</v>
      </c>
      <c r="AB151" s="11">
        <f t="shared" si="116"/>
        <v>4.3774054782297425</v>
      </c>
      <c r="AC151" s="11">
        <f t="shared" si="116"/>
        <v>5.1206323832062086</v>
      </c>
      <c r="AD151" s="11">
        <f t="shared" si="116"/>
        <v>4.8257197143013846</v>
      </c>
      <c r="AE151" s="11">
        <f t="shared" si="116"/>
        <v>4.5767168707338168</v>
      </c>
      <c r="AF151" s="11">
        <f t="shared" si="116"/>
        <v>5.4232956760184852</v>
      </c>
      <c r="AG151" s="11">
        <f t="shared" si="116"/>
        <v>5.1533513833484044</v>
      </c>
      <c r="AH151" s="11">
        <f t="shared" si="116"/>
        <v>4.905701993946689</v>
      </c>
      <c r="AI151" s="11">
        <f t="shared" si="116"/>
        <v>4.6772028407345658</v>
      </c>
      <c r="AJ151" s="11">
        <f t="shared" si="116"/>
        <v>4.4663332895344787</v>
      </c>
      <c r="AK151" s="11">
        <f t="shared" si="116"/>
        <v>4.2712970307311879</v>
      </c>
      <c r="AL151" s="11">
        <f t="shared" si="116"/>
        <v>4.0910690022253275</v>
      </c>
      <c r="AM151" s="11">
        <f t="shared" si="116"/>
        <v>3.9247266726541943</v>
      </c>
      <c r="AN151" s="11">
        <f t="shared" si="116"/>
        <v>3.7709778652277448</v>
      </c>
      <c r="AO151" s="11">
        <f t="shared" si="116"/>
        <v>3.6291753484650195</v>
      </c>
      <c r="AP151" s="11">
        <f t="shared" si="116"/>
        <v>3.4981315429413002</v>
      </c>
      <c r="AR151" s="1">
        <f t="shared" si="110"/>
        <v>5.1687976072932367</v>
      </c>
    </row>
    <row r="152" spans="8:44" x14ac:dyDescent="0.35">
      <c r="H152" t="s">
        <v>104</v>
      </c>
      <c r="J152" s="11"/>
      <c r="K152" s="11">
        <f>K145</f>
        <v>0</v>
      </c>
      <c r="L152" s="11">
        <f t="shared" ref="L152:U152" si="117">L145</f>
        <v>0</v>
      </c>
      <c r="M152" s="11">
        <f t="shared" si="117"/>
        <v>2.8</v>
      </c>
      <c r="N152" s="11">
        <f t="shared" si="117"/>
        <v>1.3</v>
      </c>
      <c r="O152" s="11">
        <f>O145</f>
        <v>2.6</v>
      </c>
      <c r="P152" s="11">
        <f t="shared" si="117"/>
        <v>3.6063224003897631</v>
      </c>
      <c r="Q152" s="11">
        <f t="shared" si="117"/>
        <v>3.5459439841388272</v>
      </c>
      <c r="R152" s="11">
        <f t="shared" si="117"/>
        <v>3.3551070125476361</v>
      </c>
      <c r="S152" s="11">
        <f t="shared" si="117"/>
        <v>3.5218836190042664</v>
      </c>
      <c r="T152" s="11">
        <f t="shared" si="117"/>
        <v>3.3289595010383373</v>
      </c>
      <c r="U152" s="11">
        <f t="shared" si="117"/>
        <v>3.3319257077634945</v>
      </c>
      <c r="V152" s="11">
        <f>V145</f>
        <v>4.3174399765676439</v>
      </c>
      <c r="W152" s="11">
        <f t="shared" ref="W152:AP152" si="118">W145</f>
        <v>3.9994702853745552</v>
      </c>
      <c r="X152" s="11">
        <f t="shared" si="118"/>
        <v>3.8724748909854982</v>
      </c>
      <c r="Y152" s="11">
        <f t="shared" si="118"/>
        <v>3.6555007848202221</v>
      </c>
      <c r="Z152" s="11">
        <f t="shared" si="118"/>
        <v>3.5899362020542434</v>
      </c>
      <c r="AA152" s="11">
        <f t="shared" si="118"/>
        <v>3.5349289551575267</v>
      </c>
      <c r="AB152" s="11">
        <f t="shared" si="118"/>
        <v>3.1674251349427367</v>
      </c>
      <c r="AC152" s="11">
        <f t="shared" si="118"/>
        <v>3.3381629340046128</v>
      </c>
      <c r="AD152" s="11">
        <f t="shared" si="118"/>
        <v>3.201904703559967</v>
      </c>
      <c r="AE152" s="11">
        <f t="shared" si="118"/>
        <v>3.0968468780785949</v>
      </c>
      <c r="AF152" s="11">
        <f t="shared" si="118"/>
        <v>3.3651250191386048</v>
      </c>
      <c r="AG152" s="11">
        <f t="shared" si="118"/>
        <v>3.2636768667502492</v>
      </c>
      <c r="AH152" s="11">
        <f t="shared" si="118"/>
        <v>3.1730249019468535</v>
      </c>
      <c r="AI152" s="11">
        <f t="shared" si="118"/>
        <v>3.0910492807398566</v>
      </c>
      <c r="AJ152" s="11">
        <f t="shared" si="118"/>
        <v>3.0165063011593856</v>
      </c>
      <c r="AK152" s="11">
        <f t="shared" si="118"/>
        <v>2.9483358676395293</v>
      </c>
      <c r="AL152" s="11">
        <f t="shared" si="118"/>
        <v>2.8858602894085532</v>
      </c>
      <c r="AM152" s="11">
        <f t="shared" si="118"/>
        <v>2.8285050491748294</v>
      </c>
      <c r="AN152" s="11">
        <f t="shared" si="118"/>
        <v>2.7757824548146641</v>
      </c>
      <c r="AO152" s="11">
        <f t="shared" si="118"/>
        <v>2.7272639421762026</v>
      </c>
      <c r="AP152" s="11">
        <f t="shared" si="118"/>
        <v>2.6825648549412562</v>
      </c>
      <c r="AR152" s="1">
        <f t="shared" si="110"/>
        <v>3.5725117430642817</v>
      </c>
    </row>
    <row r="153" spans="8:44" x14ac:dyDescent="0.35">
      <c r="H153" t="s">
        <v>144</v>
      </c>
      <c r="J153" s="11"/>
      <c r="K153" s="11">
        <f>SUM(K145:K148)</f>
        <v>0</v>
      </c>
      <c r="L153" s="11">
        <f t="shared" ref="L153:V153" si="119">SUM(L145:L148)</f>
        <v>0</v>
      </c>
      <c r="M153" s="11">
        <f t="shared" si="119"/>
        <v>5.3826699888727658</v>
      </c>
      <c r="N153" s="11">
        <f t="shared" si="119"/>
        <v>4.6165116729477997</v>
      </c>
      <c r="O153" s="11">
        <f t="shared" si="119"/>
        <v>5.2770423599943559</v>
      </c>
      <c r="P153" s="11">
        <f t="shared" si="119"/>
        <v>8.055815450003978</v>
      </c>
      <c r="Q153" s="11">
        <f t="shared" si="119"/>
        <v>8.8999291244719512</v>
      </c>
      <c r="R153" s="11">
        <f t="shared" si="119"/>
        <v>8.3779569660271562</v>
      </c>
      <c r="S153" s="11">
        <f t="shared" si="119"/>
        <v>8.8244653752925792</v>
      </c>
      <c r="T153" s="11">
        <f t="shared" si="119"/>
        <v>8.3171354154284209</v>
      </c>
      <c r="U153" s="11">
        <f t="shared" si="119"/>
        <v>8.2219699657512439</v>
      </c>
      <c r="V153" s="11">
        <f t="shared" si="119"/>
        <v>10.491893155527297</v>
      </c>
      <c r="W153" s="11">
        <f t="shared" ref="W153:AP153" si="120">SUM(W145:W148)</f>
        <v>10.243351908409783</v>
      </c>
      <c r="X153" s="11">
        <f t="shared" si="120"/>
        <v>9.6946306668496405</v>
      </c>
      <c r="Y153" s="11">
        <f t="shared" si="120"/>
        <v>9.0474105127553521</v>
      </c>
      <c r="Z153" s="11">
        <f t="shared" si="120"/>
        <v>8.7467031704334683</v>
      </c>
      <c r="AA153" s="11">
        <f t="shared" si="120"/>
        <v>8.495185433655589</v>
      </c>
      <c r="AB153" s="11">
        <f t="shared" si="120"/>
        <v>7.5448306131724792</v>
      </c>
      <c r="AC153" s="11">
        <f t="shared" si="120"/>
        <v>8.4587953172108215</v>
      </c>
      <c r="AD153" s="11">
        <f t="shared" si="120"/>
        <v>8.0276244178613503</v>
      </c>
      <c r="AE153" s="11">
        <f t="shared" si="120"/>
        <v>7.6735637488124127</v>
      </c>
      <c r="AF153" s="11">
        <f t="shared" si="120"/>
        <v>8.7884206951570896</v>
      </c>
      <c r="AG153" s="11">
        <f t="shared" si="120"/>
        <v>8.4170282500986549</v>
      </c>
      <c r="AH153" s="11">
        <f t="shared" si="120"/>
        <v>8.0787268958935421</v>
      </c>
      <c r="AI153" s="11">
        <f t="shared" si="120"/>
        <v>7.7682521214744229</v>
      </c>
      <c r="AJ153" s="11">
        <f t="shared" si="120"/>
        <v>7.4828395906938647</v>
      </c>
      <c r="AK153" s="11">
        <f t="shared" si="120"/>
        <v>7.2196328983707172</v>
      </c>
      <c r="AL153" s="11">
        <f t="shared" si="120"/>
        <v>6.9769292916338808</v>
      </c>
      <c r="AM153" s="11">
        <f t="shared" si="120"/>
        <v>6.7532317218290228</v>
      </c>
      <c r="AN153" s="11">
        <f t="shared" si="120"/>
        <v>6.5467603200424094</v>
      </c>
      <c r="AO153" s="11">
        <f t="shared" si="120"/>
        <v>6.3564392906412222</v>
      </c>
      <c r="AP153" s="11">
        <f t="shared" si="120"/>
        <v>6.1806963978825564</v>
      </c>
      <c r="AR153" s="1">
        <f t="shared" si="110"/>
        <v>8.7413093503575165</v>
      </c>
    </row>
    <row r="154" spans="8:44" x14ac:dyDescent="0.35"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 spans="8:44" x14ac:dyDescent="0.35"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</row>
    <row r="156" spans="8:44" x14ac:dyDescent="0.35"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</row>
    <row r="157" spans="8:44" x14ac:dyDescent="0.35">
      <c r="H157" s="2" t="s">
        <v>165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</row>
    <row r="158" spans="8:44" x14ac:dyDescent="0.35">
      <c r="H158" s="8" t="s">
        <v>57</v>
      </c>
      <c r="I158" s="8" t="s">
        <v>155</v>
      </c>
      <c r="J158" s="11"/>
      <c r="K158" s="11">
        <f>VLOOKUP($H158,output!$A$9:$AH$2200,K$1-$J$1+2)</f>
        <v>74.379000000000005</v>
      </c>
      <c r="L158" s="11">
        <f>VLOOKUP($H158,output!$A$9:$AH$2200,L$1-$J$1+2)</f>
        <v>71.045000000000002</v>
      </c>
      <c r="M158" s="11">
        <f>VLOOKUP($H158,output!$A$9:$AH$2200,M$1-$J$1+2)</f>
        <v>63.787029080902897</v>
      </c>
      <c r="N158" s="11">
        <f>VLOOKUP($H158,output!$A$9:$AH$2200,N$1-$J$1+2)</f>
        <v>108.147992723366</v>
      </c>
      <c r="O158" s="11">
        <f>VLOOKUP($H158,output!$A$9:$AH$2200,O$1-$J$1+2)</f>
        <v>96.646861686730503</v>
      </c>
      <c r="P158" s="11">
        <f>VLOOKUP($H158,output!$A$9:$AH$2200,P$1-$J$1+2)</f>
        <v>143.35369562977601</v>
      </c>
      <c r="Q158" s="11">
        <f>VLOOKUP($H158,output!$A$9:$AH$2200,Q$1-$J$1+2)</f>
        <v>232.50709465818301</v>
      </c>
      <c r="R158" s="11">
        <f>VLOOKUP($H158,output!$A$9:$AH$2200,R$1-$J$1+2)</f>
        <v>223.79860142736399</v>
      </c>
      <c r="S158" s="11">
        <f>VLOOKUP($H158,output!$A$9:$AH$2200,S$1-$J$1+2)</f>
        <v>220.089868862423</v>
      </c>
      <c r="T158" s="11">
        <f>VLOOKUP($H158,output!$A$9:$AH$2200,T$1-$J$1+2)</f>
        <v>210.28600702089801</v>
      </c>
      <c r="U158" s="11">
        <f>VLOOKUP($H158,output!$A$9:$AH$2200,U$1-$J$1+2)</f>
        <v>197.13984175832101</v>
      </c>
      <c r="V158" s="11">
        <f>VLOOKUP($H158,output!$A$9:$AH$2200,V$1-$J$1+2)</f>
        <v>195.918278252096</v>
      </c>
      <c r="W158" s="11">
        <f>VLOOKUP($H158,output!$A$9:$AH$2200,W$1-$J$1+2)</f>
        <v>292.03996669088701</v>
      </c>
      <c r="X158" s="11">
        <f>VLOOKUP($H158,output!$A$9:$AH$2200,X$1-$J$1+2)</f>
        <v>269.76787306339997</v>
      </c>
      <c r="Y158" s="11">
        <f>VLOOKUP($H158,output!$A$9:$AH$2200,Y$1-$J$1+2)</f>
        <v>258.53443933824798</v>
      </c>
      <c r="Z158" s="11">
        <f>VLOOKUP($H158,output!$A$9:$AH$2200,Z$1-$J$1+2)</f>
        <v>253.48642650953099</v>
      </c>
      <c r="AA158" s="11">
        <f>VLOOKUP($H158,output!$A$9:$AH$2200,AA$1-$J$1+2)</f>
        <v>239.30718215021901</v>
      </c>
      <c r="AB158" s="11">
        <f>VLOOKUP($H158,output!$A$9:$AH$2200,AB$1-$J$1+2)</f>
        <v>221.26679444450599</v>
      </c>
      <c r="AC158" s="11">
        <f>VLOOKUP($H158,output!$A$9:$AH$2200,AC$1-$J$1+2)</f>
        <v>328.89926460207698</v>
      </c>
      <c r="AD158" s="11">
        <f>VLOOKUP($H158,output!$A$9:$AH$2200,AD$1-$J$1+2)</f>
        <v>306.43228528896799</v>
      </c>
      <c r="AE158" s="11">
        <f>VLOOKUP($H158,output!$A$9:$AH$2200,AE$1-$J$1+2)</f>
        <v>292.94249682953898</v>
      </c>
      <c r="AF158" s="11">
        <f>VLOOKUP($H158,output!$A$9:$AH$2200,AF$1-$J$1+2)</f>
        <v>320.29742148849101</v>
      </c>
      <c r="AG158" s="11">
        <f>VLOOKUP($H158,output!$A$9:$AH$2200,AG$1-$J$1+2)</f>
        <v>297.614401278473</v>
      </c>
      <c r="AH158" s="11">
        <f>VLOOKUP($H158,output!$A$9:$AH$2200,AH$1-$J$1+2)</f>
        <v>278.735954257103</v>
      </c>
      <c r="AI158" s="11">
        <f>VLOOKUP($H158,output!$A$9:$AH$2200,AI$1-$J$1+2)</f>
        <v>251.00983198763399</v>
      </c>
      <c r="AJ158" s="11">
        <f>VLOOKUP($H158,output!$A$9:$AH$2200,AJ$1-$J$1+2)</f>
        <v>242.50089939114099</v>
      </c>
      <c r="AK158" s="11">
        <f>VLOOKUP($H158,output!$A$9:$AH$2200,AK$1-$J$1+2)</f>
        <v>221.36985262506701</v>
      </c>
      <c r="AL158" s="11">
        <f>VLOOKUP($H158,output!$A$9:$AH$2200,AL$1-$J$1+2)</f>
        <v>201.86479367562299</v>
      </c>
      <c r="AM158" s="11">
        <f>VLOOKUP($H158,output!$A$9:$AH$2200,AM$1-$J$1+2)</f>
        <v>183.69761747144</v>
      </c>
      <c r="AN158" s="11">
        <f>VLOOKUP($H158,output!$A$9:$AH$2200,AN$1-$J$1+2)</f>
        <v>166.89473874738499</v>
      </c>
      <c r="AO158" s="11">
        <f>VLOOKUP($H158,output!$A$9:$AH$2200,AO$1-$J$1+2)</f>
        <v>151.44260807932</v>
      </c>
      <c r="AP158" s="11">
        <f>VLOOKUP($H158,output!$A$9:$AH$2200,AP$1-$J$1+2)</f>
        <v>137.29948125806999</v>
      </c>
      <c r="AR158" s="1">
        <f t="shared" ref="AR158:AR161" si="121">AVERAGE(P158:V158)</f>
        <v>203.29905537272302</v>
      </c>
    </row>
    <row r="159" spans="8:44" x14ac:dyDescent="0.35">
      <c r="H159" s="8" t="s">
        <v>56</v>
      </c>
      <c r="I159" s="8" t="s">
        <v>164</v>
      </c>
      <c r="J159" s="11"/>
      <c r="K159" s="11">
        <f>VLOOKUP($H159,output!$A$9:$AH$2200,K$1-$J$1+2)</f>
        <v>389.77199999999999</v>
      </c>
      <c r="L159" s="11">
        <f>VLOOKUP($H159,output!$A$9:$AH$2200,L$1-$J$1+2)</f>
        <v>368.54</v>
      </c>
      <c r="M159" s="11">
        <f>VLOOKUP($H159,output!$A$9:$AH$2200,M$1-$J$1+2)</f>
        <v>343.07312860935201</v>
      </c>
      <c r="N159" s="11">
        <f>VLOOKUP($H159,output!$A$9:$AH$2200,N$1-$J$1+2)</f>
        <v>404.23937205949801</v>
      </c>
      <c r="O159" s="11">
        <f>VLOOKUP($H159,output!$A$9:$AH$2200,O$1-$J$1+2)</f>
        <v>383.053762741122</v>
      </c>
      <c r="P159" s="11">
        <f>VLOOKUP($H159,output!$A$9:$AH$2200,P$1-$J$1+2)</f>
        <v>494.170157780637</v>
      </c>
      <c r="Q159" s="11">
        <f>VLOOKUP($H159,output!$A$9:$AH$2200,Q$1-$J$1+2)</f>
        <v>659.75305647314497</v>
      </c>
      <c r="R159" s="11">
        <f>VLOOKUP($H159,output!$A$9:$AH$2200,R$1-$J$1+2)</f>
        <v>666.49213828909103</v>
      </c>
      <c r="S159" s="11">
        <f>VLOOKUP($H159,output!$A$9:$AH$2200,S$1-$J$1+2)</f>
        <v>661.77309271514696</v>
      </c>
      <c r="T159" s="11">
        <f>VLOOKUP($H159,output!$A$9:$AH$2200,T$1-$J$1+2)</f>
        <v>646.12432287391096</v>
      </c>
      <c r="U159" s="11">
        <f>VLOOKUP($H159,output!$A$9:$AH$2200,U$1-$J$1+2)</f>
        <v>613.70910069943795</v>
      </c>
      <c r="V159" s="11">
        <f>VLOOKUP($H159,output!$A$9:$AH$2200,V$1-$J$1+2)</f>
        <v>599.49906408637105</v>
      </c>
      <c r="W159" s="11">
        <f>VLOOKUP($H159,output!$A$9:$AH$2200,W$1-$J$1+2)</f>
        <v>772.13598188048798</v>
      </c>
      <c r="X159" s="11">
        <f>VLOOKUP($H159,output!$A$9:$AH$2200,X$1-$J$1+2)</f>
        <v>703.78822527028296</v>
      </c>
      <c r="Y159" s="11">
        <f>VLOOKUP($H159,output!$A$9:$AH$2200,Y$1-$J$1+2)</f>
        <v>654.80957102989805</v>
      </c>
      <c r="Z159" s="11">
        <f>VLOOKUP($H159,output!$A$9:$AH$2200,Z$1-$J$1+2)</f>
        <v>612.42137726631904</v>
      </c>
      <c r="AA159" s="11">
        <f>VLOOKUP($H159,output!$A$9:$AH$2200,AA$1-$J$1+2)</f>
        <v>567.39649829643201</v>
      </c>
      <c r="AB159" s="11">
        <f>VLOOKUP($H159,output!$A$9:$AH$2200,AB$1-$J$1+2)</f>
        <v>507.93775825533697</v>
      </c>
      <c r="AC159" s="11">
        <f>VLOOKUP($H159,output!$A$9:$AH$2200,AC$1-$J$1+2)</f>
        <v>735.44084913702102</v>
      </c>
      <c r="AD159" s="11">
        <f>VLOOKUP($H159,output!$A$9:$AH$2200,AD$1-$J$1+2)</f>
        <v>661.55891678360695</v>
      </c>
      <c r="AE159" s="11">
        <f>VLOOKUP($H159,output!$A$9:$AH$2200,AE$1-$J$1+2)</f>
        <v>614.71752725514398</v>
      </c>
      <c r="AF159" s="11">
        <f>VLOOKUP($H159,output!$A$9:$AH$2200,AF$1-$J$1+2)</f>
        <v>623.09205784389405</v>
      </c>
      <c r="AG159" s="11">
        <f>VLOOKUP($H159,output!$A$9:$AH$2200,AG$1-$J$1+2)</f>
        <v>567.23322123497098</v>
      </c>
      <c r="AH159" s="11">
        <f>VLOOKUP($H159,output!$A$9:$AH$2200,AH$1-$J$1+2)</f>
        <v>521.45513650605801</v>
      </c>
      <c r="AI159" s="11">
        <f>VLOOKUP($H159,output!$A$9:$AH$2200,AI$1-$J$1+2)</f>
        <v>464.82225273996102</v>
      </c>
      <c r="AJ159" s="11">
        <f>VLOOKUP($H159,output!$A$9:$AH$2200,AJ$1-$J$1+2)</f>
        <v>440.14735179343103</v>
      </c>
      <c r="AK159" s="11">
        <f>VLOOKUP($H159,output!$A$9:$AH$2200,AK$1-$J$1+2)</f>
        <v>396.00785957628199</v>
      </c>
      <c r="AL159" s="11">
        <f>VLOOKUP($H159,output!$A$9:$AH$2200,AL$1-$J$1+2)</f>
        <v>357.25705172607502</v>
      </c>
      <c r="AM159" s="11">
        <f>VLOOKUP($H159,output!$A$9:$AH$2200,AM$1-$J$1+2)</f>
        <v>322.71688114841999</v>
      </c>
      <c r="AN159" s="11">
        <f>VLOOKUP($H159,output!$A$9:$AH$2200,AN$1-$J$1+2)</f>
        <v>291.91174917920301</v>
      </c>
      <c r="AO159" s="11">
        <f>VLOOKUP($H159,output!$A$9:$AH$2200,AO$1-$J$1+2)</f>
        <v>264.41989505691998</v>
      </c>
      <c r="AP159" s="11">
        <f>VLOOKUP($H159,output!$A$9:$AH$2200,AP$1-$J$1+2)</f>
        <v>239.86709492019801</v>
      </c>
      <c r="AR159" s="1">
        <f t="shared" si="121"/>
        <v>620.21727613110568</v>
      </c>
    </row>
    <row r="160" spans="8:44" x14ac:dyDescent="0.35">
      <c r="H160" s="8" t="s">
        <v>55</v>
      </c>
      <c r="I160" s="8" t="s">
        <v>156</v>
      </c>
      <c r="J160" s="11"/>
      <c r="K160" s="11">
        <f>VLOOKUP($H160,output!$A$9:$AH$2200,K$1-$J$1+2)</f>
        <v>104.747</v>
      </c>
      <c r="L160" s="11">
        <f>VLOOKUP($H160,output!$A$9:$AH$2200,L$1-$J$1+2)</f>
        <v>98.159000000000006</v>
      </c>
      <c r="M160" s="11">
        <f>VLOOKUP($H160,output!$A$9:$AH$2200,M$1-$J$1+2)</f>
        <v>97.762450446044696</v>
      </c>
      <c r="N160" s="11">
        <f>VLOOKUP($H160,output!$A$9:$AH$2200,N$1-$J$1+2)</f>
        <v>181.852522187994</v>
      </c>
      <c r="O160" s="11">
        <f>VLOOKUP($H160,output!$A$9:$AH$2200,O$1-$J$1+2)</f>
        <v>157.34061545829499</v>
      </c>
      <c r="P160" s="11">
        <f>VLOOKUP($H160,output!$A$9:$AH$2200,P$1-$J$1+2)</f>
        <v>197.56272250935299</v>
      </c>
      <c r="Q160" s="11">
        <f>VLOOKUP($H160,output!$A$9:$AH$2200,Q$1-$J$1+2)</f>
        <v>392.56544166638298</v>
      </c>
      <c r="R160" s="11">
        <f>VLOOKUP($H160,output!$A$9:$AH$2200,R$1-$J$1+2)</f>
        <v>358.563200063279</v>
      </c>
      <c r="S160" s="11">
        <f>VLOOKUP($H160,output!$A$9:$AH$2200,S$1-$J$1+2)</f>
        <v>334.78335284969899</v>
      </c>
      <c r="T160" s="11">
        <f>VLOOKUP($H160,output!$A$9:$AH$2200,T$1-$J$1+2)</f>
        <v>301.88575710130101</v>
      </c>
      <c r="U160" s="11">
        <f>VLOOKUP($H160,output!$A$9:$AH$2200,U$1-$J$1+2)</f>
        <v>267.40559735013898</v>
      </c>
      <c r="V160" s="11">
        <f>VLOOKUP($H160,output!$A$9:$AH$2200,V$1-$J$1+2)</f>
        <v>254.572874348699</v>
      </c>
      <c r="W160" s="11">
        <f>VLOOKUP($H160,output!$A$9:$AH$2200,W$1-$J$1+2)</f>
        <v>393.33791879506902</v>
      </c>
      <c r="X160" s="11">
        <f>VLOOKUP($H160,output!$A$9:$AH$2200,X$1-$J$1+2)</f>
        <v>360.257665879554</v>
      </c>
      <c r="Y160" s="11">
        <f>VLOOKUP($H160,output!$A$9:$AH$2200,Y$1-$J$1+2)</f>
        <v>340.888699464745</v>
      </c>
      <c r="Z160" s="11">
        <f>VLOOKUP($H160,output!$A$9:$AH$2200,Z$1-$J$1+2)</f>
        <v>330.86530575099101</v>
      </c>
      <c r="AA160" s="11">
        <f>VLOOKUP($H160,output!$A$9:$AH$2200,AA$1-$J$1+2)</f>
        <v>310.71670722713901</v>
      </c>
      <c r="AB160" s="11">
        <f>VLOOKUP($H160,output!$A$9:$AH$2200,AB$1-$J$1+2)</f>
        <v>291.66452956739403</v>
      </c>
      <c r="AC160" s="11">
        <f>VLOOKUP($H160,output!$A$9:$AH$2200,AC$1-$J$1+2)</f>
        <v>375.49688812733598</v>
      </c>
      <c r="AD160" s="11">
        <f>VLOOKUP($H160,output!$A$9:$AH$2200,AD$1-$J$1+2)</f>
        <v>346.27096780758598</v>
      </c>
      <c r="AE160" s="11">
        <f>VLOOKUP($H160,output!$A$9:$AH$2200,AE$1-$J$1+2)</f>
        <v>325.18500985245799</v>
      </c>
      <c r="AF160" s="11">
        <f>VLOOKUP($H160,output!$A$9:$AH$2200,AF$1-$J$1+2)</f>
        <v>414.86401813726201</v>
      </c>
      <c r="AG160" s="11">
        <f>VLOOKUP($H160,output!$A$9:$AH$2200,AG$1-$J$1+2)</f>
        <v>384.71750077509398</v>
      </c>
      <c r="AH160" s="11">
        <f>VLOOKUP($H160,output!$A$9:$AH$2200,AH$1-$J$1+2)</f>
        <v>359.03868481215</v>
      </c>
      <c r="AI160" s="11">
        <f>VLOOKUP($H160,output!$A$9:$AH$2200,AI$1-$J$1+2)</f>
        <v>312.906860752917</v>
      </c>
      <c r="AJ160" s="11">
        <f>VLOOKUP($H160,output!$A$9:$AH$2200,AJ$1-$J$1+2)</f>
        <v>302.14694620950002</v>
      </c>
      <c r="AK160" s="11">
        <f>VLOOKUP($H160,output!$A$9:$AH$2200,AK$1-$J$1+2)</f>
        <v>279.67572432349601</v>
      </c>
      <c r="AL160" s="11">
        <f>VLOOKUP($H160,output!$A$9:$AH$2200,AL$1-$J$1+2)</f>
        <v>258.24907331197602</v>
      </c>
      <c r="AM160" s="11">
        <f>VLOOKUP($H160,output!$A$9:$AH$2200,AM$1-$J$1+2)</f>
        <v>237.683008680347</v>
      </c>
      <c r="AN160" s="11">
        <f>VLOOKUP($H160,output!$A$9:$AH$2200,AN$1-$J$1+2)</f>
        <v>218.08593059062699</v>
      </c>
      <c r="AO160" s="11">
        <f>VLOOKUP($H160,output!$A$9:$AH$2200,AO$1-$J$1+2)</f>
        <v>199.52718976486301</v>
      </c>
      <c r="AP160" s="11">
        <f>VLOOKUP($H160,output!$A$9:$AH$2200,AP$1-$J$1+2)</f>
        <v>182.04392998872501</v>
      </c>
      <c r="AR160" s="1">
        <f t="shared" si="121"/>
        <v>301.04842084126466</v>
      </c>
    </row>
    <row r="161" spans="8:44" x14ac:dyDescent="0.35">
      <c r="H161" s="8" t="s">
        <v>54</v>
      </c>
      <c r="I161" s="8" t="s">
        <v>157</v>
      </c>
      <c r="J161" s="11"/>
      <c r="K161" s="11">
        <f>VLOOKUP($H161,output!$A$9:$AH$2200,K$1-$J$1+2)</f>
        <v>81.522000000000006</v>
      </c>
      <c r="L161" s="11">
        <f>VLOOKUP($H161,output!$A$9:$AH$2200,L$1-$J$1+2)</f>
        <v>78.762</v>
      </c>
      <c r="M161" s="11">
        <f>VLOOKUP($H161,output!$A$9:$AH$2200,M$1-$J$1+2)</f>
        <v>71.423891808552696</v>
      </c>
      <c r="N161" s="11">
        <f>VLOOKUP($H161,output!$A$9:$AH$2200,N$1-$J$1+2)</f>
        <v>102.688806789666</v>
      </c>
      <c r="O161" s="11">
        <f>VLOOKUP($H161,output!$A$9:$AH$2200,O$1-$J$1+2)</f>
        <v>95.404123122534898</v>
      </c>
      <c r="P161" s="11">
        <f>VLOOKUP($H161,output!$A$9:$AH$2200,P$1-$J$1+2)</f>
        <v>158.22992375922101</v>
      </c>
      <c r="Q161" s="11">
        <f>VLOOKUP($H161,output!$A$9:$AH$2200,Q$1-$J$1+2)</f>
        <v>240.25140414076299</v>
      </c>
      <c r="R161" s="11">
        <f>VLOOKUP($H161,output!$A$9:$AH$2200,R$1-$J$1+2)</f>
        <v>239.54548646670301</v>
      </c>
      <c r="S161" s="11">
        <f>VLOOKUP($H161,output!$A$9:$AH$2200,S$1-$J$1+2)</f>
        <v>242.907959076379</v>
      </c>
      <c r="T161" s="11">
        <f>VLOOKUP($H161,output!$A$9:$AH$2200,T$1-$J$1+2)</f>
        <v>238.072111006782</v>
      </c>
      <c r="U161" s="11">
        <f>VLOOKUP($H161,output!$A$9:$AH$2200,U$1-$J$1+2)</f>
        <v>227.74439010876799</v>
      </c>
      <c r="V161" s="11">
        <f>VLOOKUP($H161,output!$A$9:$AH$2200,V$1-$J$1+2)</f>
        <v>230.88865884152</v>
      </c>
      <c r="W161" s="11">
        <f>VLOOKUP($H161,output!$A$9:$AH$2200,W$1-$J$1+2)</f>
        <v>334.41731661831699</v>
      </c>
      <c r="X161" s="11">
        <f>VLOOKUP($H161,output!$A$9:$AH$2200,X$1-$J$1+2)</f>
        <v>313.06337968335498</v>
      </c>
      <c r="Y161" s="11">
        <f>VLOOKUP($H161,output!$A$9:$AH$2200,Y$1-$J$1+2)</f>
        <v>304.50442300227797</v>
      </c>
      <c r="Z161" s="11">
        <f>VLOOKUP($H161,output!$A$9:$AH$2200,Z$1-$J$1+2)</f>
        <v>301.34833921733201</v>
      </c>
      <c r="AA161" s="11">
        <f>VLOOKUP($H161,output!$A$9:$AH$2200,AA$1-$J$1+2)</f>
        <v>285.38672998032098</v>
      </c>
      <c r="AB161" s="11">
        <f>VLOOKUP($H161,output!$A$9:$AH$2200,AB$1-$J$1+2)</f>
        <v>264.09211030834899</v>
      </c>
      <c r="AC161" s="11">
        <f>VLOOKUP($H161,output!$A$9:$AH$2200,AC$1-$J$1+2)</f>
        <v>402.040305174661</v>
      </c>
      <c r="AD161" s="11">
        <f>VLOOKUP($H161,output!$A$9:$AH$2200,AD$1-$J$1+2)</f>
        <v>376.35976052424297</v>
      </c>
      <c r="AE161" s="11">
        <f>VLOOKUP($H161,output!$A$9:$AH$2200,AE$1-$J$1+2)</f>
        <v>362.11087676626897</v>
      </c>
      <c r="AF161" s="11">
        <f>VLOOKUP($H161,output!$A$9:$AH$2200,AF$1-$J$1+2)</f>
        <v>392.05525345639899</v>
      </c>
      <c r="AG161" s="11">
        <f>VLOOKUP($H161,output!$A$9:$AH$2200,AG$1-$J$1+2)</f>
        <v>365.25521350360498</v>
      </c>
      <c r="AH161" s="11">
        <f>VLOOKUP($H161,output!$A$9:$AH$2200,AH$1-$J$1+2)</f>
        <v>343.10461401666703</v>
      </c>
      <c r="AI161" s="11">
        <f>VLOOKUP($H161,output!$A$9:$AH$2200,AI$1-$J$1+2)</f>
        <v>312.12480448010501</v>
      </c>
      <c r="AJ161" s="11">
        <f>VLOOKUP($H161,output!$A$9:$AH$2200,AJ$1-$J$1+2)</f>
        <v>302.19748893152098</v>
      </c>
      <c r="AK161" s="11">
        <f>VLOOKUP($H161,output!$A$9:$AH$2200,AK$1-$J$1+2)</f>
        <v>275.66513757017901</v>
      </c>
      <c r="AL161" s="11">
        <f>VLOOKUP($H161,output!$A$9:$AH$2200,AL$1-$J$1+2)</f>
        <v>251.23782195528599</v>
      </c>
      <c r="AM161" s="11">
        <f>VLOOKUP($H161,output!$A$9:$AH$2200,AM$1-$J$1+2)</f>
        <v>228.54341486141999</v>
      </c>
      <c r="AN161" s="11">
        <f>VLOOKUP($H161,output!$A$9:$AH$2200,AN$1-$J$1+2)</f>
        <v>207.61607919967901</v>
      </c>
      <c r="AO161" s="11">
        <f>VLOOKUP($H161,output!$A$9:$AH$2200,AO$1-$J$1+2)</f>
        <v>188.43479932818499</v>
      </c>
      <c r="AP161" s="11">
        <f>VLOOKUP($H161,output!$A$9:$AH$2200,AP$1-$J$1+2)</f>
        <v>170.94038289877801</v>
      </c>
      <c r="AR161" s="1">
        <f t="shared" si="121"/>
        <v>225.37713334287656</v>
      </c>
    </row>
    <row r="162" spans="8:44" x14ac:dyDescent="0.35"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</row>
    <row r="163" spans="8:44" x14ac:dyDescent="0.35">
      <c r="H163" t="s">
        <v>187</v>
      </c>
      <c r="J163" s="11"/>
      <c r="K163" s="11">
        <f>SUM(K158:K161)</f>
        <v>650.42000000000007</v>
      </c>
      <c r="L163" s="11">
        <f t="shared" ref="L163:V163" si="122">SUM(L158:L161)</f>
        <v>616.50600000000009</v>
      </c>
      <c r="M163" s="11">
        <f t="shared" si="122"/>
        <v>576.04649994485226</v>
      </c>
      <c r="N163" s="11">
        <f t="shared" si="122"/>
        <v>796.92869376052397</v>
      </c>
      <c r="O163" s="11">
        <f t="shared" si="122"/>
        <v>732.44536300868242</v>
      </c>
      <c r="P163" s="11">
        <f t="shared" si="122"/>
        <v>993.31649967898704</v>
      </c>
      <c r="Q163" s="11">
        <f t="shared" si="122"/>
        <v>1525.0769969384742</v>
      </c>
      <c r="R163" s="11">
        <f t="shared" si="122"/>
        <v>1488.3994262464371</v>
      </c>
      <c r="S163" s="11">
        <f t="shared" si="122"/>
        <v>1459.5542735036479</v>
      </c>
      <c r="T163" s="11">
        <f t="shared" si="122"/>
        <v>1396.3681980028919</v>
      </c>
      <c r="U163" s="11">
        <f t="shared" si="122"/>
        <v>1305.9989299166659</v>
      </c>
      <c r="V163" s="11">
        <f t="shared" si="122"/>
        <v>1280.8788755286862</v>
      </c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</row>
    <row r="164" spans="8:44" x14ac:dyDescent="0.35"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</row>
    <row r="165" spans="8:44" x14ac:dyDescent="0.35">
      <c r="H165" s="2" t="s">
        <v>168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spans="8:44" x14ac:dyDescent="0.35">
      <c r="H166" t="s">
        <v>65</v>
      </c>
      <c r="J166" s="11"/>
      <c r="K166" s="11">
        <f>VLOOKUP($H166,output!$A$9:$AH$2200,K$1-$J$1+2)</f>
        <v>127.30800000000001</v>
      </c>
      <c r="L166" s="11">
        <f>VLOOKUP($H166,output!$A$9:$AH$2200,L$1-$J$1+2)</f>
        <v>131.02600000000001</v>
      </c>
      <c r="M166" s="11">
        <f>VLOOKUP($H166,output!$A$9:$AH$2200,M$1-$J$1+2)</f>
        <v>128.649034609273</v>
      </c>
      <c r="N166" s="11">
        <f>VLOOKUP($H166,output!$A$9:$AH$2200,N$1-$J$1+2)</f>
        <v>150.67800152268401</v>
      </c>
      <c r="O166" s="11">
        <f>VLOOKUP($H166,output!$A$9:$AH$2200,O$1-$J$1+2)</f>
        <v>189.755872028883</v>
      </c>
      <c r="P166" s="11">
        <f>VLOOKUP($H166,output!$A$9:$AH$2200,P$1-$J$1+2)</f>
        <v>193.25522779740101</v>
      </c>
      <c r="Q166" s="11">
        <f>VLOOKUP($H166,output!$A$9:$AH$2200,Q$1-$J$1+2)</f>
        <v>146.58637237423201</v>
      </c>
      <c r="R166" s="11">
        <f>VLOOKUP($H166,output!$A$9:$AH$2200,R$1-$J$1+2)</f>
        <v>151.85219617967999</v>
      </c>
      <c r="S166" s="11">
        <f>VLOOKUP($H166,output!$A$9:$AH$2200,S$1-$J$1+2)</f>
        <v>161.996556064971</v>
      </c>
      <c r="T166" s="11">
        <f>VLOOKUP($H166,output!$A$9:$AH$2200,T$1-$J$1+2)</f>
        <v>165.744513124581</v>
      </c>
      <c r="U166" s="11">
        <f>VLOOKUP($H166,output!$A$9:$AH$2200,U$1-$J$1+2)</f>
        <v>172.321844791118</v>
      </c>
      <c r="V166" s="11">
        <f>VLOOKUP($H166,output!$A$9:$AH$2200,V$1-$J$1+2)</f>
        <v>224.659225781327</v>
      </c>
      <c r="W166" s="11">
        <f>VLOOKUP($H166,output!$A$9:$AH$2200,W$1-$J$1+2)</f>
        <v>222.642028336831</v>
      </c>
      <c r="X166" s="11">
        <f>VLOOKUP($H166,output!$A$9:$AH$2200,X$1-$J$1+2)</f>
        <v>230.78969371980199</v>
      </c>
      <c r="Y166" s="11">
        <f>VLOOKUP($H166,output!$A$9:$AH$2200,Y$1-$J$1+2)</f>
        <v>239.88258808069699</v>
      </c>
      <c r="Z166" s="11">
        <f>VLOOKUP($H166,output!$A$9:$AH$2200,Z$1-$J$1+2)</f>
        <v>251.792810213628</v>
      </c>
      <c r="AA166" s="11">
        <f>VLOOKUP($H166,output!$A$9:$AH$2200,AA$1-$J$1+2)</f>
        <v>260.59692432758402</v>
      </c>
      <c r="AB166" s="11">
        <f>VLOOKUP($H166,output!$A$9:$AH$2200,AB$1-$J$1+2)</f>
        <v>232.94399903736999</v>
      </c>
      <c r="AC166" s="11">
        <f>VLOOKUP($H166,output!$A$9:$AH$2200,AC$1-$J$1+2)</f>
        <v>222.04088037417301</v>
      </c>
      <c r="AD166" s="11">
        <f>VLOOKUP($H166,output!$A$9:$AH$2200,AD$1-$J$1+2)</f>
        <v>216.44815442530501</v>
      </c>
      <c r="AE166" s="11">
        <f>VLOOKUP($H166,output!$A$9:$AH$2200,AE$1-$J$1+2)</f>
        <v>213.79834848118199</v>
      </c>
      <c r="AF166" s="11">
        <f>VLOOKUP($H166,output!$A$9:$AH$2200,AF$1-$J$1+2)</f>
        <v>212.53055249333599</v>
      </c>
      <c r="AG166" s="11">
        <f>VLOOKUP($H166,output!$A$9:$AH$2200,AG$1-$J$1+2)</f>
        <v>211.93505985180599</v>
      </c>
      <c r="AH166" s="11">
        <f>VLOOKUP($H166,output!$A$9:$AH$2200,AH$1-$J$1+2)</f>
        <v>211.768528099159</v>
      </c>
      <c r="AI166" s="11">
        <f>VLOOKUP($H166,output!$A$9:$AH$2200,AI$1-$J$1+2)</f>
        <v>211.865534765961</v>
      </c>
      <c r="AJ166" s="11">
        <f>VLOOKUP($H166,output!$A$9:$AH$2200,AJ$1-$J$1+2)</f>
        <v>212.14941323960599</v>
      </c>
      <c r="AK166" s="11">
        <f>VLOOKUP($H166,output!$A$9:$AH$2200,AK$1-$J$1+2)</f>
        <v>212.54507261999399</v>
      </c>
      <c r="AL166" s="11">
        <f>VLOOKUP($H166,output!$A$9:$AH$2200,AL$1-$J$1+2)</f>
        <v>213.026426333438</v>
      </c>
      <c r="AM166" s="11">
        <f>VLOOKUP($H166,output!$A$9:$AH$2200,AM$1-$J$1+2)</f>
        <v>213.568901141536</v>
      </c>
      <c r="AN166" s="11">
        <f>VLOOKUP($H166,output!$A$9:$AH$2200,AN$1-$J$1+2)</f>
        <v>214.15507499082099</v>
      </c>
      <c r="AO166" s="11">
        <f>VLOOKUP($H166,output!$A$9:$AH$2200,AO$1-$J$1+2)</f>
        <v>214.77203582878801</v>
      </c>
      <c r="AP166" s="11">
        <f>VLOOKUP($H166,output!$A$9:$AH$2200,AP$1-$J$1+2)</f>
        <v>215.40996251256001</v>
      </c>
      <c r="AR166" s="1">
        <f>AVERAGE(P166:V166)</f>
        <v>173.77370515904428</v>
      </c>
    </row>
    <row r="167" spans="8:44" x14ac:dyDescent="0.35">
      <c r="H167" t="s">
        <v>66</v>
      </c>
      <c r="J167" s="11"/>
      <c r="K167" s="11">
        <f>VLOOKUP($H167,output!$A$9:$AH$2200,K$1-$J$1+2)</f>
        <v>306.57299999999998</v>
      </c>
      <c r="L167" s="11">
        <f>VLOOKUP($H167,output!$A$9:$AH$2200,L$1-$J$1+2)</f>
        <v>311.32</v>
      </c>
      <c r="M167" s="11">
        <f>VLOOKUP($H167,output!$A$9:$AH$2200,M$1-$J$1+2)</f>
        <v>310.85917274191502</v>
      </c>
      <c r="N167" s="11">
        <f>VLOOKUP($H167,output!$A$9:$AH$2200,N$1-$J$1+2)</f>
        <v>414.58419428125802</v>
      </c>
      <c r="O167" s="11">
        <f>VLOOKUP($H167,output!$A$9:$AH$2200,O$1-$J$1+2)</f>
        <v>648.342652257699</v>
      </c>
      <c r="P167" s="11">
        <f>VLOOKUP($H167,output!$A$9:$AH$2200,P$1-$J$1+2)</f>
        <v>687.92272509658198</v>
      </c>
      <c r="Q167" s="11">
        <f>VLOOKUP($H167,output!$A$9:$AH$2200,Q$1-$J$1+2)</f>
        <v>616.98213457699296</v>
      </c>
      <c r="R167" s="11">
        <f>VLOOKUP($H167,output!$A$9:$AH$2200,R$1-$J$1+2)</f>
        <v>578.87722156551297</v>
      </c>
      <c r="S167" s="11">
        <f>VLOOKUP($H167,output!$A$9:$AH$2200,S$1-$J$1+2)</f>
        <v>613.93741056967099</v>
      </c>
      <c r="T167" s="11">
        <f>VLOOKUP($H167,output!$A$9:$AH$2200,T$1-$J$1+2)</f>
        <v>573.20232021963</v>
      </c>
      <c r="U167" s="11">
        <f>VLOOKUP($H167,output!$A$9:$AH$2200,U$1-$J$1+2)</f>
        <v>576.87171284940598</v>
      </c>
      <c r="V167" s="11">
        <f>VLOOKUP($H167,output!$A$9:$AH$2200,V$1-$J$1+2)</f>
        <v>773.93104068986702</v>
      </c>
      <c r="W167" s="11">
        <f>VLOOKUP($H167,output!$A$9:$AH$2200,W$1-$J$1+2)</f>
        <v>632.046384185634</v>
      </c>
      <c r="X167" s="11">
        <f>VLOOKUP($H167,output!$A$9:$AH$2200,X$1-$J$1+2)</f>
        <v>634.99409720212896</v>
      </c>
      <c r="Y167" s="11">
        <f>VLOOKUP($H167,output!$A$9:$AH$2200,Y$1-$J$1+2)</f>
        <v>588.73545416168804</v>
      </c>
      <c r="Z167" s="11">
        <f>VLOOKUP($H167,output!$A$9:$AH$2200,Z$1-$J$1+2)</f>
        <v>579.50152153976899</v>
      </c>
      <c r="AA167" s="11">
        <f>VLOOKUP($H167,output!$A$9:$AH$2200,AA$1-$J$1+2)</f>
        <v>569.19256598332595</v>
      </c>
      <c r="AB167" s="11">
        <f>VLOOKUP($H167,output!$A$9:$AH$2200,AB$1-$J$1+2)</f>
        <v>526.89335212477704</v>
      </c>
      <c r="AC167" s="11">
        <f>VLOOKUP($H167,output!$A$9:$AH$2200,AC$1-$J$1+2)</f>
        <v>506.55646658992299</v>
      </c>
      <c r="AD167" s="11">
        <f>VLOOKUP($H167,output!$A$9:$AH$2200,AD$1-$J$1+2)</f>
        <v>497.02538518219899</v>
      </c>
      <c r="AE167" s="11">
        <f>VLOOKUP($H167,output!$A$9:$AH$2200,AE$1-$J$1+2)</f>
        <v>490.83827469389797</v>
      </c>
      <c r="AF167" s="11">
        <f>VLOOKUP($H167,output!$A$9:$AH$2200,AF$1-$J$1+2)</f>
        <v>486.48625722260698</v>
      </c>
      <c r="AG167" s="11">
        <f>VLOOKUP($H167,output!$A$9:$AH$2200,AG$1-$J$1+2)</f>
        <v>482.55398368966701</v>
      </c>
      <c r="AH167" s="11">
        <f>VLOOKUP($H167,output!$A$9:$AH$2200,AH$1-$J$1+2)</f>
        <v>479.51637506492801</v>
      </c>
      <c r="AI167" s="11">
        <f>VLOOKUP($H167,output!$A$9:$AH$2200,AI$1-$J$1+2)</f>
        <v>477.086113943518</v>
      </c>
      <c r="AJ167" s="11">
        <f>VLOOKUP($H167,output!$A$9:$AH$2200,AJ$1-$J$1+2)</f>
        <v>475.10193989172501</v>
      </c>
      <c r="AK167" s="11">
        <f>VLOOKUP($H167,output!$A$9:$AH$2200,AK$1-$J$1+2)</f>
        <v>473.417597960205</v>
      </c>
      <c r="AL167" s="11">
        <f>VLOOKUP($H167,output!$A$9:$AH$2200,AL$1-$J$1+2)</f>
        <v>471.95205435739098</v>
      </c>
      <c r="AM167" s="11">
        <f>VLOOKUP($H167,output!$A$9:$AH$2200,AM$1-$J$1+2)</f>
        <v>470.64649558155702</v>
      </c>
      <c r="AN167" s="11">
        <f>VLOOKUP($H167,output!$A$9:$AH$2200,AN$1-$J$1+2)</f>
        <v>469.45829047970398</v>
      </c>
      <c r="AO167" s="11">
        <f>VLOOKUP($H167,output!$A$9:$AH$2200,AO$1-$J$1+2)</f>
        <v>468.35590086208498</v>
      </c>
      <c r="AP167" s="11">
        <f>VLOOKUP($H167,output!$A$9:$AH$2200,AP$1-$J$1+2)</f>
        <v>467.31558675286101</v>
      </c>
      <c r="AR167" s="1">
        <f t="shared" ref="AR167:AR170" si="123">AVERAGE(P167:V167)</f>
        <v>631.67493793823735</v>
      </c>
    </row>
    <row r="168" spans="8:44" x14ac:dyDescent="0.35">
      <c r="H168" t="s">
        <v>69</v>
      </c>
      <c r="J168" s="11"/>
      <c r="K168" s="11">
        <f>VLOOKUP($H168,output!$A$9:$AH$2200,K$1-$J$1+2)</f>
        <v>0</v>
      </c>
      <c r="L168" s="11">
        <f>VLOOKUP($H168,output!$A$9:$AH$2200,L$1-$J$1+2)</f>
        <v>0</v>
      </c>
      <c r="M168" s="11">
        <f>VLOOKUP($H168,output!$A$9:$AH$2200,M$1-$J$1+2)</f>
        <v>0</v>
      </c>
      <c r="N168" s="11">
        <f>VLOOKUP($H168,output!$A$9:$AH$2200,N$1-$J$1+2)</f>
        <v>0</v>
      </c>
      <c r="O168" s="11">
        <f>VLOOKUP($H168,output!$A$9:$AH$2200,O$1-$J$1+2)</f>
        <v>0</v>
      </c>
      <c r="P168" s="11">
        <f>VLOOKUP($H168,output!$A$9:$AH$2200,P$1-$J$1+2)</f>
        <v>0</v>
      </c>
      <c r="Q168" s="11">
        <f>VLOOKUP($H168,output!$A$9:$AH$2200,Q$1-$J$1+2)</f>
        <v>0</v>
      </c>
      <c r="R168" s="11">
        <f>VLOOKUP($H168,output!$A$9:$AH$2200,R$1-$J$1+2)</f>
        <v>0</v>
      </c>
      <c r="S168" s="11">
        <f>VLOOKUP($H168,output!$A$9:$AH$2200,S$1-$J$1+2)</f>
        <v>0</v>
      </c>
      <c r="T168" s="11">
        <f>VLOOKUP($H168,output!$A$9:$AH$2200,T$1-$J$1+2)</f>
        <v>0</v>
      </c>
      <c r="U168" s="11">
        <f>VLOOKUP($H168,output!$A$9:$AH$2200,U$1-$J$1+2)</f>
        <v>0</v>
      </c>
      <c r="V168" s="11">
        <f>VLOOKUP($H168,output!$A$9:$AH$2200,V$1-$J$1+2)</f>
        <v>0</v>
      </c>
      <c r="W168" s="11">
        <f>VLOOKUP($H168,output!$A$9:$AH$2200,W$1-$J$1+2)</f>
        <v>0</v>
      </c>
      <c r="X168" s="11">
        <f>VLOOKUP($H168,output!$A$9:$AH$2200,X$1-$J$1+2)</f>
        <v>0</v>
      </c>
      <c r="Y168" s="11">
        <f>VLOOKUP($H168,output!$A$9:$AH$2200,Y$1-$J$1+2)</f>
        <v>0</v>
      </c>
      <c r="Z168" s="11">
        <f>VLOOKUP($H168,output!$A$9:$AH$2200,Z$1-$J$1+2)</f>
        <v>0</v>
      </c>
      <c r="AA168" s="11">
        <f>VLOOKUP($H168,output!$A$9:$AH$2200,AA$1-$J$1+2)</f>
        <v>0</v>
      </c>
      <c r="AB168" s="11">
        <f>VLOOKUP($H168,output!$A$9:$AH$2200,AB$1-$J$1+2)</f>
        <v>0</v>
      </c>
      <c r="AC168" s="11">
        <f>VLOOKUP($H168,output!$A$9:$AH$2200,AC$1-$J$1+2)</f>
        <v>0</v>
      </c>
      <c r="AD168" s="11">
        <f>VLOOKUP($H168,output!$A$9:$AH$2200,AD$1-$J$1+2)</f>
        <v>0</v>
      </c>
      <c r="AE168" s="11">
        <f>VLOOKUP($H168,output!$A$9:$AH$2200,AE$1-$J$1+2)</f>
        <v>0</v>
      </c>
      <c r="AF168" s="11">
        <f>VLOOKUP($H168,output!$A$9:$AH$2200,AF$1-$J$1+2)</f>
        <v>0</v>
      </c>
      <c r="AG168" s="11">
        <f>VLOOKUP($H168,output!$A$9:$AH$2200,AG$1-$J$1+2)</f>
        <v>0</v>
      </c>
      <c r="AH168" s="11">
        <f>VLOOKUP($H168,output!$A$9:$AH$2200,AH$1-$J$1+2)</f>
        <v>0</v>
      </c>
      <c r="AI168" s="11">
        <f>VLOOKUP($H168,output!$A$9:$AH$2200,AI$1-$J$1+2)</f>
        <v>0</v>
      </c>
      <c r="AJ168" s="11">
        <f>VLOOKUP($H168,output!$A$9:$AH$2200,AJ$1-$J$1+2)</f>
        <v>0</v>
      </c>
      <c r="AK168" s="11">
        <f>VLOOKUP($H168,output!$A$9:$AH$2200,AK$1-$J$1+2)</f>
        <v>0</v>
      </c>
      <c r="AL168" s="11">
        <f>VLOOKUP($H168,output!$A$9:$AH$2200,AL$1-$J$1+2)</f>
        <v>0</v>
      </c>
      <c r="AM168" s="11">
        <f>VLOOKUP($H168,output!$A$9:$AH$2200,AM$1-$J$1+2)</f>
        <v>0</v>
      </c>
      <c r="AN168" s="11">
        <f>VLOOKUP($H168,output!$A$9:$AH$2200,AN$1-$J$1+2)</f>
        <v>0</v>
      </c>
      <c r="AO168" s="11">
        <f>VLOOKUP($H168,output!$A$9:$AH$2200,AO$1-$J$1+2)</f>
        <v>0</v>
      </c>
      <c r="AP168" s="11">
        <f>VLOOKUP($H168,output!$A$9:$AH$2200,AP$1-$J$1+2)</f>
        <v>0</v>
      </c>
      <c r="AR168" s="1">
        <f t="shared" si="123"/>
        <v>0</v>
      </c>
    </row>
    <row r="169" spans="8:44" x14ac:dyDescent="0.35">
      <c r="H169" t="s">
        <v>70</v>
      </c>
      <c r="J169" s="11"/>
      <c r="K169" s="11">
        <f>VLOOKUP($H169,output!$A$9:$AH$2200,K$1-$J$1+2)</f>
        <v>338.12599999999998</v>
      </c>
      <c r="L169" s="11">
        <f>VLOOKUP($H169,output!$A$9:$AH$2200,L$1-$J$1+2)</f>
        <v>318.964</v>
      </c>
      <c r="M169" s="11">
        <f>VLOOKUP($H169,output!$A$9:$AH$2200,M$1-$J$1+2)</f>
        <v>292.39620364133299</v>
      </c>
      <c r="N169" s="11">
        <f>VLOOKUP($H169,output!$A$9:$AH$2200,N$1-$J$1+2)</f>
        <v>295.85954875561202</v>
      </c>
      <c r="O169" s="11">
        <f>VLOOKUP($H169,output!$A$9:$AH$2200,O$1-$J$1+2)</f>
        <v>291.01522779789201</v>
      </c>
      <c r="P169" s="11">
        <f>VLOOKUP($H169,output!$A$9:$AH$2200,P$1-$J$1+2)</f>
        <v>0</v>
      </c>
      <c r="Q169" s="11">
        <f>VLOOKUP($H169,output!$A$9:$AH$2200,Q$1-$J$1+2)</f>
        <v>0</v>
      </c>
      <c r="R169" s="11">
        <f>VLOOKUP($H169,output!$A$9:$AH$2200,R$1-$J$1+2)</f>
        <v>0</v>
      </c>
      <c r="S169" s="11">
        <f>VLOOKUP($H169,output!$A$9:$AH$2200,S$1-$J$1+2)</f>
        <v>0</v>
      </c>
      <c r="T169" s="11">
        <f>VLOOKUP($H169,output!$A$9:$AH$2200,T$1-$J$1+2)</f>
        <v>0</v>
      </c>
      <c r="U169" s="11">
        <f>VLOOKUP($H169,output!$A$9:$AH$2200,U$1-$J$1+2)</f>
        <v>0</v>
      </c>
      <c r="V169" s="11">
        <f>VLOOKUP($H169,output!$A$9:$AH$2200,V$1-$J$1+2)</f>
        <v>0</v>
      </c>
      <c r="W169" s="11">
        <f>VLOOKUP($H169,output!$A$9:$AH$2200,W$1-$J$1+2)</f>
        <v>0</v>
      </c>
      <c r="X169" s="11">
        <f>VLOOKUP($H169,output!$A$9:$AH$2200,X$1-$J$1+2)</f>
        <v>0</v>
      </c>
      <c r="Y169" s="11">
        <f>VLOOKUP($H169,output!$A$9:$AH$2200,Y$1-$J$1+2)</f>
        <v>0</v>
      </c>
      <c r="Z169" s="11">
        <f>VLOOKUP($H169,output!$A$9:$AH$2200,Z$1-$J$1+2)</f>
        <v>0</v>
      </c>
      <c r="AA169" s="11">
        <f>VLOOKUP($H169,output!$A$9:$AH$2200,AA$1-$J$1+2)</f>
        <v>0</v>
      </c>
      <c r="AB169" s="11">
        <f>VLOOKUP($H169,output!$A$9:$AH$2200,AB$1-$J$1+2)</f>
        <v>0</v>
      </c>
      <c r="AC169" s="11">
        <f>VLOOKUP($H169,output!$A$9:$AH$2200,AC$1-$J$1+2)</f>
        <v>0</v>
      </c>
      <c r="AD169" s="11">
        <f>VLOOKUP($H169,output!$A$9:$AH$2200,AD$1-$J$1+2)</f>
        <v>0</v>
      </c>
      <c r="AE169" s="11">
        <f>VLOOKUP($H169,output!$A$9:$AH$2200,AE$1-$J$1+2)</f>
        <v>0</v>
      </c>
      <c r="AF169" s="11">
        <f>VLOOKUP($H169,output!$A$9:$AH$2200,AF$1-$J$1+2)</f>
        <v>0</v>
      </c>
      <c r="AG169" s="11">
        <f>VLOOKUP($H169,output!$A$9:$AH$2200,AG$1-$J$1+2)</f>
        <v>0</v>
      </c>
      <c r="AH169" s="11">
        <f>VLOOKUP($H169,output!$A$9:$AH$2200,AH$1-$J$1+2)</f>
        <v>0</v>
      </c>
      <c r="AI169" s="11">
        <f>VLOOKUP($H169,output!$A$9:$AH$2200,AI$1-$J$1+2)</f>
        <v>0</v>
      </c>
      <c r="AJ169" s="11">
        <f>VLOOKUP($H169,output!$A$9:$AH$2200,AJ$1-$J$1+2)</f>
        <v>0</v>
      </c>
      <c r="AK169" s="11">
        <f>VLOOKUP($H169,output!$A$9:$AH$2200,AK$1-$J$1+2)</f>
        <v>0</v>
      </c>
      <c r="AL169" s="11">
        <f>VLOOKUP($H169,output!$A$9:$AH$2200,AL$1-$J$1+2)</f>
        <v>0</v>
      </c>
      <c r="AM169" s="11">
        <f>VLOOKUP($H169,output!$A$9:$AH$2200,AM$1-$J$1+2)</f>
        <v>0</v>
      </c>
      <c r="AN169" s="11">
        <f>VLOOKUP($H169,output!$A$9:$AH$2200,AN$1-$J$1+2)</f>
        <v>0</v>
      </c>
      <c r="AO169" s="11">
        <f>VLOOKUP($H169,output!$A$9:$AH$2200,AO$1-$J$1+2)</f>
        <v>0</v>
      </c>
      <c r="AP169" s="11">
        <f>VLOOKUP($H169,output!$A$9:$AH$2200,AP$1-$J$1+2)</f>
        <v>0</v>
      </c>
      <c r="AR169" s="1">
        <f t="shared" si="123"/>
        <v>0</v>
      </c>
    </row>
    <row r="170" spans="8:44" x14ac:dyDescent="0.35">
      <c r="H170" t="s">
        <v>95</v>
      </c>
      <c r="J170" s="11"/>
      <c r="K170" s="11">
        <f>VLOOKUP($H170,output!$A$9:$AH$2200,K$1-$J$1+2)</f>
        <v>0</v>
      </c>
      <c r="L170" s="11">
        <f>VLOOKUP($H170,output!$A$9:$AH$2200,L$1-$J$1+2)</f>
        <v>0</v>
      </c>
      <c r="M170" s="11">
        <f>VLOOKUP($H170,output!$A$9:$AH$2200,M$1-$J$1+2)</f>
        <v>124.362353990112</v>
      </c>
      <c r="N170" s="11">
        <f>VLOOKUP($H170,output!$A$9:$AH$2200,N$1-$J$1+2)</f>
        <v>141.774963386807</v>
      </c>
      <c r="O170" s="11">
        <f>VLOOKUP($H170,output!$A$9:$AH$2200,O$1-$J$1+2)</f>
        <v>172.66046089093899</v>
      </c>
      <c r="P170" s="11">
        <f>VLOOKUP($H170,output!$A$9:$AH$2200,P$1-$J$1+2)</f>
        <v>178.19477375890801</v>
      </c>
      <c r="Q170" s="11">
        <f>VLOOKUP($H170,output!$A$9:$AH$2200,Q$1-$J$1+2)</f>
        <v>140.941406086748</v>
      </c>
      <c r="R170" s="11">
        <f>VLOOKUP($H170,output!$A$9:$AH$2200,R$1-$J$1+2)</f>
        <v>146.44979064136001</v>
      </c>
      <c r="S170" s="11">
        <f>VLOOKUP($H170,output!$A$9:$AH$2200,S$1-$J$1+2)</f>
        <v>156.80349585055501</v>
      </c>
      <c r="T170" s="11">
        <f>VLOOKUP($H170,output!$A$9:$AH$2200,T$1-$J$1+2)</f>
        <v>160.71326779018</v>
      </c>
      <c r="U170" s="11">
        <f>VLOOKUP($H170,output!$A$9:$AH$2200,U$1-$J$1+2)</f>
        <v>167.423566961223</v>
      </c>
      <c r="V170" s="11">
        <f>VLOOKUP($H170,output!$A$9:$AH$2200,V$1-$J$1+2)</f>
        <v>219.49024248169101</v>
      </c>
      <c r="W170" s="11">
        <f>VLOOKUP($H170,output!$A$9:$AH$2200,W$1-$J$1+2)</f>
        <v>217.730797152116</v>
      </c>
      <c r="X170" s="11">
        <f>VLOOKUP($H170,output!$A$9:$AH$2200,X$1-$J$1+2)</f>
        <v>225.75123807109901</v>
      </c>
      <c r="Y170" s="11">
        <f>VLOOKUP($H170,output!$A$9:$AH$2200,Y$1-$J$1+2)</f>
        <v>235.20462903331699</v>
      </c>
      <c r="Z170" s="11">
        <f>VLOOKUP($H170,output!$A$9:$AH$2200,Z$1-$J$1+2)</f>
        <v>247.22138128675601</v>
      </c>
      <c r="AA170" s="11">
        <f>VLOOKUP($H170,output!$A$9:$AH$2200,AA$1-$J$1+2)</f>
        <v>256.206662531929</v>
      </c>
      <c r="AB170" s="11">
        <f>VLOOKUP($H170,output!$A$9:$AH$2200,AB$1-$J$1+2)</f>
        <v>228.60385561683799</v>
      </c>
      <c r="AC170" s="11">
        <f>VLOOKUP($H170,output!$A$9:$AH$2200,AC$1-$J$1+2)</f>
        <v>217.73793469299301</v>
      </c>
      <c r="AD170" s="11">
        <f>VLOOKUP($H170,output!$A$9:$AH$2200,AD$1-$J$1+2)</f>
        <v>212.15187875272301</v>
      </c>
      <c r="AE170" s="11">
        <f>VLOOKUP($H170,output!$A$9:$AH$2200,AE$1-$J$1+2)</f>
        <v>209.508148853238</v>
      </c>
      <c r="AF170" s="11">
        <f>VLOOKUP($H170,output!$A$9:$AH$2200,AF$1-$J$1+2)</f>
        <v>208.245975870687</v>
      </c>
      <c r="AG170" s="11">
        <f>VLOOKUP($H170,output!$A$9:$AH$2200,AG$1-$J$1+2)</f>
        <v>207.65581745971701</v>
      </c>
      <c r="AH170" s="11">
        <f>VLOOKUP($H170,output!$A$9:$AH$2200,AH$1-$J$1+2)</f>
        <v>207.49424534892299</v>
      </c>
      <c r="AI170" s="11">
        <f>VLOOKUP($H170,output!$A$9:$AH$2200,AI$1-$J$1+2)</f>
        <v>207.59590271298001</v>
      </c>
      <c r="AJ170" s="11">
        <f>VLOOKUP($H170,output!$A$9:$AH$2200,AJ$1-$J$1+2)</f>
        <v>207.88404530095701</v>
      </c>
      <c r="AK170" s="11">
        <f>VLOOKUP($H170,output!$A$9:$AH$2200,AK$1-$J$1+2)</f>
        <v>208.28379794693001</v>
      </c>
      <c r="AL170" s="11">
        <f>VLOOKUP($H170,output!$A$9:$AH$2200,AL$1-$J$1+2)</f>
        <v>208.76904090578199</v>
      </c>
      <c r="AM170" s="11">
        <f>VLOOKUP($H170,output!$A$9:$AH$2200,AM$1-$J$1+2)</f>
        <v>209.315225034371</v>
      </c>
      <c r="AN170" s="11">
        <f>VLOOKUP($H170,output!$A$9:$AH$2200,AN$1-$J$1+2)</f>
        <v>209.90494855579499</v>
      </c>
      <c r="AO170" s="11">
        <f>VLOOKUP($H170,output!$A$9:$AH$2200,AO$1-$J$1+2)</f>
        <v>210.52531746121599</v>
      </c>
      <c r="AP170" s="11">
        <f>VLOOKUP($H170,output!$A$9:$AH$2200,AP$1-$J$1+2)</f>
        <v>211.16652657146901</v>
      </c>
      <c r="AR170" s="1">
        <f t="shared" si="123"/>
        <v>167.14522051009499</v>
      </c>
    </row>
    <row r="171" spans="8:44" x14ac:dyDescent="0.35">
      <c r="H171" t="s">
        <v>96</v>
      </c>
      <c r="J171" s="11"/>
      <c r="K171" s="11">
        <f>VLOOKUP($H171,output!$A$9:$AH$2200,K$1-$J$1+2)</f>
        <v>0</v>
      </c>
      <c r="L171" s="11">
        <f>VLOOKUP($H171,output!$A$9:$AH$2200,L$1-$J$1+2)</f>
        <v>0</v>
      </c>
      <c r="M171" s="11">
        <f>VLOOKUP($H171,output!$A$9:$AH$2200,M$1-$J$1+2)</f>
        <v>280.11702075618399</v>
      </c>
      <c r="N171" s="11">
        <f>VLOOKUP($H171,output!$A$9:$AH$2200,N$1-$J$1+2)</f>
        <v>376.42147861293398</v>
      </c>
      <c r="O171" s="11">
        <f>VLOOKUP($H171,output!$A$9:$AH$2200,O$1-$J$1+2)</f>
        <v>595.14110115311405</v>
      </c>
      <c r="P171" s="11">
        <f>VLOOKUP($H171,output!$A$9:$AH$2200,P$1-$J$1+2)</f>
        <v>638.99934547687701</v>
      </c>
      <c r="Q171" s="11">
        <f>VLOOKUP($H171,output!$A$9:$AH$2200,Q$1-$J$1+2)</f>
        <v>571.40806993669401</v>
      </c>
      <c r="R171" s="11">
        <f>VLOOKUP($H171,output!$A$9:$AH$2200,R$1-$J$1+2)</f>
        <v>536.43796536374896</v>
      </c>
      <c r="S171" s="11">
        <f>VLOOKUP($H171,output!$A$9:$AH$2200,S$1-$J$1+2)</f>
        <v>574.00673013147002</v>
      </c>
      <c r="T171" s="11">
        <f>VLOOKUP($H171,output!$A$9:$AH$2200,T$1-$J$1+2)</f>
        <v>535.12287578740802</v>
      </c>
      <c r="U171" s="11">
        <f>VLOOKUP($H171,output!$A$9:$AH$2200,U$1-$J$1+2)</f>
        <v>540.18505336385499</v>
      </c>
      <c r="V171" s="11">
        <f>VLOOKUP($H171,output!$A$9:$AH$2200,V$1-$J$1+2)</f>
        <v>735.63347885574603</v>
      </c>
      <c r="W171" s="11">
        <f>VLOOKUP($H171,output!$A$9:$AH$2200,W$1-$J$1+2)</f>
        <v>595.80155937412701</v>
      </c>
      <c r="X171" s="11">
        <f>VLOOKUP($H171,output!$A$9:$AH$2200,X$1-$J$1+2)</f>
        <v>598.12210126517903</v>
      </c>
      <c r="Y171" s="11">
        <f>VLOOKUP($H171,output!$A$9:$AH$2200,Y$1-$J$1+2)</f>
        <v>554.38943778243197</v>
      </c>
      <c r="Z171" s="11">
        <f>VLOOKUP($H171,output!$A$9:$AH$2200,Z$1-$J$1+2)</f>
        <v>545.97080511931995</v>
      </c>
      <c r="AA171" s="11">
        <f>VLOOKUP($H171,output!$A$9:$AH$2200,AA$1-$J$1+2)</f>
        <v>536.88754266645105</v>
      </c>
      <c r="AB171" s="11">
        <f>VLOOKUP($H171,output!$A$9:$AH$2200,AB$1-$J$1+2)</f>
        <v>494.96109403178502</v>
      </c>
      <c r="AC171" s="11">
        <f>VLOOKUP($H171,output!$A$9:$AH$2200,AC$1-$J$1+2)</f>
        <v>474.91550908375802</v>
      </c>
      <c r="AD171" s="11">
        <f>VLOOKUP($H171,output!$A$9:$AH$2200,AD$1-$J$1+2)</f>
        <v>465.50365021117102</v>
      </c>
      <c r="AE171" s="11">
        <f>VLOOKUP($H171,output!$A$9:$AH$2200,AE$1-$J$1+2)</f>
        <v>459.43865988137998</v>
      </c>
      <c r="AF171" s="11">
        <f>VLOOKUP($H171,output!$A$9:$AH$2200,AF$1-$J$1+2)</f>
        <v>455.21247029378497</v>
      </c>
      <c r="AG171" s="11">
        <f>VLOOKUP($H171,output!$A$9:$AH$2200,AG$1-$J$1+2)</f>
        <v>451.418478739779</v>
      </c>
      <c r="AH171" s="11">
        <f>VLOOKUP($H171,output!$A$9:$AH$2200,AH$1-$J$1+2)</f>
        <v>448.52329625229299</v>
      </c>
      <c r="AI171" s="11">
        <f>VLOOKUP($H171,output!$A$9:$AH$2200,AI$1-$J$1+2)</f>
        <v>446.24005711514098</v>
      </c>
      <c r="AJ171" s="11">
        <f>VLOOKUP($H171,output!$A$9:$AH$2200,AJ$1-$J$1+2)</f>
        <v>444.40598906681498</v>
      </c>
      <c r="AK171" s="11">
        <f>VLOOKUP($H171,output!$A$9:$AH$2200,AK$1-$J$1+2)</f>
        <v>442.87743309477997</v>
      </c>
      <c r="AL171" s="11">
        <f>VLOOKUP($H171,output!$A$9:$AH$2200,AL$1-$J$1+2)</f>
        <v>441.57325638629197</v>
      </c>
      <c r="AM171" s="11">
        <f>VLOOKUP($H171,output!$A$9:$AH$2200,AM$1-$J$1+2)</f>
        <v>440.434744441654</v>
      </c>
      <c r="AN171" s="11">
        <f>VLOOKUP($H171,output!$A$9:$AH$2200,AN$1-$J$1+2)</f>
        <v>439.41933565970101</v>
      </c>
      <c r="AO171" s="11">
        <f>VLOOKUP($H171,output!$A$9:$AH$2200,AO$1-$J$1+2)</f>
        <v>438.495543798271</v>
      </c>
      <c r="AP171" s="11">
        <f>VLOOKUP($H171,output!$A$9:$AH$2200,AP$1-$J$1+2)</f>
        <v>437.63966793798198</v>
      </c>
      <c r="AR171" s="1">
        <f>AVERAGE(P171:V171)</f>
        <v>590.25621698797113</v>
      </c>
    </row>
    <row r="172" spans="8:44" x14ac:dyDescent="0.35">
      <c r="H172" t="s">
        <v>100</v>
      </c>
      <c r="J172" s="11"/>
      <c r="K172" s="11">
        <f>VLOOKUP($H172,output!$A$9:$AH$2200,K$1-$J$1+2)</f>
        <v>0</v>
      </c>
      <c r="L172" s="11">
        <f>VLOOKUP($H172,output!$A$9:$AH$2200,L$1-$J$1+2)</f>
        <v>0</v>
      </c>
      <c r="M172" s="11">
        <f>VLOOKUP($H172,output!$A$9:$AH$2200,M$1-$J$1+2)</f>
        <v>214.38205649816501</v>
      </c>
      <c r="N172" s="11">
        <f>VLOOKUP($H172,output!$A$9:$AH$2200,N$1-$J$1+2)</f>
        <v>222.18351369840201</v>
      </c>
      <c r="O172" s="11">
        <f>VLOOKUP($H172,output!$A$9:$AH$2200,O$1-$J$1+2)</f>
        <v>216.467894822978</v>
      </c>
      <c r="P172" s="11">
        <f>VLOOKUP($H172,output!$A$9:$AH$2200,P$1-$J$1+2)</f>
        <v>0.42432002315858802</v>
      </c>
      <c r="Q172" s="11">
        <f>VLOOKUP($H172,output!$A$9:$AH$2200,Q$1-$J$1+2)</f>
        <v>0</v>
      </c>
      <c r="R172" s="11">
        <f>VLOOKUP($H172,output!$A$9:$AH$2200,R$1-$J$1+2)</f>
        <v>0</v>
      </c>
      <c r="S172" s="11">
        <f>VLOOKUP($H172,output!$A$9:$AH$2200,S$1-$J$1+2)</f>
        <v>0</v>
      </c>
      <c r="T172" s="11">
        <f>VLOOKUP($H172,output!$A$9:$AH$2200,T$1-$J$1+2)</f>
        <v>0</v>
      </c>
      <c r="U172" s="11">
        <f>VLOOKUP($H172,output!$A$9:$AH$2200,U$1-$J$1+2)</f>
        <v>0</v>
      </c>
      <c r="V172" s="11">
        <f>VLOOKUP($H172,output!$A$9:$AH$2200,V$1-$J$1+2)</f>
        <v>0</v>
      </c>
      <c r="W172" s="11">
        <f>VLOOKUP($H172,output!$A$9:$AH$2200,W$1-$J$1+2)</f>
        <v>0</v>
      </c>
      <c r="X172" s="11">
        <f>VLOOKUP($H172,output!$A$9:$AH$2200,X$1-$J$1+2)</f>
        <v>0</v>
      </c>
      <c r="Y172" s="11">
        <f>VLOOKUP($H172,output!$A$9:$AH$2200,Y$1-$J$1+2)</f>
        <v>0</v>
      </c>
      <c r="Z172" s="11">
        <f>VLOOKUP($H172,output!$A$9:$AH$2200,Z$1-$J$1+2)</f>
        <v>0</v>
      </c>
      <c r="AA172" s="11">
        <f>VLOOKUP($H172,output!$A$9:$AH$2200,AA$1-$J$1+2)</f>
        <v>0</v>
      </c>
      <c r="AB172" s="11">
        <f>VLOOKUP($H172,output!$A$9:$AH$2200,AB$1-$J$1+2)</f>
        <v>0</v>
      </c>
      <c r="AC172" s="11">
        <f>VLOOKUP($H172,output!$A$9:$AH$2200,AC$1-$J$1+2)</f>
        <v>0</v>
      </c>
      <c r="AD172" s="11">
        <f>VLOOKUP($H172,output!$A$9:$AH$2200,AD$1-$J$1+2)</f>
        <v>0</v>
      </c>
      <c r="AE172" s="11">
        <f>VLOOKUP($H172,output!$A$9:$AH$2200,AE$1-$J$1+2)</f>
        <v>0</v>
      </c>
      <c r="AF172" s="11">
        <f>VLOOKUP($H172,output!$A$9:$AH$2200,AF$1-$J$1+2)</f>
        <v>0</v>
      </c>
      <c r="AG172" s="11">
        <f>VLOOKUP($H172,output!$A$9:$AH$2200,AG$1-$J$1+2)</f>
        <v>0</v>
      </c>
      <c r="AH172" s="11">
        <f>VLOOKUP($H172,output!$A$9:$AH$2200,AH$1-$J$1+2)</f>
        <v>0</v>
      </c>
      <c r="AI172" s="11">
        <f>VLOOKUP($H172,output!$A$9:$AH$2200,AI$1-$J$1+2)</f>
        <v>0</v>
      </c>
      <c r="AJ172" s="11">
        <f>VLOOKUP($H172,output!$A$9:$AH$2200,AJ$1-$J$1+2)</f>
        <v>0</v>
      </c>
      <c r="AK172" s="11">
        <f>VLOOKUP($H172,output!$A$9:$AH$2200,AK$1-$J$1+2)</f>
        <v>0</v>
      </c>
      <c r="AL172" s="11">
        <f>VLOOKUP($H172,output!$A$9:$AH$2200,AL$1-$J$1+2)</f>
        <v>0</v>
      </c>
      <c r="AM172" s="11">
        <f>VLOOKUP($H172,output!$A$9:$AH$2200,AM$1-$J$1+2)</f>
        <v>0</v>
      </c>
      <c r="AN172" s="11">
        <f>VLOOKUP($H172,output!$A$9:$AH$2200,AN$1-$J$1+2)</f>
        <v>0</v>
      </c>
      <c r="AO172" s="11">
        <f>VLOOKUP($H172,output!$A$9:$AH$2200,AO$1-$J$1+2)</f>
        <v>0</v>
      </c>
      <c r="AP172" s="11">
        <f>VLOOKUP($H172,output!$A$9:$AH$2200,AP$1-$J$1+2)</f>
        <v>0</v>
      </c>
      <c r="AR172" s="1">
        <f t="shared" ref="AR172:AR173" si="124">AVERAGE(P172:V172)</f>
        <v>6.0617146165512573E-2</v>
      </c>
    </row>
    <row r="173" spans="8:44" x14ac:dyDescent="0.35">
      <c r="H173" t="s">
        <v>71</v>
      </c>
      <c r="J173" s="11"/>
      <c r="K173" s="11">
        <f>VLOOKUP($H173,output!$A$9:$AH$2200,K$1-$J$1+2)</f>
        <v>132.203</v>
      </c>
      <c r="L173" s="11">
        <f>VLOOKUP($H173,output!$A$9:$AH$2200,L$1-$J$1+2)</f>
        <v>127.81100000000001</v>
      </c>
      <c r="M173" s="11">
        <f>VLOOKUP($H173,output!$A$9:$AH$2200,M$1-$J$1+2)</f>
        <v>123.81390945709801</v>
      </c>
      <c r="N173" s="11">
        <f>VLOOKUP($H173,output!$A$9:$AH$2200,N$1-$J$1+2)</f>
        <v>188.65342528162901</v>
      </c>
      <c r="O173" s="11">
        <f>VLOOKUP($H173,output!$A$9:$AH$2200,O$1-$J$1+2)</f>
        <v>170.08280210240301</v>
      </c>
      <c r="P173" s="11">
        <f>VLOOKUP($H173,output!$A$9:$AH$2200,P$1-$J$1+2)</f>
        <v>178.23618285123899</v>
      </c>
      <c r="Q173" s="11">
        <f>VLOOKUP($H173,output!$A$9:$AH$2200,Q$1-$J$1+2)</f>
        <v>262.92207365342199</v>
      </c>
      <c r="R173" s="11">
        <f>VLOOKUP($H173,output!$A$9:$AH$2200,R$1-$J$1+2)</f>
        <v>229.858489227928</v>
      </c>
      <c r="S173" s="11">
        <f>VLOOKUP($H173,output!$A$9:$AH$2200,S$1-$J$1+2)</f>
        <v>204.12188483431501</v>
      </c>
      <c r="T173" s="11">
        <f>VLOOKUP($H173,output!$A$9:$AH$2200,T$1-$J$1+2)</f>
        <v>182.830001105088</v>
      </c>
      <c r="U173" s="11">
        <f>VLOOKUP($H173,output!$A$9:$AH$2200,U$1-$J$1+2)</f>
        <v>164.45522615194699</v>
      </c>
      <c r="V173" s="11">
        <f>VLOOKUP($H173,output!$A$9:$AH$2200,V$1-$J$1+2)</f>
        <v>150.66136884634301</v>
      </c>
      <c r="W173" s="11">
        <f>VLOOKUP($H173,output!$A$9:$AH$2200,W$1-$J$1+2)</f>
        <v>314.72321917565199</v>
      </c>
      <c r="X173" s="11">
        <f>VLOOKUP($H173,output!$A$9:$AH$2200,X$1-$J$1+2)</f>
        <v>261.89697576837398</v>
      </c>
      <c r="Y173" s="11">
        <f>VLOOKUP($H173,output!$A$9:$AH$2200,Y$1-$J$1+2)</f>
        <v>219.67891417774501</v>
      </c>
      <c r="Z173" s="11">
        <f>VLOOKUP($H173,output!$A$9:$AH$2200,Z$1-$J$1+2)</f>
        <v>186.115405727243</v>
      </c>
      <c r="AA173" s="11">
        <f>VLOOKUP($H173,output!$A$9:$AH$2200,AA$1-$J$1+2)</f>
        <v>159.127815290944</v>
      </c>
      <c r="AB173" s="11">
        <f>VLOOKUP($H173,output!$A$9:$AH$2200,AB$1-$J$1+2)</f>
        <v>137.4269179723</v>
      </c>
      <c r="AC173" s="11">
        <f>VLOOKUP($H173,output!$A$9:$AH$2200,AC$1-$J$1+2)</f>
        <v>448.88713890229297</v>
      </c>
      <c r="AD173" s="11">
        <f>VLOOKUP($H173,output!$A$9:$AH$2200,AD$1-$J$1+2)</f>
        <v>393.09304308600099</v>
      </c>
      <c r="AE173" s="11">
        <f>VLOOKUP($H173,output!$A$9:$AH$2200,AE$1-$J$1+2)</f>
        <v>344.05545610308599</v>
      </c>
      <c r="AF173" s="11">
        <f>VLOOKUP($H173,output!$A$9:$AH$2200,AF$1-$J$1+2)</f>
        <v>337.02369719066098</v>
      </c>
      <c r="AG173" s="11">
        <f>VLOOKUP($H173,output!$A$9:$AH$2200,AG$1-$J$1+2)</f>
        <v>296.60969703437303</v>
      </c>
      <c r="AH173" s="11">
        <f>VLOOKUP($H173,output!$A$9:$AH$2200,AH$1-$J$1+2)</f>
        <v>261.14714266086003</v>
      </c>
      <c r="AI173" s="11">
        <f>VLOOKUP($H173,output!$A$9:$AH$2200,AI$1-$J$1+2)</f>
        <v>230.09063484618099</v>
      </c>
      <c r="AJ173" s="11">
        <f>VLOOKUP($H173,output!$A$9:$AH$2200,AJ$1-$J$1+2)</f>
        <v>202.93954728725299</v>
      </c>
      <c r="AK173" s="11">
        <f>VLOOKUP($H173,output!$A$9:$AH$2200,AK$1-$J$1+2)</f>
        <v>179.23658608036999</v>
      </c>
      <c r="AL173" s="11">
        <f>VLOOKUP($H173,output!$A$9:$AH$2200,AL$1-$J$1+2)</f>
        <v>158.56690898942301</v>
      </c>
      <c r="AM173" s="11">
        <f>VLOOKUP($H173,output!$A$9:$AH$2200,AM$1-$J$1+2)</f>
        <v>140.55683842093001</v>
      </c>
      <c r="AN173" s="11">
        <f>VLOOKUP($H173,output!$A$9:$AH$2200,AN$1-$J$1+2)</f>
        <v>124.87199290453999</v>
      </c>
      <c r="AO173" s="11">
        <f>VLOOKUP($H173,output!$A$9:$AH$2200,AO$1-$J$1+2)</f>
        <v>111.214927636178</v>
      </c>
      <c r="AP173" s="11">
        <f>VLOOKUP($H173,output!$A$9:$AH$2200,AP$1-$J$1+2)</f>
        <v>99.322437707677395</v>
      </c>
      <c r="AR173" s="1">
        <f t="shared" si="124"/>
        <v>196.15503238146886</v>
      </c>
    </row>
    <row r="174" spans="8:44" x14ac:dyDescent="0.35">
      <c r="H174" t="s">
        <v>93</v>
      </c>
      <c r="J174" s="11"/>
      <c r="K174" s="11">
        <f>VLOOKUP($H174,output!$A$9:$AH$2200,K$1-$J$1+2)</f>
        <v>103.633</v>
      </c>
      <c r="L174" s="11">
        <f>VLOOKUP($H174,output!$A$9:$AH$2200,L$1-$J$1+2)</f>
        <v>99.504000000000005</v>
      </c>
      <c r="M174" s="11">
        <f>VLOOKUP($H174,output!$A$9:$AH$2200,M$1-$J$1+2)</f>
        <v>96.344661017074003</v>
      </c>
      <c r="N174" s="11">
        <f>VLOOKUP($H174,output!$A$9:$AH$2200,N$1-$J$1+2)</f>
        <v>96.189527144348901</v>
      </c>
      <c r="O174" s="11">
        <f>VLOOKUP($H174,output!$A$9:$AH$2200,O$1-$J$1+2)</f>
        <v>97.4918729769512</v>
      </c>
      <c r="P174" s="11">
        <f>VLOOKUP($H174,output!$A$9:$AH$2200,P$1-$J$1+2)</f>
        <v>238.20433559733701</v>
      </c>
      <c r="Q174" s="11">
        <f>VLOOKUP($H174,output!$A$9:$AH$2200,Q$1-$J$1+2)</f>
        <v>433.00386616390301</v>
      </c>
      <c r="R174" s="11">
        <f>VLOOKUP($H174,output!$A$9:$AH$2200,R$1-$J$1+2)</f>
        <v>393.39071049391799</v>
      </c>
      <c r="S174" s="11">
        <f>VLOOKUP($H174,output!$A$9:$AH$2200,S$1-$J$1+2)</f>
        <v>365.88735366741201</v>
      </c>
      <c r="T174" s="11">
        <f>VLOOKUP($H174,output!$A$9:$AH$2200,T$1-$J$1+2)</f>
        <v>326.86415572209802</v>
      </c>
      <c r="U174" s="11">
        <f>VLOOKUP($H174,output!$A$9:$AH$2200,U$1-$J$1+2)</f>
        <v>287.792947077924</v>
      </c>
      <c r="V174" s="11">
        <f>VLOOKUP($H174,output!$A$9:$AH$2200,V$1-$J$1+2)</f>
        <v>272.04884682803299</v>
      </c>
      <c r="W174" s="11">
        <f>VLOOKUP($H174,output!$A$9:$AH$2200,W$1-$J$1+2)</f>
        <v>410.54434786053201</v>
      </c>
      <c r="X174" s="11">
        <f>VLOOKUP($H174,output!$A$9:$AH$2200,X$1-$J$1+2)</f>
        <v>372.72873725196001</v>
      </c>
      <c r="Y174" s="11">
        <f>VLOOKUP($H174,output!$A$9:$AH$2200,Y$1-$J$1+2)</f>
        <v>347.12840634997502</v>
      </c>
      <c r="Z174" s="11">
        <f>VLOOKUP($H174,output!$A$9:$AH$2200,Z$1-$J$1+2)</f>
        <v>329.26506963351898</v>
      </c>
      <c r="AA174" s="11">
        <f>VLOOKUP($H174,output!$A$9:$AH$2200,AA$1-$J$1+2)</f>
        <v>304.30673112150799</v>
      </c>
      <c r="AB174" s="11">
        <f>VLOOKUP($H174,output!$A$9:$AH$2200,AB$1-$J$1+2)</f>
        <v>283.51551369153998</v>
      </c>
      <c r="AC174" s="11">
        <f>VLOOKUP($H174,output!$A$9:$AH$2200,AC$1-$J$1+2)</f>
        <v>350.14602663527302</v>
      </c>
      <c r="AD174" s="11">
        <f>VLOOKUP($H174,output!$A$9:$AH$2200,AD$1-$J$1+2)</f>
        <v>317.00682190233601</v>
      </c>
      <c r="AE174" s="11">
        <f>VLOOKUP($H174,output!$A$9:$AH$2200,AE$1-$J$1+2)</f>
        <v>291.38666398973402</v>
      </c>
      <c r="AF174" s="11">
        <f>VLOOKUP($H174,output!$A$9:$AH$2200,AF$1-$J$1+2)</f>
        <v>374.49494483492703</v>
      </c>
      <c r="AG174" s="11">
        <f>VLOOKUP($H174,output!$A$9:$AH$2200,AG$1-$J$1+2)</f>
        <v>343.75061337350797</v>
      </c>
      <c r="AH174" s="11">
        <f>VLOOKUP($H174,output!$A$9:$AH$2200,AH$1-$J$1+2)</f>
        <v>317.40477195863599</v>
      </c>
      <c r="AI174" s="11">
        <f>VLOOKUP($H174,output!$A$9:$AH$2200,AI$1-$J$1+2)</f>
        <v>272.776493578707</v>
      </c>
      <c r="AJ174" s="11">
        <f>VLOOKUP($H174,output!$A$9:$AH$2200,AJ$1-$J$1+2)</f>
        <v>260.00913867649001</v>
      </c>
      <c r="AK174" s="11">
        <f>VLOOKUP($H174,output!$A$9:$AH$2200,AK$1-$J$1+2)</f>
        <v>239.74030388927599</v>
      </c>
      <c r="AL174" s="11">
        <f>VLOOKUP($H174,output!$A$9:$AH$2200,AL$1-$J$1+2)</f>
        <v>220.68037875298</v>
      </c>
      <c r="AM174" s="11">
        <f>VLOOKUP($H174,output!$A$9:$AH$2200,AM$1-$J$1+2)</f>
        <v>202.64042755371599</v>
      </c>
      <c r="AN174" s="11">
        <f>VLOOKUP($H174,output!$A$9:$AH$2200,AN$1-$J$1+2)</f>
        <v>185.639369279693</v>
      </c>
      <c r="AO174" s="11">
        <f>VLOOKUP($H174,output!$A$9:$AH$2200,AO$1-$J$1+2)</f>
        <v>169.67660246562099</v>
      </c>
      <c r="AP174" s="11">
        <f>VLOOKUP($H174,output!$A$9:$AH$2200,AP$1-$J$1+2)</f>
        <v>154.73607193798401</v>
      </c>
      <c r="AR174" s="1">
        <f>AVERAGE(P174:V174)</f>
        <v>331.02745936437503</v>
      </c>
    </row>
    <row r="175" spans="8:44" x14ac:dyDescent="0.35">
      <c r="H175" t="s">
        <v>73</v>
      </c>
      <c r="J175" s="11"/>
      <c r="K175" s="11">
        <f>VLOOKUP($H175,output!$A$9:$AH$2200,K$1-$J$1+2)</f>
        <v>103.633</v>
      </c>
      <c r="L175" s="11">
        <f>VLOOKUP($H175,output!$A$9:$AH$2200,L$1-$J$1+2)</f>
        <v>99.504000000000005</v>
      </c>
      <c r="M175" s="11">
        <f>VLOOKUP($H175,output!$A$9:$AH$2200,M$1-$J$1+2)</f>
        <v>96.344661017074003</v>
      </c>
      <c r="N175" s="11">
        <f>VLOOKUP($H175,output!$A$9:$AH$2200,N$1-$J$1+2)</f>
        <v>96.189527144348901</v>
      </c>
      <c r="O175" s="11">
        <f>VLOOKUP($H175,output!$A$9:$AH$2200,O$1-$J$1+2)</f>
        <v>97.4918729769512</v>
      </c>
      <c r="P175" s="11">
        <f>VLOOKUP($H175,output!$A$9:$AH$2200,P$1-$J$1+2)</f>
        <v>0</v>
      </c>
      <c r="Q175" s="11">
        <f>VLOOKUP($H175,output!$A$9:$AH$2200,Q$1-$J$1+2)</f>
        <v>0</v>
      </c>
      <c r="R175" s="11">
        <f>VLOOKUP($H175,output!$A$9:$AH$2200,R$1-$J$1+2)</f>
        <v>0</v>
      </c>
      <c r="S175" s="11">
        <f>VLOOKUP($H175,output!$A$9:$AH$2200,S$1-$J$1+2)</f>
        <v>0</v>
      </c>
      <c r="T175" s="11">
        <f>VLOOKUP($H175,output!$A$9:$AH$2200,T$1-$J$1+2)</f>
        <v>0</v>
      </c>
      <c r="U175" s="11">
        <f>VLOOKUP($H175,output!$A$9:$AH$2200,U$1-$J$1+2)</f>
        <v>0</v>
      </c>
      <c r="V175" s="11">
        <f>VLOOKUP($H175,output!$A$9:$AH$2200,V$1-$J$1+2)</f>
        <v>0</v>
      </c>
      <c r="W175" s="11">
        <f>VLOOKUP($H175,output!$A$9:$AH$2200,W$1-$J$1+2)</f>
        <v>0</v>
      </c>
      <c r="X175" s="11">
        <f>VLOOKUP($H175,output!$A$9:$AH$2200,X$1-$J$1+2)</f>
        <v>0</v>
      </c>
      <c r="Y175" s="11">
        <f>VLOOKUP($H175,output!$A$9:$AH$2200,Y$1-$J$1+2)</f>
        <v>0</v>
      </c>
      <c r="Z175" s="11">
        <f>VLOOKUP($H175,output!$A$9:$AH$2200,Z$1-$J$1+2)</f>
        <v>0</v>
      </c>
      <c r="AA175" s="11">
        <f>VLOOKUP($H175,output!$A$9:$AH$2200,AA$1-$J$1+2)</f>
        <v>0</v>
      </c>
      <c r="AB175" s="11">
        <f>VLOOKUP($H175,output!$A$9:$AH$2200,AB$1-$J$1+2)</f>
        <v>0</v>
      </c>
      <c r="AC175" s="11">
        <f>VLOOKUP($H175,output!$A$9:$AH$2200,AC$1-$J$1+2)</f>
        <v>0</v>
      </c>
      <c r="AD175" s="11">
        <f>VLOOKUP($H175,output!$A$9:$AH$2200,AD$1-$J$1+2)</f>
        <v>0</v>
      </c>
      <c r="AE175" s="11">
        <f>VLOOKUP($H175,output!$A$9:$AH$2200,AE$1-$J$1+2)</f>
        <v>0</v>
      </c>
      <c r="AF175" s="11">
        <f>VLOOKUP($H175,output!$A$9:$AH$2200,AF$1-$J$1+2)</f>
        <v>0</v>
      </c>
      <c r="AG175" s="11">
        <f>VLOOKUP($H175,output!$A$9:$AH$2200,AG$1-$J$1+2)</f>
        <v>0</v>
      </c>
      <c r="AH175" s="11">
        <f>VLOOKUP($H175,output!$A$9:$AH$2200,AH$1-$J$1+2)</f>
        <v>0</v>
      </c>
      <c r="AI175" s="11">
        <f>VLOOKUP($H175,output!$A$9:$AH$2200,AI$1-$J$1+2)</f>
        <v>0</v>
      </c>
      <c r="AJ175" s="11">
        <f>VLOOKUP($H175,output!$A$9:$AH$2200,AJ$1-$J$1+2)</f>
        <v>0</v>
      </c>
      <c r="AK175" s="11">
        <f>VLOOKUP($H175,output!$A$9:$AH$2200,AK$1-$J$1+2)</f>
        <v>0</v>
      </c>
      <c r="AL175" s="11">
        <f>VLOOKUP($H175,output!$A$9:$AH$2200,AL$1-$J$1+2)</f>
        <v>0</v>
      </c>
      <c r="AM175" s="11">
        <f>VLOOKUP($H175,output!$A$9:$AH$2200,AM$1-$J$1+2)</f>
        <v>0</v>
      </c>
      <c r="AN175" s="11">
        <f>VLOOKUP($H175,output!$A$9:$AH$2200,AN$1-$J$1+2)</f>
        <v>0</v>
      </c>
      <c r="AO175" s="11">
        <f>VLOOKUP($H175,output!$A$9:$AH$2200,AO$1-$J$1+2)</f>
        <v>0</v>
      </c>
      <c r="AP175" s="11">
        <f>VLOOKUP($H175,output!$A$9:$AH$2200,AP$1-$J$1+2)</f>
        <v>0</v>
      </c>
      <c r="AR175" s="1">
        <f t="shared" ref="AR175:AR177" si="125">AVERAGE(P175:V175)</f>
        <v>0</v>
      </c>
    </row>
    <row r="176" spans="8:44" x14ac:dyDescent="0.35">
      <c r="H176" t="s">
        <v>166</v>
      </c>
      <c r="J176" s="11"/>
      <c r="K176" s="11">
        <f>K175*0.7</f>
        <v>72.543099999999995</v>
      </c>
      <c r="L176" s="11">
        <f t="shared" ref="L176:AP176" si="126">L175*0.7</f>
        <v>69.652799999999999</v>
      </c>
      <c r="M176" s="11">
        <f t="shared" si="126"/>
        <v>67.441262711951794</v>
      </c>
      <c r="N176" s="11">
        <f t="shared" si="126"/>
        <v>67.332669001044223</v>
      </c>
      <c r="O176" s="11">
        <f t="shared" si="126"/>
        <v>68.244311083865838</v>
      </c>
      <c r="P176" s="11">
        <f t="shared" si="126"/>
        <v>0</v>
      </c>
      <c r="Q176" s="11">
        <f t="shared" si="126"/>
        <v>0</v>
      </c>
      <c r="R176" s="11">
        <f t="shared" si="126"/>
        <v>0</v>
      </c>
      <c r="S176" s="11">
        <f t="shared" si="126"/>
        <v>0</v>
      </c>
      <c r="T176" s="11">
        <f t="shared" si="126"/>
        <v>0</v>
      </c>
      <c r="U176" s="11">
        <f t="shared" si="126"/>
        <v>0</v>
      </c>
      <c r="V176" s="11">
        <f t="shared" si="126"/>
        <v>0</v>
      </c>
      <c r="W176" s="11">
        <f t="shared" si="126"/>
        <v>0</v>
      </c>
      <c r="X176" s="11">
        <f t="shared" si="126"/>
        <v>0</v>
      </c>
      <c r="Y176" s="11">
        <f t="shared" si="126"/>
        <v>0</v>
      </c>
      <c r="Z176" s="11">
        <f t="shared" si="126"/>
        <v>0</v>
      </c>
      <c r="AA176" s="11">
        <f t="shared" si="126"/>
        <v>0</v>
      </c>
      <c r="AB176" s="11">
        <f t="shared" si="126"/>
        <v>0</v>
      </c>
      <c r="AC176" s="11">
        <f t="shared" si="126"/>
        <v>0</v>
      </c>
      <c r="AD176" s="11">
        <f t="shared" si="126"/>
        <v>0</v>
      </c>
      <c r="AE176" s="11">
        <f t="shared" si="126"/>
        <v>0</v>
      </c>
      <c r="AF176" s="11">
        <f t="shared" si="126"/>
        <v>0</v>
      </c>
      <c r="AG176" s="11">
        <f t="shared" si="126"/>
        <v>0</v>
      </c>
      <c r="AH176" s="11">
        <f t="shared" si="126"/>
        <v>0</v>
      </c>
      <c r="AI176" s="11">
        <f t="shared" si="126"/>
        <v>0</v>
      </c>
      <c r="AJ176" s="11">
        <f t="shared" si="126"/>
        <v>0</v>
      </c>
      <c r="AK176" s="11">
        <f t="shared" si="126"/>
        <v>0</v>
      </c>
      <c r="AL176" s="11">
        <f t="shared" si="126"/>
        <v>0</v>
      </c>
      <c r="AM176" s="11">
        <f t="shared" si="126"/>
        <v>0</v>
      </c>
      <c r="AN176" s="11">
        <f t="shared" si="126"/>
        <v>0</v>
      </c>
      <c r="AO176" s="11">
        <f t="shared" si="126"/>
        <v>0</v>
      </c>
      <c r="AP176" s="11">
        <f t="shared" si="126"/>
        <v>0</v>
      </c>
      <c r="AR176" s="1">
        <f t="shared" si="125"/>
        <v>0</v>
      </c>
    </row>
    <row r="177" spans="8:44" x14ac:dyDescent="0.35">
      <c r="H177" t="s">
        <v>167</v>
      </c>
      <c r="J177" s="11"/>
      <c r="K177" s="11">
        <f>K170</f>
        <v>0</v>
      </c>
      <c r="L177" s="11">
        <f t="shared" ref="L177:AP177" si="127">L170</f>
        <v>0</v>
      </c>
      <c r="M177" s="11">
        <f t="shared" si="127"/>
        <v>124.362353990112</v>
      </c>
      <c r="N177" s="11">
        <f t="shared" si="127"/>
        <v>141.774963386807</v>
      </c>
      <c r="O177" s="11">
        <f t="shared" si="127"/>
        <v>172.66046089093899</v>
      </c>
      <c r="P177" s="11">
        <f t="shared" si="127"/>
        <v>178.19477375890801</v>
      </c>
      <c r="Q177" s="11">
        <f t="shared" si="127"/>
        <v>140.941406086748</v>
      </c>
      <c r="R177" s="11">
        <f t="shared" si="127"/>
        <v>146.44979064136001</v>
      </c>
      <c r="S177" s="11">
        <f t="shared" si="127"/>
        <v>156.80349585055501</v>
      </c>
      <c r="T177" s="11">
        <f t="shared" si="127"/>
        <v>160.71326779018</v>
      </c>
      <c r="U177" s="11">
        <f t="shared" si="127"/>
        <v>167.423566961223</v>
      </c>
      <c r="V177" s="11">
        <f t="shared" si="127"/>
        <v>219.49024248169101</v>
      </c>
      <c r="W177" s="11">
        <f t="shared" si="127"/>
        <v>217.730797152116</v>
      </c>
      <c r="X177" s="11">
        <f t="shared" si="127"/>
        <v>225.75123807109901</v>
      </c>
      <c r="Y177" s="11">
        <f t="shared" si="127"/>
        <v>235.20462903331699</v>
      </c>
      <c r="Z177" s="11">
        <f t="shared" si="127"/>
        <v>247.22138128675601</v>
      </c>
      <c r="AA177" s="11">
        <f t="shared" si="127"/>
        <v>256.206662531929</v>
      </c>
      <c r="AB177" s="11">
        <f t="shared" si="127"/>
        <v>228.60385561683799</v>
      </c>
      <c r="AC177" s="11">
        <f t="shared" si="127"/>
        <v>217.73793469299301</v>
      </c>
      <c r="AD177" s="11">
        <f t="shared" si="127"/>
        <v>212.15187875272301</v>
      </c>
      <c r="AE177" s="11">
        <f t="shared" si="127"/>
        <v>209.508148853238</v>
      </c>
      <c r="AF177" s="11">
        <f t="shared" si="127"/>
        <v>208.245975870687</v>
      </c>
      <c r="AG177" s="11">
        <f t="shared" si="127"/>
        <v>207.65581745971701</v>
      </c>
      <c r="AH177" s="11">
        <f t="shared" si="127"/>
        <v>207.49424534892299</v>
      </c>
      <c r="AI177" s="11">
        <f t="shared" si="127"/>
        <v>207.59590271298001</v>
      </c>
      <c r="AJ177" s="11">
        <f t="shared" si="127"/>
        <v>207.88404530095701</v>
      </c>
      <c r="AK177" s="11">
        <f t="shared" si="127"/>
        <v>208.28379794693001</v>
      </c>
      <c r="AL177" s="11">
        <f t="shared" si="127"/>
        <v>208.76904090578199</v>
      </c>
      <c r="AM177" s="11">
        <f t="shared" si="127"/>
        <v>209.315225034371</v>
      </c>
      <c r="AN177" s="11">
        <f t="shared" si="127"/>
        <v>209.90494855579499</v>
      </c>
      <c r="AO177" s="11">
        <f t="shared" si="127"/>
        <v>210.52531746121599</v>
      </c>
      <c r="AP177" s="11">
        <f t="shared" si="127"/>
        <v>211.16652657146901</v>
      </c>
      <c r="AR177" s="1">
        <f t="shared" si="125"/>
        <v>167.14522051009499</v>
      </c>
    </row>
    <row r="178" spans="8:44" x14ac:dyDescent="0.35"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R178" s="1"/>
    </row>
    <row r="179" spans="8:44" x14ac:dyDescent="0.35"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</row>
    <row r="180" spans="8:44" x14ac:dyDescent="0.35"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R180" s="1"/>
    </row>
    <row r="181" spans="8:44" x14ac:dyDescent="0.35">
      <c r="H181" t="s">
        <v>67</v>
      </c>
      <c r="J181" s="11"/>
      <c r="K181" s="11">
        <f>VLOOKUP($H181,output!$A$9:$AH$2200,K$1-$J$1+2)</f>
        <v>772.00699999999995</v>
      </c>
      <c r="L181" s="11">
        <f>VLOOKUP($H181,output!$A$9:$AH$2200,L$1-$J$1+2)</f>
        <v>761.31</v>
      </c>
      <c r="M181" s="11">
        <f>VLOOKUP($H181,output!$A$9:$AH$2200,M$1-$J$1+2)</f>
        <v>731.904410992522</v>
      </c>
      <c r="N181" s="11">
        <f>VLOOKUP($H181,output!$A$9:$AH$2200,N$1-$J$1+2)</f>
        <v>861.12174455955596</v>
      </c>
      <c r="O181" s="11">
        <f>VLOOKUP($H181,output!$A$9:$AH$2200,O$1-$J$1+2)</f>
        <v>1129.11375208447</v>
      </c>
      <c r="P181" s="11">
        <f>VLOOKUP($H181,output!$A$9:$AH$2200,P$1-$J$1+2)</f>
        <v>881.17795289398305</v>
      </c>
      <c r="Q181" s="11">
        <f>VLOOKUP($H181,output!$A$9:$AH$2200,Q$1-$J$1+2)</f>
        <v>763.568506951225</v>
      </c>
      <c r="R181" s="11">
        <f>VLOOKUP($H181,output!$A$9:$AH$2200,R$1-$J$1+2)</f>
        <v>730.72941774519404</v>
      </c>
      <c r="S181" s="11">
        <f>VLOOKUP($H181,output!$A$9:$AH$2200,S$1-$J$1+2)</f>
        <v>775.93396663464205</v>
      </c>
      <c r="T181" s="11">
        <f>VLOOKUP($H181,output!$A$9:$AH$2200,T$1-$J$1+2)</f>
        <v>738.946833344212</v>
      </c>
      <c r="U181" s="11">
        <f>VLOOKUP($H181,output!$A$9:$AH$2200,U$1-$J$1+2)</f>
        <v>749.19355764052398</v>
      </c>
      <c r="V181" s="11">
        <f>VLOOKUP($H181,output!$A$9:$AH$2200,V$1-$J$1+2)</f>
        <v>998.59026647119401</v>
      </c>
      <c r="W181" s="11">
        <f>VLOOKUP($H181,output!$A$9:$AH$2200,W$1-$J$1+2)</f>
        <v>854.68841252246602</v>
      </c>
      <c r="X181" s="11">
        <f>VLOOKUP($H181,output!$A$9:$AH$2200,X$1-$J$1+2)</f>
        <v>865.783790921932</v>
      </c>
      <c r="Y181" s="11">
        <f>VLOOKUP($H181,output!$A$9:$AH$2200,Y$1-$J$1+2)</f>
        <v>828.61804224238597</v>
      </c>
      <c r="Z181" s="11">
        <f>VLOOKUP($H181,output!$A$9:$AH$2200,Z$1-$J$1+2)</f>
        <v>831.29433175339796</v>
      </c>
      <c r="AA181" s="11">
        <f>VLOOKUP($H181,output!$A$9:$AH$2200,AA$1-$J$1+2)</f>
        <v>829.78949031091099</v>
      </c>
      <c r="AB181" s="11">
        <f>VLOOKUP($H181,output!$A$9:$AH$2200,AB$1-$J$1+2)</f>
        <v>759.837351162147</v>
      </c>
      <c r="AC181" s="11">
        <f>VLOOKUP($H181,output!$A$9:$AH$2200,AC$1-$J$1+2)</f>
        <v>728.59734696409703</v>
      </c>
      <c r="AD181" s="11">
        <f>VLOOKUP($H181,output!$A$9:$AH$2200,AD$1-$J$1+2)</f>
        <v>713.47353960750399</v>
      </c>
      <c r="AE181" s="11">
        <f>VLOOKUP($H181,output!$A$9:$AH$2200,AE$1-$J$1+2)</f>
        <v>704.63662317507999</v>
      </c>
      <c r="AF181" s="11">
        <f>VLOOKUP($H181,output!$A$9:$AH$2200,AF$1-$J$1+2)</f>
        <v>699.01680971594396</v>
      </c>
      <c r="AG181" s="11">
        <f>VLOOKUP($H181,output!$A$9:$AH$2200,AG$1-$J$1+2)</f>
        <v>694.48904354147396</v>
      </c>
      <c r="AH181" s="11">
        <f>VLOOKUP($H181,output!$A$9:$AH$2200,AH$1-$J$1+2)</f>
        <v>691.28490316408704</v>
      </c>
      <c r="AI181" s="11">
        <f>VLOOKUP($H181,output!$A$9:$AH$2200,AI$1-$J$1+2)</f>
        <v>688.95164870947895</v>
      </c>
      <c r="AJ181" s="11">
        <f>VLOOKUP($H181,output!$A$9:$AH$2200,AJ$1-$J$1+2)</f>
        <v>687.25135313133103</v>
      </c>
      <c r="AK181" s="11">
        <f>VLOOKUP($H181,output!$A$9:$AH$2200,AK$1-$J$1+2)</f>
        <v>685.96267058019998</v>
      </c>
      <c r="AL181" s="11">
        <f>VLOOKUP($H181,output!$A$9:$AH$2200,AL$1-$J$1+2)</f>
        <v>684.97848069082897</v>
      </c>
      <c r="AM181" s="11">
        <f>VLOOKUP($H181,output!$A$9:$AH$2200,AM$1-$J$1+2)</f>
        <v>684.21539672309405</v>
      </c>
      <c r="AN181" s="11">
        <f>VLOOKUP($H181,output!$A$9:$AH$2200,AN$1-$J$1+2)</f>
        <v>683.61336547052599</v>
      </c>
      <c r="AO181" s="11">
        <f>VLOOKUP($H181,output!$A$9:$AH$2200,AO$1-$J$1+2)</f>
        <v>683.12793669087296</v>
      </c>
      <c r="AP181" s="11">
        <f>VLOOKUP($H181,output!$A$9:$AH$2200,AP$1-$J$1+2)</f>
        <v>682.72554926542102</v>
      </c>
      <c r="AR181" s="1"/>
    </row>
    <row r="182" spans="8:44" x14ac:dyDescent="0.35">
      <c r="H182" t="s">
        <v>98</v>
      </c>
      <c r="I182" t="s">
        <v>140</v>
      </c>
      <c r="J182" s="11"/>
      <c r="K182" s="11">
        <f>VLOOKUP($H182,output!$A$9:$AH$2200,K$1-$J$1+2)</f>
        <v>0</v>
      </c>
      <c r="L182" s="11">
        <f>VLOOKUP($H182,output!$A$9:$AH$2200,L$1-$J$1+2)</f>
        <v>0</v>
      </c>
      <c r="M182" s="11">
        <f>VLOOKUP($H182,output!$A$9:$AH$2200,M$1-$J$1+2)</f>
        <v>618.86143124446301</v>
      </c>
      <c r="N182" s="11">
        <f>VLOOKUP($H182,output!$A$9:$AH$2200,N$1-$J$1+2)</f>
        <v>740.37995569814404</v>
      </c>
      <c r="O182" s="11">
        <f>VLOOKUP($H182,output!$A$9:$AH$2200,O$1-$J$1+2)</f>
        <v>984.26945686703198</v>
      </c>
      <c r="P182" s="11">
        <f>VLOOKUP($H182,output!$A$9:$AH$2200,P$1-$J$1+2)</f>
        <v>817.61843925894402</v>
      </c>
      <c r="Q182" s="11">
        <f>VLOOKUP($H182,output!$A$9:$AH$2200,Q$1-$J$1+2)</f>
        <v>712.34947602344198</v>
      </c>
      <c r="R182" s="11">
        <f>VLOOKUP($H182,output!$A$9:$AH$2200,R$1-$J$1+2)</f>
        <v>682.88775600510905</v>
      </c>
      <c r="S182" s="11">
        <f>VLOOKUP($H182,output!$A$9:$AH$2200,S$1-$J$1+2)</f>
        <v>730.81022598202503</v>
      </c>
      <c r="T182" s="11">
        <f>VLOOKUP($H182,output!$A$9:$AH$2200,T$1-$J$1+2)</f>
        <v>695.83614357758904</v>
      </c>
      <c r="U182" s="11">
        <f>VLOOKUP($H182,output!$A$9:$AH$2200,U$1-$J$1+2)</f>
        <v>707.60862032507805</v>
      </c>
      <c r="V182" s="11">
        <f>VLOOKUP($H182,output!$A$9:$AH$2200,V$1-$J$1+2)</f>
        <v>955.12372133743804</v>
      </c>
      <c r="W182" s="11">
        <f>VLOOKUP($H182,output!$A$9:$AH$2200,W$1-$J$1+2)</f>
        <v>813.53235652624301</v>
      </c>
      <c r="X182" s="11">
        <f>VLOOKUP($H182,output!$A$9:$AH$2200,X$1-$J$1+2)</f>
        <v>823.87333933627804</v>
      </c>
      <c r="Y182" s="11">
        <f>VLOOKUP($H182,output!$A$9:$AH$2200,Y$1-$J$1+2)</f>
        <v>789.59406681575001</v>
      </c>
      <c r="Z182" s="11">
        <f>VLOOKUP($H182,output!$A$9:$AH$2200,Z$1-$J$1+2)</f>
        <v>793.19218640607698</v>
      </c>
      <c r="AA182" s="11">
        <f>VLOOKUP($H182,output!$A$9:$AH$2200,AA$1-$J$1+2)</f>
        <v>793.09420519838102</v>
      </c>
      <c r="AB182" s="11">
        <f>VLOOKUP($H182,output!$A$9:$AH$2200,AB$1-$J$1+2)</f>
        <v>723.56494964862395</v>
      </c>
      <c r="AC182" s="11">
        <f>VLOOKUP($H182,output!$A$9:$AH$2200,AC$1-$J$1+2)</f>
        <v>692.65344377675206</v>
      </c>
      <c r="AD182" s="11">
        <f>VLOOKUP($H182,output!$A$9:$AH$2200,AD$1-$J$1+2)</f>
        <v>677.65552896389397</v>
      </c>
      <c r="AE182" s="11">
        <f>VLOOKUP($H182,output!$A$9:$AH$2200,AE$1-$J$1+2)</f>
        <v>668.946808734618</v>
      </c>
      <c r="AF182" s="11">
        <f>VLOOKUP($H182,output!$A$9:$AH$2200,AF$1-$J$1+2)</f>
        <v>663.45844616447198</v>
      </c>
      <c r="AG182" s="11">
        <f>VLOOKUP($H182,output!$A$9:$AH$2200,AG$1-$J$1+2)</f>
        <v>659.07429619949698</v>
      </c>
      <c r="AH182" s="11">
        <f>VLOOKUP($H182,output!$A$9:$AH$2200,AH$1-$J$1+2)</f>
        <v>656.01754160121698</v>
      </c>
      <c r="AI182" s="11">
        <f>VLOOKUP($H182,output!$A$9:$AH$2200,AI$1-$J$1+2)</f>
        <v>653.83595982812096</v>
      </c>
      <c r="AJ182" s="11">
        <f>VLOOKUP($H182,output!$A$9:$AH$2200,AJ$1-$J$1+2)</f>
        <v>652.29003436777202</v>
      </c>
      <c r="AK182" s="11">
        <f>VLOOKUP($H182,output!$A$9:$AH$2200,AK$1-$J$1+2)</f>
        <v>651.16123104171095</v>
      </c>
      <c r="AL182" s="11">
        <f>VLOOKUP($H182,output!$A$9:$AH$2200,AL$1-$J$1+2)</f>
        <v>650.34229729207402</v>
      </c>
      <c r="AM182" s="11">
        <f>VLOOKUP($H182,output!$A$9:$AH$2200,AM$1-$J$1+2)</f>
        <v>649.74996947602494</v>
      </c>
      <c r="AN182" s="11">
        <f>VLOOKUP($H182,output!$A$9:$AH$2200,AN$1-$J$1+2)</f>
        <v>649.32428421549696</v>
      </c>
      <c r="AO182" s="11">
        <f>VLOOKUP($H182,output!$A$9:$AH$2200,AO$1-$J$1+2)</f>
        <v>649.02086125948802</v>
      </c>
      <c r="AP182" s="11">
        <f>VLOOKUP($H182,output!$A$9:$AH$2200,AP$1-$J$1+2)</f>
        <v>648.80619450945096</v>
      </c>
      <c r="AR182" s="1"/>
    </row>
    <row r="183" spans="8:44" x14ac:dyDescent="0.35">
      <c r="H183" t="s">
        <v>201</v>
      </c>
      <c r="I183" t="s">
        <v>141</v>
      </c>
      <c r="J183" s="11"/>
      <c r="K183" s="11">
        <f>VLOOKUP($H183,output!$A$9:$AH$2200,K$1-$J$1+2)</f>
        <v>0</v>
      </c>
      <c r="L183" s="11">
        <f>VLOOKUP($H183,output!$A$9:$AH$2200,L$1-$J$1+2)</f>
        <v>0</v>
      </c>
      <c r="M183" s="11">
        <v>50</v>
      </c>
      <c r="N183" s="11">
        <v>60</v>
      </c>
      <c r="O183" s="11">
        <v>70</v>
      </c>
      <c r="P183" s="11">
        <f>VLOOKUP($H183,output!$A$9:$AH$2200,P$1-$J$1+2)</f>
        <v>398.67603854418701</v>
      </c>
      <c r="Q183" s="11">
        <f>VLOOKUP($H183,output!$A$9:$AH$2200,Q$1-$J$1+2)</f>
        <v>472.36378870086003</v>
      </c>
      <c r="R183" s="11">
        <f>VLOOKUP($H183,output!$A$9:$AH$2200,R$1-$J$1+2)</f>
        <v>440.17270976189297</v>
      </c>
      <c r="S183" s="11">
        <f>VLOOKUP($H183,output!$A$9:$AH$2200,S$1-$J$1+2)</f>
        <v>416.906550666844</v>
      </c>
      <c r="T183" s="11">
        <f>VLOOKUP($H183,output!$A$9:$AH$2200,T$1-$J$1+2)</f>
        <v>393.46374738017602</v>
      </c>
      <c r="U183" s="11">
        <f>VLOOKUP($H183,output!$A$9:$AH$2200,U$1-$J$1+2)</f>
        <v>371.73644067411198</v>
      </c>
      <c r="V183" s="11">
        <f>VLOOKUP($H183,output!$A$9:$AH$2200,V$1-$J$1+2)</f>
        <v>359.72318159953397</v>
      </c>
      <c r="W183" s="11">
        <f>VLOOKUP($H183,output!$A$9:$AH$2200,W$1-$J$1+2)</f>
        <v>421.41664228949099</v>
      </c>
      <c r="X183" s="11">
        <f>VLOOKUP($H183,output!$A$9:$AH$2200,X$1-$J$1+2)</f>
        <v>378.50709033464699</v>
      </c>
      <c r="Y183" s="11">
        <f>VLOOKUP($H183,output!$A$9:$AH$2200,Y$1-$J$1+2)</f>
        <v>340.76024205395402</v>
      </c>
      <c r="Z183" s="11">
        <f>VLOOKUP($H183,output!$A$9:$AH$2200,Z$1-$J$1+2)</f>
        <v>311.76328709904902</v>
      </c>
      <c r="AA183" s="11">
        <f>VLOOKUP($H183,output!$A$9:$AH$2200,AA$1-$J$1+2)</f>
        <v>286.54429912940799</v>
      </c>
      <c r="AB183" s="11">
        <f>VLOOKUP($H183,output!$A$9:$AH$2200,AB$1-$J$1+2)</f>
        <v>263.93272951703102</v>
      </c>
      <c r="AC183" s="11">
        <f>VLOOKUP($H183,output!$A$9:$AH$2200,AC$1-$J$1+2)</f>
        <v>361.52879507538103</v>
      </c>
      <c r="AD183" s="11">
        <f>VLOOKUP($H183,output!$A$9:$AH$2200,AD$1-$J$1+2)</f>
        <v>337.38895996855399</v>
      </c>
      <c r="AE183" s="11">
        <f>VLOOKUP($H183,output!$A$9:$AH$2200,AE$1-$J$1+2)</f>
        <v>314.688556397296</v>
      </c>
      <c r="AF183" s="11">
        <f>VLOOKUP($H183,output!$A$9:$AH$2200,AF$1-$J$1+2)</f>
        <v>402.48894326477898</v>
      </c>
      <c r="AG183" s="11">
        <f>VLOOKUP($H183,output!$A$9:$AH$2200,AG$1-$J$1+2)</f>
        <v>374.93636165832402</v>
      </c>
      <c r="AH183" s="11">
        <f>VLOOKUP($H183,output!$A$9:$AH$2200,AH$1-$J$1+2)</f>
        <v>349.09657179573901</v>
      </c>
      <c r="AI183" s="11">
        <f>VLOOKUP($H183,output!$A$9:$AH$2200,AI$1-$J$1+2)</f>
        <v>324.89540812583601</v>
      </c>
      <c r="AJ183" s="11">
        <f>VLOOKUP($H183,output!$A$9:$AH$2200,AJ$1-$J$1+2)</f>
        <v>302.26619047813898</v>
      </c>
      <c r="AK183" s="11">
        <f>VLOOKUP($H183,output!$A$9:$AH$2200,AK$1-$J$1+2)</f>
        <v>281.14211134675998</v>
      </c>
      <c r="AL183" s="11">
        <f>VLOOKUP($H183,output!$A$9:$AH$2200,AL$1-$J$1+2)</f>
        <v>261.45335023547199</v>
      </c>
      <c r="AM183" s="11">
        <f>VLOOKUP($H183,output!$A$9:$AH$2200,AM$1-$J$1+2)</f>
        <v>243.126535102373</v>
      </c>
      <c r="AN183" s="11">
        <f>VLOOKUP($H183,output!$A$9:$AH$2200,AN$1-$J$1+2)</f>
        <v>226.08537716833899</v>
      </c>
      <c r="AO183" s="11">
        <f>VLOOKUP($H183,output!$A$9:$AH$2200,AO$1-$J$1+2)</f>
        <v>210.25182986712201</v>
      </c>
      <c r="AP183" s="11">
        <f>VLOOKUP($H183,output!$A$9:$AH$2200,AP$1-$J$1+2)</f>
        <v>195.54738260269701</v>
      </c>
    </row>
    <row r="184" spans="8:44" x14ac:dyDescent="0.35">
      <c r="H184" t="s">
        <v>71</v>
      </c>
      <c r="I184" t="s">
        <v>210</v>
      </c>
      <c r="J184" s="11"/>
      <c r="K184" s="11">
        <f>VLOOKUP($H184,output!$A$9:$AH$2200,K$1-$J$1+2)</f>
        <v>132.203</v>
      </c>
      <c r="L184" s="11">
        <f>VLOOKUP($H184,output!$A$9:$AH$2200,L$1-$J$1+2)</f>
        <v>127.81100000000001</v>
      </c>
      <c r="M184" s="11">
        <v>10</v>
      </c>
      <c r="N184" s="11">
        <v>25</v>
      </c>
      <c r="O184" s="11">
        <v>35</v>
      </c>
      <c r="P184" s="11">
        <f>VLOOKUP($H184,output!$A$9:$AH$2200,P$1-$J$1+2)</f>
        <v>178.23618285123899</v>
      </c>
      <c r="Q184" s="11">
        <f>VLOOKUP($H184,output!$A$9:$AH$2200,Q$1-$J$1+2)</f>
        <v>262.92207365342199</v>
      </c>
      <c r="R184" s="11">
        <f>VLOOKUP($H184,output!$A$9:$AH$2200,R$1-$J$1+2)</f>
        <v>229.858489227928</v>
      </c>
      <c r="S184" s="11">
        <f>VLOOKUP($H184,output!$A$9:$AH$2200,S$1-$J$1+2)</f>
        <v>204.12188483431501</v>
      </c>
      <c r="T184" s="11">
        <f>VLOOKUP($H184,output!$A$9:$AH$2200,T$1-$J$1+2)</f>
        <v>182.830001105088</v>
      </c>
      <c r="U184" s="11">
        <f>VLOOKUP($H184,output!$A$9:$AH$2200,U$1-$J$1+2)</f>
        <v>164.45522615194699</v>
      </c>
      <c r="V184" s="11">
        <f>VLOOKUP($H184,output!$A$9:$AH$2200,V$1-$J$1+2)</f>
        <v>150.66136884634301</v>
      </c>
      <c r="W184" s="11">
        <f>VLOOKUP($H184,output!$A$9:$AH$2200,W$1-$J$1+2)</f>
        <v>314.72321917565199</v>
      </c>
      <c r="X184" s="11">
        <f>VLOOKUP($H184,output!$A$9:$AH$2200,X$1-$J$1+2)</f>
        <v>261.89697576837398</v>
      </c>
      <c r="Y184" s="11">
        <f>VLOOKUP($H184,output!$A$9:$AH$2200,Y$1-$J$1+2)</f>
        <v>219.67891417774501</v>
      </c>
      <c r="Z184" s="11">
        <f>VLOOKUP($H184,output!$A$9:$AH$2200,Z$1-$J$1+2)</f>
        <v>186.115405727243</v>
      </c>
      <c r="AA184" s="11">
        <f>VLOOKUP($H184,output!$A$9:$AH$2200,AA$1-$J$1+2)</f>
        <v>159.127815290944</v>
      </c>
      <c r="AB184" s="11">
        <f>VLOOKUP($H184,output!$A$9:$AH$2200,AB$1-$J$1+2)</f>
        <v>137.4269179723</v>
      </c>
      <c r="AC184" s="11">
        <f>VLOOKUP($H184,output!$A$9:$AH$2200,AC$1-$J$1+2)</f>
        <v>448.88713890229297</v>
      </c>
      <c r="AD184" s="11">
        <f>VLOOKUP($H184,output!$A$9:$AH$2200,AD$1-$J$1+2)</f>
        <v>393.09304308600099</v>
      </c>
      <c r="AE184" s="11">
        <f>VLOOKUP($H184,output!$A$9:$AH$2200,AE$1-$J$1+2)</f>
        <v>344.05545610308599</v>
      </c>
      <c r="AF184" s="11">
        <f>VLOOKUP($H184,output!$A$9:$AH$2200,AF$1-$J$1+2)</f>
        <v>337.02369719066098</v>
      </c>
      <c r="AG184" s="11">
        <f>VLOOKUP($H184,output!$A$9:$AH$2200,AG$1-$J$1+2)</f>
        <v>296.60969703437303</v>
      </c>
      <c r="AH184" s="11">
        <f>VLOOKUP($H184,output!$A$9:$AH$2200,AH$1-$J$1+2)</f>
        <v>261.14714266086003</v>
      </c>
      <c r="AI184" s="11">
        <f>VLOOKUP($H184,output!$A$9:$AH$2200,AI$1-$J$1+2)</f>
        <v>230.09063484618099</v>
      </c>
      <c r="AJ184" s="11">
        <f>VLOOKUP($H184,output!$A$9:$AH$2200,AJ$1-$J$1+2)</f>
        <v>202.93954728725299</v>
      </c>
      <c r="AK184" s="11">
        <f>VLOOKUP($H184,output!$A$9:$AH$2200,AK$1-$J$1+2)</f>
        <v>179.23658608036999</v>
      </c>
      <c r="AL184" s="11">
        <f>VLOOKUP($H184,output!$A$9:$AH$2200,AL$1-$J$1+2)</f>
        <v>158.56690898942301</v>
      </c>
      <c r="AM184" s="11">
        <f>VLOOKUP($H184,output!$A$9:$AH$2200,AM$1-$J$1+2)</f>
        <v>140.55683842093001</v>
      </c>
      <c r="AN184" s="11">
        <f>VLOOKUP($H184,output!$A$9:$AH$2200,AN$1-$J$1+2)</f>
        <v>124.87199290453999</v>
      </c>
      <c r="AO184" s="11">
        <f>VLOOKUP($H184,output!$A$9:$AH$2200,AO$1-$J$1+2)</f>
        <v>111.214927636178</v>
      </c>
      <c r="AP184" s="11">
        <f>VLOOKUP($H184,output!$A$9:$AH$2200,AP$1-$J$1+2)</f>
        <v>99.322437707677395</v>
      </c>
    </row>
    <row r="185" spans="8:44" x14ac:dyDescent="0.35"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</row>
    <row r="186" spans="8:44" x14ac:dyDescent="0.35">
      <c r="H186" t="s">
        <v>207</v>
      </c>
      <c r="J186" s="11"/>
      <c r="K186" s="11"/>
      <c r="L186" s="11"/>
      <c r="M186" s="11">
        <f>M146*1000/M182</f>
        <v>3.2317412251369708</v>
      </c>
      <c r="N186" s="11">
        <f t="shared" ref="N186:AP186" si="128">N146*1000/N182</f>
        <v>3.3091117353248216</v>
      </c>
      <c r="O186" s="11">
        <f t="shared" si="128"/>
        <v>1.8666853872324536</v>
      </c>
      <c r="P186" s="11">
        <f t="shared" si="128"/>
        <v>2.6534725921926214</v>
      </c>
      <c r="Q186" s="11">
        <f t="shared" si="128"/>
        <v>1.142007608087394</v>
      </c>
      <c r="R186" s="11">
        <f t="shared" si="128"/>
        <v>1.2864868980177413</v>
      </c>
      <c r="S186" s="11">
        <f t="shared" si="128"/>
        <v>1.7116882295091671</v>
      </c>
      <c r="T186" s="11">
        <f t="shared" si="128"/>
        <v>1.6936832483445805</v>
      </c>
      <c r="U186" s="11">
        <f t="shared" si="128"/>
        <v>1.8376220883541377</v>
      </c>
      <c r="V186" s="11">
        <f t="shared" si="128"/>
        <v>2.6912874894665291</v>
      </c>
      <c r="W186" s="11">
        <f t="shared" si="128"/>
        <v>1.7879017479900619</v>
      </c>
      <c r="X186" s="11">
        <f t="shared" si="128"/>
        <v>2.0022247971930134</v>
      </c>
      <c r="Y186" s="11">
        <f t="shared" si="128"/>
        <v>2.1731349303203675</v>
      </c>
      <c r="Z186" s="11">
        <f t="shared" si="128"/>
        <v>2.3510718135183679</v>
      </c>
      <c r="AA186" s="11">
        <f t="shared" si="128"/>
        <v>2.5136147480196693</v>
      </c>
      <c r="AB186" s="11">
        <f t="shared" si="128"/>
        <v>2.3982842781438287</v>
      </c>
      <c r="AC186" s="11">
        <f t="shared" si="128"/>
        <v>1.2057242121530531</v>
      </c>
      <c r="AD186" s="11">
        <f t="shared" si="128"/>
        <v>1.3422178628689865</v>
      </c>
      <c r="AE186" s="11">
        <f t="shared" si="128"/>
        <v>1.4865523926164752</v>
      </c>
      <c r="AF186" s="11">
        <f t="shared" si="128"/>
        <v>1.2402339366309449</v>
      </c>
      <c r="AG186" s="11">
        <f t="shared" si="128"/>
        <v>1.3973997947505334</v>
      </c>
      <c r="AH186" s="11">
        <f t="shared" si="128"/>
        <v>1.5433465925703498</v>
      </c>
      <c r="AI186" s="11">
        <f t="shared" si="128"/>
        <v>1.6768903809122999</v>
      </c>
      <c r="AJ186" s="11">
        <f t="shared" si="128"/>
        <v>1.7986770343466014</v>
      </c>
      <c r="AK186" s="11">
        <f t="shared" si="128"/>
        <v>1.9087993094985725</v>
      </c>
      <c r="AL186" s="11">
        <f t="shared" si="128"/>
        <v>2.0082740000779178</v>
      </c>
      <c r="AM186" s="11">
        <f t="shared" si="128"/>
        <v>2.0981872939056951</v>
      </c>
      <c r="AN186" s="11">
        <f t="shared" si="128"/>
        <v>2.1789567767844988</v>
      </c>
      <c r="AO186" s="11">
        <f t="shared" si="128"/>
        <v>2.2518889782855007</v>
      </c>
      <c r="AP186" s="11">
        <f t="shared" si="128"/>
        <v>2.3173399067774492</v>
      </c>
    </row>
    <row r="187" spans="8:44" x14ac:dyDescent="0.35">
      <c r="J187" s="11"/>
      <c r="K187" s="11"/>
      <c r="L187" s="11"/>
      <c r="M187" s="11">
        <v>3.1882618322393825</v>
      </c>
      <c r="N187" s="11">
        <v>3.3419860058978226</v>
      </c>
      <c r="O187" s="11">
        <v>2.0789345409140516</v>
      </c>
      <c r="P187" s="11">
        <v>2.9472292264560807</v>
      </c>
      <c r="Q187" s="11">
        <v>2.774593648937024</v>
      </c>
      <c r="R187" s="11">
        <v>2.5995730273664752</v>
      </c>
      <c r="S187" s="11">
        <v>2.920580557096021</v>
      </c>
      <c r="T187" s="11">
        <v>2.8435747476611009</v>
      </c>
      <c r="U187" s="11">
        <v>2.8662285251337773</v>
      </c>
      <c r="V187" s="11">
        <v>3.3906387717990008</v>
      </c>
      <c r="W187" s="11">
        <v>3.1881143526806022</v>
      </c>
      <c r="X187" s="11">
        <v>3.1706700858416341</v>
      </c>
      <c r="Y187" s="11">
        <v>3.1927634366324424</v>
      </c>
      <c r="Z187" s="11">
        <v>3.2243448033311335</v>
      </c>
      <c r="AA187" s="11">
        <v>3.2568621370781887</v>
      </c>
      <c r="AB187" s="11">
        <v>3.1165237185511461</v>
      </c>
      <c r="AC187" s="11">
        <v>3.0498010189984557</v>
      </c>
      <c r="AD187" s="11">
        <v>3.0108554697145342</v>
      </c>
      <c r="AE187" s="11">
        <v>2.9865662458500029</v>
      </c>
      <c r="AF187" s="11">
        <v>2.9645956754635727</v>
      </c>
      <c r="AG187" s="11">
        <v>2.9516820495933778</v>
      </c>
      <c r="AH187" s="11">
        <v>2.9416702247465896</v>
      </c>
      <c r="AI187" s="11">
        <v>2.9336841506851346</v>
      </c>
      <c r="AJ187" s="11">
        <v>2.9271273261685558</v>
      </c>
      <c r="AK187" s="11">
        <v>2.9216976649538049</v>
      </c>
      <c r="AL187" s="11">
        <v>2.9171366677874637</v>
      </c>
      <c r="AM187" s="11">
        <v>2.9132755989012753</v>
      </c>
      <c r="AN187" s="11">
        <v>2.909991817620587</v>
      </c>
      <c r="AO187" s="11">
        <v>2.9071937200802735</v>
      </c>
      <c r="AP187" s="11">
        <v>2.904832094758111</v>
      </c>
    </row>
    <row r="188" spans="8:44" x14ac:dyDescent="0.35"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</row>
    <row r="189" spans="8:44" x14ac:dyDescent="0.35">
      <c r="H189" t="s">
        <v>31</v>
      </c>
      <c r="J189" s="11">
        <f>VLOOKUP($H189,output!$A$9:$AH$2200,J$1-$J$1+2)</f>
        <v>0</v>
      </c>
      <c r="K189" s="11">
        <f>VLOOKUP($H189,output!$A$9:$AH$2200,K$1-$J$1+2)</f>
        <v>302.33800000000002</v>
      </c>
      <c r="L189" s="11">
        <f>VLOOKUP($H189,output!$A$9:$AH$2200,L$1-$J$1+2)</f>
        <v>310.72399999999999</v>
      </c>
      <c r="M189" s="11">
        <f>VLOOKUP($H189,output!$A$9:$AH$2200,M$1-$J$1+2)</f>
        <v>317.74453648733902</v>
      </c>
      <c r="N189" s="11">
        <f>VLOOKUP($H189,output!$A$9:$AH$2200,N$1-$J$1+2)</f>
        <v>402.95084145549998</v>
      </c>
      <c r="O189" s="11">
        <f>VLOOKUP($H189,output!$A$9:$AH$2200,O$1-$J$1+2)</f>
        <v>595.26174786429601</v>
      </c>
      <c r="P189" s="11">
        <f>VLOOKUP($H189,output!$A$9:$AH$2200,P$1-$J$1+2)</f>
        <v>658.77179075889103</v>
      </c>
      <c r="Q189" s="11">
        <f>VLOOKUP($H189,output!$A$9:$AH$2200,Q$1-$J$1+2)</f>
        <v>570.80077380329897</v>
      </c>
      <c r="R189" s="11">
        <f>VLOOKUP($H189,output!$A$9:$AH$2200,R$1-$J$1+2)</f>
        <v>552.31386857307598</v>
      </c>
      <c r="S189" s="11">
        <f>VLOOKUP($H189,output!$A$9:$AH$2200,S$1-$J$1+2)</f>
        <v>608.61995737549296</v>
      </c>
      <c r="T189" s="11">
        <f>VLOOKUP($H189,output!$A$9:$AH$2200,T$1-$J$1+2)</f>
        <v>580.65333414439704</v>
      </c>
      <c r="U189" s="11">
        <f>VLOOKUP($H189,output!$A$9:$AH$2200,U$1-$J$1+2)</f>
        <v>597.70863606029604</v>
      </c>
      <c r="V189" s="11">
        <f>VLOOKUP($H189,output!$A$9:$AH$2200,V$1-$J$1+2)</f>
        <v>839.83499510435797</v>
      </c>
      <c r="W189" s="11">
        <f>VLOOKUP($H189,output!$A$9:$AH$2200,W$1-$J$1+2)</f>
        <v>707.33443608936</v>
      </c>
      <c r="X189" s="11">
        <f>VLOOKUP($H189,output!$A$9:$AH$2200,X$1-$J$1+2)</f>
        <v>717.27545062509603</v>
      </c>
      <c r="Y189" s="11">
        <f>VLOOKUP($H189,output!$A$9:$AH$2200,Y$1-$J$1+2)</f>
        <v>692.63207286373995</v>
      </c>
      <c r="Z189" s="11">
        <f>VLOOKUP($H189,output!$A$9:$AH$2200,Z$1-$J$1+2)</f>
        <v>700.21250086643101</v>
      </c>
      <c r="AA189" s="11">
        <f>VLOOKUP($H189,output!$A$9:$AH$2200,AA$1-$J$1+2)</f>
        <v>705.52708865492104</v>
      </c>
      <c r="AB189" s="11">
        <f>VLOOKUP($H189,output!$A$9:$AH$2200,AB$1-$J$1+2)</f>
        <v>639.15441203525802</v>
      </c>
      <c r="AC189" s="11">
        <f>VLOOKUP($H189,output!$A$9:$AH$2200,AC$1-$J$1+2)</f>
        <v>610.46633773066401</v>
      </c>
      <c r="AD189" s="11">
        <f>VLOOKUP($H189,output!$A$9:$AH$2200,AD$1-$J$1+2)</f>
        <v>596.87837818933599</v>
      </c>
      <c r="AE189" s="11">
        <f>VLOOKUP($H189,output!$A$9:$AH$2200,AE$1-$J$1+2)</f>
        <v>589.40809611959503</v>
      </c>
      <c r="AF189" s="11">
        <f>VLOOKUP($H189,output!$A$9:$AH$2200,AF$1-$J$1+2)</f>
        <v>585.05449738979496</v>
      </c>
      <c r="AG189" s="11">
        <f>VLOOKUP($H189,output!$A$9:$AH$2200,AG$1-$J$1+2)</f>
        <v>581.75183502368702</v>
      </c>
      <c r="AH189" s="11">
        <f>VLOOKUP($H189,output!$A$9:$AH$2200,AH$1-$J$1+2)</f>
        <v>579.73036948751997</v>
      </c>
      <c r="AI189" s="11">
        <f>VLOOKUP($H189,output!$A$9:$AH$2200,AI$1-$J$1+2)</f>
        <v>578.55348699083004</v>
      </c>
      <c r="AJ189" s="11">
        <f>VLOOKUP($H189,output!$A$9:$AH$2200,AJ$1-$J$1+2)</f>
        <v>577.99227818829195</v>
      </c>
      <c r="AK189" s="11">
        <f>VLOOKUP($H189,output!$A$9:$AH$2200,AK$1-$J$1+2)</f>
        <v>577.83576542861294</v>
      </c>
      <c r="AL189" s="11">
        <f>VLOOKUP($H189,output!$A$9:$AH$2200,AL$1-$J$1+2)</f>
        <v>577.98226391140997</v>
      </c>
      <c r="AM189" s="11">
        <f>VLOOKUP($H189,output!$A$9:$AH$2200,AM$1-$J$1+2)</f>
        <v>578.352722413484</v>
      </c>
      <c r="AN189" s="11">
        <f>VLOOKUP($H189,output!$A$9:$AH$2200,AN$1-$J$1+2)</f>
        <v>578.89043431940104</v>
      </c>
      <c r="AO189" s="11">
        <f>VLOOKUP($H189,output!$A$9:$AH$2200,AO$1-$J$1+2)</f>
        <v>579.55358143299998</v>
      </c>
      <c r="AP189" s="11">
        <f>VLOOKUP($H189,output!$A$9:$AH$2200,AP$1-$J$1+2)</f>
        <v>580.31070447829802</v>
      </c>
    </row>
    <row r="190" spans="8:44" x14ac:dyDescent="0.35">
      <c r="H190" t="s">
        <v>30</v>
      </c>
      <c r="J190" s="11">
        <f>VLOOKUP($H190,output!$A$9:$AH$2200,J$1-$J$1+2)</f>
        <v>0</v>
      </c>
      <c r="K190" s="11">
        <f>VLOOKUP($H190,output!$A$9:$AH$2200,K$1-$J$1+2)</f>
        <v>1554.3869999999999</v>
      </c>
      <c r="L190" s="11">
        <f>VLOOKUP($H190,output!$A$9:$AH$2200,L$1-$J$1+2)</f>
        <v>1549.7349999999999</v>
      </c>
      <c r="M190" s="11">
        <f>VLOOKUP($H190,output!$A$9:$AH$2200,M$1-$J$1+2)</f>
        <v>1545.51433978197</v>
      </c>
      <c r="N190" s="11">
        <f>VLOOKUP($H190,output!$A$9:$AH$2200,N$1-$J$1+2)</f>
        <v>1541.73749605545</v>
      </c>
      <c r="O190" s="11">
        <f>VLOOKUP($H190,output!$A$9:$AH$2200,O$1-$J$1+2)</f>
        <v>1857.4686723953901</v>
      </c>
      <c r="P190" s="11">
        <f>VLOOKUP($H190,output!$A$9:$AH$2200,P$1-$J$1+2)</f>
        <v>1860.0326121518799</v>
      </c>
      <c r="Q190" s="11">
        <f>VLOOKUP($H190,output!$A$9:$AH$2200,Q$1-$J$1+2)</f>
        <v>1765.27670533174</v>
      </c>
      <c r="R190" s="11">
        <f>VLOOKUP($H190,output!$A$9:$AH$2200,R$1-$J$1+2)</f>
        <v>1700.8149523926099</v>
      </c>
      <c r="S190" s="11">
        <f>VLOOKUP($H190,output!$A$9:$AH$2200,S$1-$J$1+2)</f>
        <v>1713.8999660352099</v>
      </c>
      <c r="T190" s="11">
        <f>VLOOKUP($H190,output!$A$9:$AH$2200,T$1-$J$1+2)</f>
        <v>1649.9438209121799</v>
      </c>
      <c r="U190" s="11">
        <f>VLOOKUP($H190,output!$A$9:$AH$2200,U$1-$J$1+2)</f>
        <v>1636.3069005702</v>
      </c>
      <c r="V190" s="11">
        <f>VLOOKUP($H190,output!$A$9:$AH$2200,V$1-$J$1+2)</f>
        <v>1877.9858188447299</v>
      </c>
      <c r="W190" s="11">
        <f>VLOOKUP($H190,output!$A$9:$AH$2200,W$1-$J$1+2)</f>
        <v>1697.57155152322</v>
      </c>
      <c r="X190" s="11">
        <f>VLOOKUP($H190,output!$A$9:$AH$2200,X$1-$J$1+2)</f>
        <v>1697.6205507151201</v>
      </c>
      <c r="Y190" s="11">
        <f>VLOOKUP($H190,output!$A$9:$AH$2200,Y$1-$J$1+2)</f>
        <v>1627.6885949108701</v>
      </c>
      <c r="Z190" s="11">
        <f>VLOOKUP($H190,output!$A$9:$AH$2200,Z$1-$J$1+2)</f>
        <v>1609.868658529</v>
      </c>
      <c r="AA190" s="11">
        <f>VLOOKUP($H190,output!$A$9:$AH$2200,AA$1-$J$1+2)</f>
        <v>1584.7422061997199</v>
      </c>
      <c r="AB190" s="11">
        <f>VLOOKUP($H190,output!$A$9:$AH$2200,AB$1-$J$1+2)</f>
        <v>1498.78579222235</v>
      </c>
      <c r="AC190" s="11">
        <f>VLOOKUP($H190,output!$A$9:$AH$2200,AC$1-$J$1+2)</f>
        <v>1454.73737790207</v>
      </c>
      <c r="AD190" s="11">
        <f>VLOOKUP($H190,output!$A$9:$AH$2200,AD$1-$J$1+2)</f>
        <v>1430.01363777594</v>
      </c>
      <c r="AE190" s="11">
        <f>VLOOKUP($H190,output!$A$9:$AH$2200,AE$1-$J$1+2)</f>
        <v>1412.32939075326</v>
      </c>
      <c r="AF190" s="11">
        <f>VLOOKUP($H190,output!$A$9:$AH$2200,AF$1-$J$1+2)</f>
        <v>1398.4014660635801</v>
      </c>
      <c r="AG190" s="11">
        <f>VLOOKUP($H190,output!$A$9:$AH$2200,AG$1-$J$1+2)</f>
        <v>1386.3378463868</v>
      </c>
      <c r="AH190" s="11">
        <f>VLOOKUP($H190,output!$A$9:$AH$2200,AH$1-$J$1+2)</f>
        <v>1375.93891841802</v>
      </c>
      <c r="AI190" s="11">
        <f>VLOOKUP($H190,output!$A$9:$AH$2200,AI$1-$J$1+2)</f>
        <v>1366.7036798110501</v>
      </c>
      <c r="AJ190" s="11">
        <f>VLOOKUP($H190,output!$A$9:$AH$2200,AJ$1-$J$1+2)</f>
        <v>1358.32493095834</v>
      </c>
      <c r="AK190" s="11">
        <f>VLOOKUP($H190,output!$A$9:$AH$2200,AK$1-$J$1+2)</f>
        <v>1350.60054621161</v>
      </c>
      <c r="AL190" s="11">
        <f>VLOOKUP($H190,output!$A$9:$AH$2200,AL$1-$J$1+2)</f>
        <v>1343.39159596532</v>
      </c>
      <c r="AM190" s="11">
        <f>VLOOKUP($H190,output!$A$9:$AH$2200,AM$1-$J$1+2)</f>
        <v>1336.59877367077</v>
      </c>
      <c r="AN190" s="11">
        <f>VLOOKUP($H190,output!$A$9:$AH$2200,AN$1-$J$1+2)</f>
        <v>1330.1488952403799</v>
      </c>
      <c r="AO190" s="11">
        <f>VLOOKUP($H190,output!$A$9:$AH$2200,AO$1-$J$1+2)</f>
        <v>1323.9866089561499</v>
      </c>
      <c r="AP190" s="11">
        <f>VLOOKUP($H190,output!$A$9:$AH$2200,AP$1-$J$1+2)</f>
        <v>1318.0690990717601</v>
      </c>
    </row>
    <row r="191" spans="8:44" x14ac:dyDescent="0.35">
      <c r="H191" t="s">
        <v>23</v>
      </c>
      <c r="J191" s="11">
        <f>VLOOKUP($H191,output!$A$9:$AH$2200,J$1-$J$1+2)</f>
        <v>0</v>
      </c>
      <c r="K191" s="11">
        <f>VLOOKUP($H191,output!$A$9:$AH$2200,K$1-$J$1+2)</f>
        <v>1452.819</v>
      </c>
      <c r="L191" s="11">
        <f>VLOOKUP($H191,output!$A$9:$AH$2200,L$1-$J$1+2)</f>
        <v>1452.2860000000001</v>
      </c>
      <c r="M191" s="11">
        <f>VLOOKUP($H191,output!$A$9:$AH$2200,M$1-$J$1+2)</f>
        <v>1453.57520495887</v>
      </c>
      <c r="N191" s="11">
        <f>VLOOKUP($H191,output!$A$9:$AH$2200,N$1-$J$1+2)</f>
        <v>1458.92239439229</v>
      </c>
      <c r="O191" s="11">
        <f>VLOOKUP($H191,output!$A$9:$AH$2200,O$1-$J$1+2)</f>
        <v>1755.72047816234</v>
      </c>
      <c r="P191" s="11">
        <f>VLOOKUP($H191,output!$A$9:$AH$2200,P$1-$J$1+2)</f>
        <v>1716.9288201059201</v>
      </c>
      <c r="Q191" s="11">
        <f>VLOOKUP($H191,output!$A$9:$AH$2200,Q$1-$J$1+2)</f>
        <v>1633.0516260227</v>
      </c>
      <c r="R191" s="11">
        <f>VLOOKUP($H191,output!$A$9:$AH$2200,R$1-$J$1+2)</f>
        <v>1573.78362473787</v>
      </c>
      <c r="S191" s="11">
        <f>VLOOKUP($H191,output!$A$9:$AH$2200,S$1-$J$1+2)</f>
        <v>1585.59158250008</v>
      </c>
      <c r="T191" s="11">
        <f>VLOOKUP($H191,output!$A$9:$AH$2200,T$1-$J$1+2)</f>
        <v>1527.3682885652099</v>
      </c>
      <c r="U191" s="11">
        <f>VLOOKUP($H191,output!$A$9:$AH$2200,U$1-$J$1+2)</f>
        <v>1516.7352511633901</v>
      </c>
      <c r="V191" s="11">
        <f>VLOOKUP($H191,output!$A$9:$AH$2200,V$1-$J$1+2)</f>
        <v>1741.4476438546101</v>
      </c>
      <c r="W191" s="11">
        <f>VLOOKUP($H191,output!$A$9:$AH$2200,W$1-$J$1+2)</f>
        <v>1583.8379432537999</v>
      </c>
      <c r="X191" s="11">
        <f>VLOOKUP($H191,output!$A$9:$AH$2200,X$1-$J$1+2)</f>
        <v>1589.7917112338</v>
      </c>
      <c r="Y191" s="11">
        <f>VLOOKUP($H191,output!$A$9:$AH$2200,Y$1-$J$1+2)</f>
        <v>1527.94102238241</v>
      </c>
      <c r="Z191" s="11">
        <f>VLOOKUP($H191,output!$A$9:$AH$2200,Z$1-$J$1+2)</f>
        <v>1513.19893101301</v>
      </c>
      <c r="AA191" s="11">
        <f>VLOOKUP($H191,output!$A$9:$AH$2200,AA$1-$J$1+2)</f>
        <v>1493.2256245768799</v>
      </c>
      <c r="AB191" s="11">
        <f>VLOOKUP($H191,output!$A$9:$AH$2200,AB$1-$J$1+2)</f>
        <v>1414.7958956999801</v>
      </c>
      <c r="AC191" s="11">
        <f>VLOOKUP($H191,output!$A$9:$AH$2200,AC$1-$J$1+2)</f>
        <v>1378.3595055481201</v>
      </c>
      <c r="AD191" s="11">
        <f>VLOOKUP($H191,output!$A$9:$AH$2200,AD$1-$J$1+2)</f>
        <v>1357.4827110686899</v>
      </c>
      <c r="AE191" s="11">
        <f>VLOOKUP($H191,output!$A$9:$AH$2200,AE$1-$J$1+2)</f>
        <v>1341.7236053870099</v>
      </c>
      <c r="AF191" s="11">
        <f>VLOOKUP($H191,output!$A$9:$AH$2200,AF$1-$J$1+2)</f>
        <v>1330.6385210507699</v>
      </c>
      <c r="AG191" s="11">
        <f>VLOOKUP($H191,output!$A$9:$AH$2200,AG$1-$J$1+2)</f>
        <v>1321.95603499665</v>
      </c>
      <c r="AH191" s="11">
        <f>VLOOKUP($H191,output!$A$9:$AH$2200,AH$1-$J$1+2)</f>
        <v>1314.30766753229</v>
      </c>
      <c r="AI191" s="11">
        <f>VLOOKUP($H191,output!$A$9:$AH$2200,AI$1-$J$1+2)</f>
        <v>1309.31997359975</v>
      </c>
      <c r="AJ191" s="11">
        <f>VLOOKUP($H191,output!$A$9:$AH$2200,AJ$1-$J$1+2)</f>
        <v>1302.1129282880499</v>
      </c>
      <c r="AK191" s="11">
        <f>VLOOKUP($H191,output!$A$9:$AH$2200,AK$1-$J$1+2)</f>
        <v>1297.6075896759601</v>
      </c>
      <c r="AL191" s="11">
        <f>VLOOKUP($H191,output!$A$9:$AH$2200,AL$1-$J$1+2)</f>
        <v>1293.36128556161</v>
      </c>
      <c r="AM191" s="11">
        <f>VLOOKUP($H191,output!$A$9:$AH$2200,AM$1-$J$1+2)</f>
        <v>1289.34146670122</v>
      </c>
      <c r="AN191" s="11">
        <f>VLOOKUP($H191,output!$A$9:$AH$2200,AN$1-$J$1+2)</f>
        <v>1285.48336825468</v>
      </c>
      <c r="AO191" s="11">
        <f>VLOOKUP($H191,output!$A$9:$AH$2200,AO$1-$J$1+2)</f>
        <v>1281.7407788834801</v>
      </c>
      <c r="AP191" s="11">
        <f>VLOOKUP($H191,output!$A$9:$AH$2200,AP$1-$J$1+2)</f>
        <v>1278.0804494585</v>
      </c>
    </row>
    <row r="192" spans="8:44" x14ac:dyDescent="0.35">
      <c r="H192" t="s">
        <v>33</v>
      </c>
      <c r="J192" s="11">
        <f>VLOOKUP($H192,output!$A$9:$AH$2200,J$1-$J$1+2)</f>
        <v>0</v>
      </c>
      <c r="K192" s="11">
        <f>VLOOKUP($H192,output!$A$9:$AH$2200,K$1-$J$1+2)</f>
        <v>50.667000000000002</v>
      </c>
      <c r="L192" s="11">
        <f>VLOOKUP($H192,output!$A$9:$AH$2200,L$1-$J$1+2)</f>
        <v>50.575000000000003</v>
      </c>
      <c r="M192" s="11">
        <f>VLOOKUP($H192,output!$A$9:$AH$2200,M$1-$J$1+2)</f>
        <v>50.480716470832597</v>
      </c>
      <c r="N192" s="11">
        <f>VLOOKUP($H192,output!$A$9:$AH$2200,N$1-$J$1+2)</f>
        <v>50.3832021043645</v>
      </c>
      <c r="O192" s="11">
        <f>VLOOKUP($H192,output!$A$9:$AH$2200,O$1-$J$1+2)</f>
        <v>50.281588643179497</v>
      </c>
      <c r="P192" s="11">
        <f>VLOOKUP($H192,output!$A$9:$AH$2200,P$1-$J$1+2)</f>
        <v>50.175249677138702</v>
      </c>
      <c r="Q192" s="11">
        <f>VLOOKUP($H192,output!$A$9:$AH$2200,Q$1-$J$1+2)</f>
        <v>405.70589152952903</v>
      </c>
      <c r="R192" s="11">
        <f>VLOOKUP($H192,output!$A$9:$AH$2200,R$1-$J$1+2)</f>
        <v>398.77240938319301</v>
      </c>
      <c r="S192" s="11">
        <f>VLOOKUP($H192,output!$A$9:$AH$2200,S$1-$J$1+2)</f>
        <v>392.80035742629099</v>
      </c>
      <c r="T192" s="11">
        <f>VLOOKUP($H192,output!$A$9:$AH$2200,T$1-$J$1+2)</f>
        <v>387.35964989103201</v>
      </c>
      <c r="U192" s="11">
        <f>VLOOKUP($H192,output!$A$9:$AH$2200,U$1-$J$1+2)</f>
        <v>382.67779826013498</v>
      </c>
      <c r="V192" s="11">
        <f>VLOOKUP($H192,output!$A$9:$AH$2200,V$1-$J$1+2)</f>
        <v>388.593229216407</v>
      </c>
      <c r="W192" s="11">
        <f>VLOOKUP($H192,output!$A$9:$AH$2200,W$1-$J$1+2)</f>
        <v>378.68822369081897</v>
      </c>
      <c r="X192" s="11">
        <f>VLOOKUP($H192,output!$A$9:$AH$2200,X$1-$J$1+2)</f>
        <v>379.32027447403101</v>
      </c>
      <c r="Y192" s="11">
        <f>VLOOKUP($H192,output!$A$9:$AH$2200,Y$1-$J$1+2)</f>
        <v>367.18668060016103</v>
      </c>
      <c r="Z192" s="11">
        <f>VLOOKUP($H192,output!$A$9:$AH$2200,Z$1-$J$1+2)</f>
        <v>361.55374114519202</v>
      </c>
      <c r="AA192" s="11">
        <f>VLOOKUP($H192,output!$A$9:$AH$2200,AA$1-$J$1+2)</f>
        <v>353.81367867621299</v>
      </c>
      <c r="AB192" s="11">
        <f>VLOOKUP($H192,output!$A$9:$AH$2200,AB$1-$J$1+2)</f>
        <v>349.45459876065797</v>
      </c>
      <c r="AC192" s="11">
        <f>VLOOKUP($H192,output!$A$9:$AH$2200,AC$1-$J$1+2)</f>
        <v>346.45543002143597</v>
      </c>
      <c r="AD192" s="11">
        <f>VLOOKUP($H192,output!$A$9:$AH$2200,AD$1-$J$1+2)</f>
        <v>344.71796495927401</v>
      </c>
      <c r="AE192" s="11">
        <f>VLOOKUP($H192,output!$A$9:$AH$2200,AE$1-$J$1+2)</f>
        <v>343.25822625406897</v>
      </c>
      <c r="AF192" s="11">
        <f>VLOOKUP($H192,output!$A$9:$AH$2200,AF$1-$J$1+2)</f>
        <v>341.97769812264301</v>
      </c>
      <c r="AG192" s="11">
        <f>VLOOKUP($H192,output!$A$9:$AH$2200,AG$1-$J$1+2)</f>
        <v>340.826238276168</v>
      </c>
      <c r="AH192" s="11">
        <f>VLOOKUP($H192,output!$A$9:$AH$2200,AH$1-$J$1+2)</f>
        <v>339.77541627540597</v>
      </c>
      <c r="AI192" s="11">
        <f>VLOOKUP($H192,output!$A$9:$AH$2200,AI$1-$J$1+2)</f>
        <v>338.80645259799797</v>
      </c>
      <c r="AJ192" s="11">
        <f>VLOOKUP($H192,output!$A$9:$AH$2200,AJ$1-$J$1+2)</f>
        <v>337.90641996148901</v>
      </c>
      <c r="AK192" s="11">
        <f>VLOOKUP($H192,output!$A$9:$AH$2200,AK$1-$J$1+2)</f>
        <v>337.06574591059302</v>
      </c>
      <c r="AL192" s="11">
        <f>VLOOKUP($H192,output!$A$9:$AH$2200,AL$1-$J$1+2)</f>
        <v>336.27717172483</v>
      </c>
      <c r="AM192" s="11">
        <f>VLOOKUP($H192,output!$A$9:$AH$2200,AM$1-$J$1+2)</f>
        <v>335.53486358421497</v>
      </c>
      <c r="AN192" s="11">
        <f>VLOOKUP($H192,output!$A$9:$AH$2200,AN$1-$J$1+2)</f>
        <v>334.83402627752201</v>
      </c>
      <c r="AO192" s="11">
        <f>VLOOKUP($H192,output!$A$9:$AH$2200,AO$1-$J$1+2)</f>
        <v>334.17063343452901</v>
      </c>
      <c r="AP192" s="11">
        <f>VLOOKUP($H192,output!$A$9:$AH$2200,AP$1-$J$1+2)</f>
        <v>333.541248905072</v>
      </c>
    </row>
    <row r="193" spans="8:42" x14ac:dyDescent="0.35">
      <c r="H193" t="s">
        <v>76</v>
      </c>
      <c r="J193" s="11">
        <f>VLOOKUP($H193,output!$A$9:$AH$2200,J$1-$J$1+2)</f>
        <v>0</v>
      </c>
      <c r="K193" s="11">
        <f>VLOOKUP($H193,output!$A$9:$AH$2200,K$1-$J$1+2)</f>
        <v>50.667000000000002</v>
      </c>
      <c r="L193" s="11">
        <f>VLOOKUP($H193,output!$A$9:$AH$2200,L$1-$J$1+2)</f>
        <v>50.575000000000003</v>
      </c>
      <c r="M193" s="11">
        <f>VLOOKUP($H193,output!$A$9:$AH$2200,M$1-$J$1+2)</f>
        <v>50.480716470832597</v>
      </c>
      <c r="N193" s="11">
        <f>VLOOKUP($H193,output!$A$9:$AH$2200,N$1-$J$1+2)</f>
        <v>50.3832021043645</v>
      </c>
      <c r="O193" s="11">
        <f>VLOOKUP($H193,output!$A$9:$AH$2200,O$1-$J$1+2)</f>
        <v>50.281588643179497</v>
      </c>
      <c r="P193" s="11">
        <f>VLOOKUP($H193,output!$A$9:$AH$2200,P$1-$J$1+2)</f>
        <v>50.175249677138702</v>
      </c>
      <c r="Q193" s="11">
        <f>VLOOKUP($H193,output!$A$9:$AH$2200,Q$1-$J$1+2)</f>
        <v>405.70589152952903</v>
      </c>
      <c r="R193" s="11">
        <f>VLOOKUP($H193,output!$A$9:$AH$2200,R$1-$J$1+2)</f>
        <v>398.77240938319301</v>
      </c>
      <c r="S193" s="11">
        <f>VLOOKUP($H193,output!$A$9:$AH$2200,S$1-$J$1+2)</f>
        <v>392.80035742629099</v>
      </c>
      <c r="T193" s="11">
        <f>VLOOKUP($H193,output!$A$9:$AH$2200,T$1-$J$1+2)</f>
        <v>387.35964989103201</v>
      </c>
      <c r="U193" s="11">
        <f>VLOOKUP($H193,output!$A$9:$AH$2200,U$1-$J$1+2)</f>
        <v>382.67779826013498</v>
      </c>
      <c r="V193" s="11">
        <f>VLOOKUP($H193,output!$A$9:$AH$2200,V$1-$J$1+2)</f>
        <v>388.593229216407</v>
      </c>
      <c r="W193" s="11">
        <f>VLOOKUP($H193,output!$A$9:$AH$2200,W$1-$J$1+2)</f>
        <v>378.68822369081897</v>
      </c>
      <c r="X193" s="11">
        <f>VLOOKUP($H193,output!$A$9:$AH$2200,X$1-$J$1+2)</f>
        <v>379.32027447403101</v>
      </c>
      <c r="Y193" s="11">
        <f>VLOOKUP($H193,output!$A$9:$AH$2200,Y$1-$J$1+2)</f>
        <v>367.18668060016103</v>
      </c>
      <c r="Z193" s="11">
        <f>VLOOKUP($H193,output!$A$9:$AH$2200,Z$1-$J$1+2)</f>
        <v>361.55374114519202</v>
      </c>
      <c r="AA193" s="11">
        <f>VLOOKUP($H193,output!$A$9:$AH$2200,AA$1-$J$1+2)</f>
        <v>353.81367867621299</v>
      </c>
      <c r="AB193" s="11">
        <f>VLOOKUP($H193,output!$A$9:$AH$2200,AB$1-$J$1+2)</f>
        <v>349.45459876065797</v>
      </c>
      <c r="AC193" s="11">
        <f>VLOOKUP($H193,output!$A$9:$AH$2200,AC$1-$J$1+2)</f>
        <v>346.45543002143597</v>
      </c>
      <c r="AD193" s="11">
        <f>VLOOKUP($H193,output!$A$9:$AH$2200,AD$1-$J$1+2)</f>
        <v>344.71796495927401</v>
      </c>
      <c r="AE193" s="11">
        <f>VLOOKUP($H193,output!$A$9:$AH$2200,AE$1-$J$1+2)</f>
        <v>343.25822625406897</v>
      </c>
      <c r="AF193" s="11">
        <f>VLOOKUP($H193,output!$A$9:$AH$2200,AF$1-$J$1+2)</f>
        <v>341.97769812264301</v>
      </c>
      <c r="AG193" s="11">
        <f>VLOOKUP($H193,output!$A$9:$AH$2200,AG$1-$J$1+2)</f>
        <v>340.826238276168</v>
      </c>
      <c r="AH193" s="11">
        <f>VLOOKUP($H193,output!$A$9:$AH$2200,AH$1-$J$1+2)</f>
        <v>339.77541627540597</v>
      </c>
      <c r="AI193" s="11">
        <f>VLOOKUP($H193,output!$A$9:$AH$2200,AI$1-$J$1+2)</f>
        <v>338.80645259799797</v>
      </c>
      <c r="AJ193" s="11">
        <f>VLOOKUP($H193,output!$A$9:$AH$2200,AJ$1-$J$1+2)</f>
        <v>337.90641996148901</v>
      </c>
      <c r="AK193" s="11">
        <f>VLOOKUP($H193,output!$A$9:$AH$2200,AK$1-$J$1+2)</f>
        <v>337.06574591059302</v>
      </c>
      <c r="AL193" s="11">
        <f>VLOOKUP($H193,output!$A$9:$AH$2200,AL$1-$J$1+2)</f>
        <v>336.27717172483</v>
      </c>
      <c r="AM193" s="11">
        <f>VLOOKUP($H193,output!$A$9:$AH$2200,AM$1-$J$1+2)</f>
        <v>335.53486358421497</v>
      </c>
      <c r="AN193" s="11">
        <f>VLOOKUP($H193,output!$A$9:$AH$2200,AN$1-$J$1+2)</f>
        <v>334.83402627752201</v>
      </c>
      <c r="AO193" s="11">
        <f>VLOOKUP($H193,output!$A$9:$AH$2200,AO$1-$J$1+2)</f>
        <v>334.17063343452901</v>
      </c>
      <c r="AP193" s="11">
        <f>VLOOKUP($H193,output!$A$9:$AH$2200,AP$1-$J$1+2)</f>
        <v>333.541248905072</v>
      </c>
    </row>
    <row r="194" spans="8:42" x14ac:dyDescent="0.35">
      <c r="H194" t="s">
        <v>77</v>
      </c>
      <c r="J194" s="11">
        <f>VLOOKUP($H194,output!$A$9:$AH$2200,J$1-$J$1+2)</f>
        <v>0</v>
      </c>
      <c r="K194" s="11">
        <f>VLOOKUP($H194,output!$A$9:$AH$2200,K$1-$J$1+2)</f>
        <v>119.952</v>
      </c>
      <c r="L194" s="11">
        <f>VLOOKUP($H194,output!$A$9:$AH$2200,L$1-$J$1+2)</f>
        <v>123.47199999999999</v>
      </c>
      <c r="M194" s="11">
        <f>VLOOKUP($H194,output!$A$9:$AH$2200,M$1-$J$1+2)</f>
        <v>122.078829284478</v>
      </c>
      <c r="N194" s="11">
        <f>VLOOKUP($H194,output!$A$9:$AH$2200,N$1-$J$1+2)</f>
        <v>137.496412275143</v>
      </c>
      <c r="O194" s="11">
        <f>VLOOKUP($H194,output!$A$9:$AH$2200,O$1-$J$1+2)</f>
        <v>164.75692634336701</v>
      </c>
      <c r="P194" s="11">
        <f>VLOOKUP($H194,output!$A$9:$AH$2200,P$1-$J$1+2)</f>
        <v>171.076891819591</v>
      </c>
      <c r="Q194" s="11">
        <f>VLOOKUP($H194,output!$A$9:$AH$2200,Q$1-$J$1+2)</f>
        <v>138.31607156559801</v>
      </c>
      <c r="R194" s="11">
        <f>VLOOKUP($H194,output!$A$9:$AH$2200,R$1-$J$1+2)</f>
        <v>143.93523837090601</v>
      </c>
      <c r="S194" s="11">
        <f>VLOOKUP($H194,output!$A$9:$AH$2200,S$1-$J$1+2)</f>
        <v>154.37909289435001</v>
      </c>
      <c r="T194" s="11">
        <f>VLOOKUP($H194,output!$A$9:$AH$2200,T$1-$J$1+2)</f>
        <v>158.36871616424199</v>
      </c>
      <c r="U194" s="11">
        <f>VLOOKUP($H194,output!$A$9:$AH$2200,U$1-$J$1+2)</f>
        <v>165.143571065755</v>
      </c>
      <c r="V194" s="11">
        <f>VLOOKUP($H194,output!$A$9:$AH$2200,V$1-$J$1+2)</f>
        <v>217.09971061546801</v>
      </c>
      <c r="W194" s="11">
        <f>VLOOKUP($H194,output!$A$9:$AH$2200,W$1-$J$1+2)</f>
        <v>215.47545577978599</v>
      </c>
      <c r="X194" s="11">
        <f>VLOOKUP($H194,output!$A$9:$AH$2200,X$1-$J$1+2)</f>
        <v>223.46526188862401</v>
      </c>
      <c r="Y194" s="11">
        <f>VLOOKUP($H194,output!$A$9:$AH$2200,Y$1-$J$1+2)</f>
        <v>233.07550100921301</v>
      </c>
      <c r="Z194" s="11">
        <f>VLOOKUP($H194,output!$A$9:$AH$2200,Z$1-$J$1+2)</f>
        <v>245.157079317522</v>
      </c>
      <c r="AA194" s="11">
        <f>VLOOKUP($H194,output!$A$9:$AH$2200,AA$1-$J$1+2)</f>
        <v>254.24644559526101</v>
      </c>
      <c r="AB194" s="11">
        <f>VLOOKUP($H194,output!$A$9:$AH$2200,AB$1-$J$1+2)</f>
        <v>226.716658823638</v>
      </c>
      <c r="AC194" s="11">
        <f>VLOOKUP($H194,output!$A$9:$AH$2200,AC$1-$J$1+2)</f>
        <v>215.901694095891</v>
      </c>
      <c r="AD194" s="11">
        <f>VLOOKUP($H194,output!$A$9:$AH$2200,AD$1-$J$1+2)</f>
        <v>210.34675354947299</v>
      </c>
      <c r="AE194" s="11">
        <f>VLOOKUP($H194,output!$A$9:$AH$2200,AE$1-$J$1+2)</f>
        <v>207.72753121804499</v>
      </c>
      <c r="AF194" s="11">
        <f>VLOOKUP($H194,output!$A$9:$AH$2200,AF$1-$J$1+2)</f>
        <v>206.48545157948101</v>
      </c>
      <c r="AG194" s="11">
        <f>VLOOKUP($H194,output!$A$9:$AH$2200,AG$1-$J$1+2)</f>
        <v>205.91248656614201</v>
      </c>
      <c r="AH194" s="11">
        <f>VLOOKUP($H194,output!$A$9:$AH$2200,AH$1-$J$1+2)</f>
        <v>205.765807939627</v>
      </c>
      <c r="AI194" s="11">
        <f>VLOOKUP($H194,output!$A$9:$AH$2200,AI$1-$J$1+2)</f>
        <v>205.88066320956901</v>
      </c>
      <c r="AJ194" s="11">
        <f>VLOOKUP($H194,output!$A$9:$AH$2200,AJ$1-$J$1+2)</f>
        <v>206.18071780289301</v>
      </c>
      <c r="AK194" s="11">
        <f>VLOOKUP($H194,output!$A$9:$AH$2200,AK$1-$J$1+2)</f>
        <v>206.59138207357699</v>
      </c>
      <c r="AL194" s="11">
        <f>VLOOKUP($H194,output!$A$9:$AH$2200,AL$1-$J$1+2)</f>
        <v>207.08674018116699</v>
      </c>
      <c r="AM194" s="11">
        <f>VLOOKUP($H194,output!$A$9:$AH$2200,AM$1-$J$1+2)</f>
        <v>207.64239186174001</v>
      </c>
      <c r="AN194" s="11">
        <f>VLOOKUP($H194,output!$A$9:$AH$2200,AN$1-$J$1+2)</f>
        <v>208.241046305943</v>
      </c>
      <c r="AO194" s="11">
        <f>VLOOKUP($H194,output!$A$9:$AH$2200,AO$1-$J$1+2)</f>
        <v>208.86989378377001</v>
      </c>
      <c r="AP194" s="11">
        <f>VLOOKUP($H194,output!$A$9:$AH$2200,AP$1-$J$1+2)</f>
        <v>209.51919427691399</v>
      </c>
    </row>
    <row r="195" spans="8:42" x14ac:dyDescent="0.35">
      <c r="H195" t="s">
        <v>78</v>
      </c>
      <c r="J195" s="11">
        <f>VLOOKUP($H195,output!$A$9:$AH$2200,J$1-$J$1+2)</f>
        <v>0</v>
      </c>
      <c r="K195" s="11">
        <f>VLOOKUP($H195,output!$A$9:$AH$2200,K$1-$J$1+2)</f>
        <v>125.73399999999999</v>
      </c>
      <c r="L195" s="11">
        <f>VLOOKUP($H195,output!$A$9:$AH$2200,L$1-$J$1+2)</f>
        <v>122.407</v>
      </c>
      <c r="M195" s="11">
        <f>VLOOKUP($H195,output!$A$9:$AH$2200,M$1-$J$1+2)</f>
        <v>124.42041683191501</v>
      </c>
      <c r="N195" s="11">
        <f>VLOOKUP($H195,output!$A$9:$AH$2200,N$1-$J$1+2)</f>
        <v>121.049975729686</v>
      </c>
      <c r="O195" s="11">
        <f>VLOOKUP($H195,output!$A$9:$AH$2200,O$1-$J$1+2)</f>
        <v>116.434245164426</v>
      </c>
      <c r="P195" s="11">
        <f>VLOOKUP($H195,output!$A$9:$AH$2200,P$1-$J$1+2)</f>
        <v>108.97344500958199</v>
      </c>
      <c r="Q195" s="11">
        <f>VLOOKUP($H195,output!$A$9:$AH$2200,Q$1-$J$1+2)</f>
        <v>104.420769575395</v>
      </c>
      <c r="R195" s="11">
        <f>VLOOKUP($H195,output!$A$9:$AH$2200,R$1-$J$1+2)</f>
        <v>98.073004989859896</v>
      </c>
      <c r="S195" s="11">
        <f>VLOOKUP($H195,output!$A$9:$AH$2200,S$1-$J$1+2)</f>
        <v>91.232544048774798</v>
      </c>
      <c r="T195" s="11">
        <f>VLOOKUP($H195,output!$A$9:$AH$2200,T$1-$J$1+2)</f>
        <v>85.8440085232059</v>
      </c>
      <c r="U195" s="11">
        <f>VLOOKUP($H195,output!$A$9:$AH$2200,U$1-$J$1+2)</f>
        <v>81.2012221096047</v>
      </c>
      <c r="V195" s="11">
        <f>VLOOKUP($H195,output!$A$9:$AH$2200,V$1-$J$1+2)</f>
        <v>76.140494684511097</v>
      </c>
      <c r="W195" s="11">
        <f>VLOOKUP($H195,output!$A$9:$AH$2200,W$1-$J$1+2)</f>
        <v>72.2957948525939</v>
      </c>
      <c r="X195" s="11">
        <f>VLOOKUP($H195,output!$A$9:$AH$2200,X$1-$J$1+2)</f>
        <v>69.247185383326695</v>
      </c>
      <c r="Y195" s="11">
        <f>VLOOKUP($H195,output!$A$9:$AH$2200,Y$1-$J$1+2)</f>
        <v>66.314001793887897</v>
      </c>
      <c r="Z195" s="11">
        <f>VLOOKUP($H195,output!$A$9:$AH$2200,Z$1-$J$1+2)</f>
        <v>63.4696208662603</v>
      </c>
      <c r="AA195" s="11">
        <f>VLOOKUP($H195,output!$A$9:$AH$2200,AA$1-$J$1+2)</f>
        <v>60.660811316251298</v>
      </c>
      <c r="AB195" s="11">
        <f>VLOOKUP($H195,output!$A$9:$AH$2200,AB$1-$J$1+2)</f>
        <v>58.486205902313998</v>
      </c>
      <c r="AC195" s="11">
        <f>VLOOKUP($H195,output!$A$9:$AH$2200,AC$1-$J$1+2)</f>
        <v>56.555733768119701</v>
      </c>
      <c r="AD195" s="11">
        <f>VLOOKUP($H195,output!$A$9:$AH$2200,AD$1-$J$1+2)</f>
        <v>55.148854236711401</v>
      </c>
      <c r="AE195" s="11">
        <f>VLOOKUP($H195,output!$A$9:$AH$2200,AE$1-$J$1+2)</f>
        <v>53.788200480432899</v>
      </c>
      <c r="AF195" s="11">
        <f>VLOOKUP($H195,output!$A$9:$AH$2200,AF$1-$J$1+2)</f>
        <v>52.463200784313599</v>
      </c>
      <c r="AG195" s="11">
        <f>VLOOKUP($H195,output!$A$9:$AH$2200,AG$1-$J$1+2)</f>
        <v>51.203835904093403</v>
      </c>
      <c r="AH195" s="11">
        <f>VLOOKUP($H195,output!$A$9:$AH$2200,AH$1-$J$1+2)</f>
        <v>49.9605098686907</v>
      </c>
      <c r="AI195" s="11">
        <f>VLOOKUP($H195,output!$A$9:$AH$2200,AI$1-$J$1+2)</f>
        <v>48.733967023025698</v>
      </c>
      <c r="AJ195" s="11">
        <f>VLOOKUP($H195,output!$A$9:$AH$2200,AJ$1-$J$1+2)</f>
        <v>47.511717370170899</v>
      </c>
      <c r="AK195" s="11">
        <f>VLOOKUP($H195,output!$A$9:$AH$2200,AK$1-$J$1+2)</f>
        <v>46.312276108155402</v>
      </c>
      <c r="AL195" s="11">
        <f>VLOOKUP($H195,output!$A$9:$AH$2200,AL$1-$J$1+2)</f>
        <v>45.127993671339603</v>
      </c>
      <c r="AM195" s="11">
        <f>VLOOKUP($H195,output!$A$9:$AH$2200,AM$1-$J$1+2)</f>
        <v>43.9602614512972</v>
      </c>
      <c r="AN195" s="11">
        <f>VLOOKUP($H195,output!$A$9:$AH$2200,AN$1-$J$1+2)</f>
        <v>42.810189562694198</v>
      </c>
      <c r="AO195" s="11">
        <f>VLOOKUP($H195,output!$A$9:$AH$2200,AO$1-$J$1+2)</f>
        <v>41.678768003984203</v>
      </c>
      <c r="AP195" s="11">
        <f>VLOOKUP($H195,output!$A$9:$AH$2200,AP$1-$J$1+2)</f>
        <v>40.5668386179332</v>
      </c>
    </row>
    <row r="196" spans="8:42" x14ac:dyDescent="0.35">
      <c r="H196" t="s">
        <v>79</v>
      </c>
      <c r="J196" s="11">
        <f>VLOOKUP($H196,output!$A$9:$AH$2200,J$1-$J$1+2)</f>
        <v>0</v>
      </c>
      <c r="K196" s="11">
        <f>VLOOKUP($H196,output!$A$9:$AH$2200,K$1-$J$1+2)</f>
        <v>50.667000000000002</v>
      </c>
      <c r="L196" s="11">
        <f>VLOOKUP($H196,output!$A$9:$AH$2200,L$1-$J$1+2)</f>
        <v>50.575000000000003</v>
      </c>
      <c r="M196" s="11">
        <f>VLOOKUP($H196,output!$A$9:$AH$2200,M$1-$J$1+2)</f>
        <v>50.480716470832597</v>
      </c>
      <c r="N196" s="11">
        <f>VLOOKUP($H196,output!$A$9:$AH$2200,N$1-$J$1+2)</f>
        <v>50.3832021043645</v>
      </c>
      <c r="O196" s="11">
        <f>VLOOKUP($H196,output!$A$9:$AH$2200,O$1-$J$1+2)</f>
        <v>50.281588643179497</v>
      </c>
      <c r="P196" s="11">
        <f>VLOOKUP($H196,output!$A$9:$AH$2200,P$1-$J$1+2)</f>
        <v>50.175249677138702</v>
      </c>
      <c r="Q196" s="11">
        <f>VLOOKUP($H196,output!$A$9:$AH$2200,Q$1-$J$1+2)</f>
        <v>405.70589152952903</v>
      </c>
      <c r="R196" s="11">
        <f>VLOOKUP($H196,output!$A$9:$AH$2200,R$1-$J$1+2)</f>
        <v>398.77240938319301</v>
      </c>
      <c r="S196" s="11">
        <f>VLOOKUP($H196,output!$A$9:$AH$2200,S$1-$J$1+2)</f>
        <v>392.80035742629099</v>
      </c>
      <c r="T196" s="11">
        <f>VLOOKUP($H196,output!$A$9:$AH$2200,T$1-$J$1+2)</f>
        <v>387.35964989103201</v>
      </c>
      <c r="U196" s="11">
        <f>VLOOKUP($H196,output!$A$9:$AH$2200,U$1-$J$1+2)</f>
        <v>382.67779826013498</v>
      </c>
      <c r="V196" s="11">
        <f>VLOOKUP($H196,output!$A$9:$AH$2200,V$1-$J$1+2)</f>
        <v>388.593229216407</v>
      </c>
      <c r="W196" s="11">
        <f>VLOOKUP($H196,output!$A$9:$AH$2200,W$1-$J$1+2)</f>
        <v>378.68822369081897</v>
      </c>
      <c r="X196" s="11">
        <f>VLOOKUP($H196,output!$A$9:$AH$2200,X$1-$J$1+2)</f>
        <v>379.32027447403101</v>
      </c>
      <c r="Y196" s="11">
        <f>VLOOKUP($H196,output!$A$9:$AH$2200,Y$1-$J$1+2)</f>
        <v>367.18668060016103</v>
      </c>
      <c r="Z196" s="11">
        <f>VLOOKUP($H196,output!$A$9:$AH$2200,Z$1-$J$1+2)</f>
        <v>361.55374114519202</v>
      </c>
      <c r="AA196" s="11">
        <f>VLOOKUP($H196,output!$A$9:$AH$2200,AA$1-$J$1+2)</f>
        <v>353.81367867621299</v>
      </c>
      <c r="AB196" s="11">
        <f>VLOOKUP($H196,output!$A$9:$AH$2200,AB$1-$J$1+2)</f>
        <v>349.45459876065797</v>
      </c>
      <c r="AC196" s="11">
        <f>VLOOKUP($H196,output!$A$9:$AH$2200,AC$1-$J$1+2)</f>
        <v>346.45543002143597</v>
      </c>
      <c r="AD196" s="11">
        <f>VLOOKUP($H196,output!$A$9:$AH$2200,AD$1-$J$1+2)</f>
        <v>344.71796495927401</v>
      </c>
      <c r="AE196" s="11">
        <f>VLOOKUP($H196,output!$A$9:$AH$2200,AE$1-$J$1+2)</f>
        <v>343.25822625406897</v>
      </c>
      <c r="AF196" s="11">
        <f>VLOOKUP($H196,output!$A$9:$AH$2200,AF$1-$J$1+2)</f>
        <v>341.97769812264301</v>
      </c>
      <c r="AG196" s="11">
        <f>VLOOKUP($H196,output!$A$9:$AH$2200,AG$1-$J$1+2)</f>
        <v>340.826238276168</v>
      </c>
      <c r="AH196" s="11">
        <f>VLOOKUP($H196,output!$A$9:$AH$2200,AH$1-$J$1+2)</f>
        <v>339.77541627540597</v>
      </c>
      <c r="AI196" s="11">
        <f>VLOOKUP($H196,output!$A$9:$AH$2200,AI$1-$J$1+2)</f>
        <v>338.80645259799797</v>
      </c>
      <c r="AJ196" s="11">
        <f>VLOOKUP($H196,output!$A$9:$AH$2200,AJ$1-$J$1+2)</f>
        <v>337.90641996148901</v>
      </c>
      <c r="AK196" s="11">
        <f>VLOOKUP($H196,output!$A$9:$AH$2200,AK$1-$J$1+2)</f>
        <v>337.06574591059302</v>
      </c>
      <c r="AL196" s="11">
        <f>VLOOKUP($H196,output!$A$9:$AH$2200,AL$1-$J$1+2)</f>
        <v>336.27717172483</v>
      </c>
      <c r="AM196" s="11">
        <f>VLOOKUP($H196,output!$A$9:$AH$2200,AM$1-$J$1+2)</f>
        <v>335.53486358421497</v>
      </c>
      <c r="AN196" s="11">
        <f>VLOOKUP($H196,output!$A$9:$AH$2200,AN$1-$J$1+2)</f>
        <v>334.83402627752201</v>
      </c>
      <c r="AO196" s="11">
        <f>VLOOKUP($H196,output!$A$9:$AH$2200,AO$1-$J$1+2)</f>
        <v>334.17063343452901</v>
      </c>
      <c r="AP196" s="11">
        <f>VLOOKUP($H196,output!$A$9:$AH$2200,AP$1-$J$1+2)</f>
        <v>333.541248905072</v>
      </c>
    </row>
    <row r="197" spans="8:42" x14ac:dyDescent="0.35">
      <c r="H197" t="s">
        <v>80</v>
      </c>
      <c r="J197" s="11">
        <f>VLOOKUP($H197,output!$A$9:$AH$2200,J$1-$J$1+2)</f>
        <v>0</v>
      </c>
      <c r="K197" s="11">
        <f>VLOOKUP($H197,output!$A$9:$AH$2200,K$1-$J$1+2)</f>
        <v>189.16900000000001</v>
      </c>
      <c r="L197" s="11">
        <f>VLOOKUP($H197,output!$A$9:$AH$2200,L$1-$J$1+2)</f>
        <v>188.27699999999999</v>
      </c>
      <c r="M197" s="11">
        <f>VLOOKUP($H197,output!$A$9:$AH$2200,M$1-$J$1+2)</f>
        <v>188.83488396404101</v>
      </c>
      <c r="N197" s="11">
        <f>VLOOKUP($H197,output!$A$9:$AH$2200,N$1-$J$1+2)</f>
        <v>187.98412900109801</v>
      </c>
      <c r="O197" s="11">
        <f>VLOOKUP($H197,output!$A$9:$AH$2200,O$1-$J$1+2)</f>
        <v>187.121757460304</v>
      </c>
      <c r="P197" s="11">
        <f>VLOOKUP($H197,output!$A$9:$AH$2200,P$1-$J$1+2)</f>
        <v>185.52668286419501</v>
      </c>
      <c r="Q197" s="11">
        <f>VLOOKUP($H197,output!$A$9:$AH$2200,Q$1-$J$1+2)</f>
        <v>36.919456093782102</v>
      </c>
      <c r="R197" s="11">
        <f>VLOOKUP($H197,output!$A$9:$AH$2200,R$1-$J$1+2)</f>
        <v>34.858469497039302</v>
      </c>
      <c r="S197" s="11">
        <f>VLOOKUP($H197,output!$A$9:$AH$2200,S$1-$J$1+2)</f>
        <v>32.865771085363399</v>
      </c>
      <c r="T197" s="11">
        <f>VLOOKUP($H197,output!$A$9:$AH$2200,T$1-$J$1+2)</f>
        <v>31.026218815334801</v>
      </c>
      <c r="U197" s="11">
        <f>VLOOKUP($H197,output!$A$9:$AH$2200,U$1-$J$1+2)</f>
        <v>29.283340850375598</v>
      </c>
      <c r="V197" s="11">
        <f>VLOOKUP($H197,output!$A$9:$AH$2200,V$1-$J$1+2)</f>
        <v>27.580780746775499</v>
      </c>
      <c r="W197" s="11">
        <f>VLOOKUP($H197,output!$A$9:$AH$2200,W$1-$J$1+2)</f>
        <v>25.862751373669202</v>
      </c>
      <c r="X197" s="11">
        <f>VLOOKUP($H197,output!$A$9:$AH$2200,X$1-$J$1+2)</f>
        <v>24.296242172399701</v>
      </c>
      <c r="Y197" s="11">
        <f>VLOOKUP($H197,output!$A$9:$AH$2200,Y$1-$J$1+2)</f>
        <v>22.833783052587201</v>
      </c>
      <c r="Z197" s="11">
        <f>VLOOKUP($H197,output!$A$9:$AH$2200,Z$1-$J$1+2)</f>
        <v>21.4629210746564</v>
      </c>
      <c r="AA197" s="11">
        <f>VLOOKUP($H197,output!$A$9:$AH$2200,AA$1-$J$1+2)</f>
        <v>20.1733688533619</v>
      </c>
      <c r="AB197" s="11">
        <f>VLOOKUP($H197,output!$A$9:$AH$2200,AB$1-$J$1+2)</f>
        <v>18.975177483783401</v>
      </c>
      <c r="AC197" s="11">
        <f>VLOOKUP($H197,output!$A$9:$AH$2200,AC$1-$J$1+2)</f>
        <v>17.8915465712555</v>
      </c>
      <c r="AD197" s="11">
        <f>VLOOKUP($H197,output!$A$9:$AH$2200,AD$1-$J$1+2)</f>
        <v>16.891943347094202</v>
      </c>
      <c r="AE197" s="11">
        <f>VLOOKUP($H197,output!$A$9:$AH$2200,AE$1-$J$1+2)</f>
        <v>15.9557076444869</v>
      </c>
      <c r="AF197" s="11">
        <f>VLOOKUP($H197,output!$A$9:$AH$2200,AF$1-$J$1+2)</f>
        <v>15.075815091211901</v>
      </c>
      <c r="AG197" s="11">
        <f>VLOOKUP($H197,output!$A$9:$AH$2200,AG$1-$J$1+2)</f>
        <v>14.249320844624201</v>
      </c>
      <c r="AH197" s="11">
        <f>VLOOKUP($H197,output!$A$9:$AH$2200,AH$1-$J$1+2)</f>
        <v>13.4698983912561</v>
      </c>
      <c r="AI197" s="11">
        <f>VLOOKUP($H197,output!$A$9:$AH$2200,AI$1-$J$1+2)</f>
        <v>12.7344158922988</v>
      </c>
      <c r="AJ197" s="11">
        <f>VLOOKUP($H197,output!$A$9:$AH$2200,AJ$1-$J$1+2)</f>
        <v>12.039316750797299</v>
      </c>
      <c r="AK197" s="11">
        <f>VLOOKUP($H197,output!$A$9:$AH$2200,AK$1-$J$1+2)</f>
        <v>11.383186642969401</v>
      </c>
      <c r="AL197" s="11">
        <f>VLOOKUP($H197,output!$A$9:$AH$2200,AL$1-$J$1+2)</f>
        <v>10.7633736162324</v>
      </c>
      <c r="AM197" s="11">
        <f>VLOOKUP($H197,output!$A$9:$AH$2200,AM$1-$J$1+2)</f>
        <v>10.177737222049499</v>
      </c>
      <c r="AN197" s="11">
        <f>VLOOKUP($H197,output!$A$9:$AH$2200,AN$1-$J$1+2)</f>
        <v>9.6242951228725797</v>
      </c>
      <c r="AO197" s="11">
        <f>VLOOKUP($H197,output!$A$9:$AH$2200,AO$1-$J$1+2)</f>
        <v>9.1012068358315705</v>
      </c>
      <c r="AP197" s="11">
        <f>VLOOKUP($H197,output!$A$9:$AH$2200,AP$1-$J$1+2)</f>
        <v>8.6067559290678499</v>
      </c>
    </row>
    <row r="198" spans="8:42" x14ac:dyDescent="0.35">
      <c r="H198" t="s">
        <v>81</v>
      </c>
      <c r="J198" s="11">
        <f>VLOOKUP($H198,output!$A$9:$AH$2200,J$1-$J$1+2)</f>
        <v>0</v>
      </c>
      <c r="K198" s="11">
        <f>VLOOKUP($H198,output!$A$9:$AH$2200,K$1-$J$1+2)</f>
        <v>197.77699999999999</v>
      </c>
      <c r="L198" s="11">
        <f>VLOOKUP($H198,output!$A$9:$AH$2200,L$1-$J$1+2)</f>
        <v>197.18899999999999</v>
      </c>
      <c r="M198" s="11">
        <f>VLOOKUP($H198,output!$A$9:$AH$2200,M$1-$J$1+2)</f>
        <v>194.92988261462</v>
      </c>
      <c r="N198" s="11">
        <f>VLOOKUP($H198,output!$A$9:$AH$2200,N$1-$J$1+2)</f>
        <v>202.22046014486</v>
      </c>
      <c r="O198" s="11">
        <f>VLOOKUP($H198,output!$A$9:$AH$2200,O$1-$J$1+2)</f>
        <v>215.754483076794</v>
      </c>
      <c r="P198" s="11">
        <f>VLOOKUP($H198,output!$A$9:$AH$2200,P$1-$J$1+2)</f>
        <v>210.15141576615599</v>
      </c>
      <c r="Q198" s="11">
        <f>VLOOKUP($H198,output!$A$9:$AH$2200,Q$1-$J$1+2)</f>
        <v>44.909394928117898</v>
      </c>
      <c r="R198" s="11">
        <f>VLOOKUP($H198,output!$A$9:$AH$2200,R$1-$J$1+2)</f>
        <v>41.8772148229707</v>
      </c>
      <c r="S198" s="11">
        <f>VLOOKUP($H198,output!$A$9:$AH$2200,S$1-$J$1+2)</f>
        <v>39.000607749840299</v>
      </c>
      <c r="T198" s="11">
        <f>VLOOKUP($H198,output!$A$9:$AH$2200,T$1-$J$1+2)</f>
        <v>36.433749215883999</v>
      </c>
      <c r="U198" s="11">
        <f>VLOOKUP($H198,output!$A$9:$AH$2200,U$1-$J$1+2)</f>
        <v>34.125936727724799</v>
      </c>
      <c r="V198" s="11">
        <f>VLOOKUP($H198,output!$A$9:$AH$2200,V$1-$J$1+2)</f>
        <v>32.620846989230003</v>
      </c>
      <c r="W198" s="11">
        <f>VLOOKUP($H198,output!$A$9:$AH$2200,W$1-$J$1+2)</f>
        <v>30.1706617807797</v>
      </c>
      <c r="X198" s="11">
        <f>VLOOKUP($H198,output!$A$9:$AH$2200,X$1-$J$1+2)</f>
        <v>28.651838570436599</v>
      </c>
      <c r="Y198" s="11">
        <f>VLOOKUP($H198,output!$A$9:$AH$2200,Y$1-$J$1+2)</f>
        <v>26.3275381973368</v>
      </c>
      <c r="Z198" s="11">
        <f>VLOOKUP($H198,output!$A$9:$AH$2200,Z$1-$J$1+2)</f>
        <v>24.596441245382699</v>
      </c>
      <c r="AA198" s="11">
        <f>VLOOKUP($H198,output!$A$9:$AH$2200,AA$1-$J$1+2)</f>
        <v>22.814359912624202</v>
      </c>
      <c r="AB198" s="11">
        <f>VLOOKUP($H198,output!$A$9:$AH$2200,AB$1-$J$1+2)</f>
        <v>21.4174874087817</v>
      </c>
      <c r="AC198" s="11">
        <f>VLOOKUP($H198,output!$A$9:$AH$2200,AC$1-$J$1+2)</f>
        <v>20.174455941042702</v>
      </c>
      <c r="AD198" s="11">
        <f>VLOOKUP($H198,output!$A$9:$AH$2200,AD$1-$J$1+2)</f>
        <v>19.0884586492346</v>
      </c>
      <c r="AE198" s="11">
        <f>VLOOKUP($H198,output!$A$9:$AH$2200,AE$1-$J$1+2)</f>
        <v>18.071810573144699</v>
      </c>
      <c r="AF198" s="11">
        <f>VLOOKUP($H198,output!$A$9:$AH$2200,AF$1-$J$1+2)</f>
        <v>17.116422403379399</v>
      </c>
      <c r="AG198" s="11">
        <f>VLOOKUP($H198,output!$A$9:$AH$2200,AG$1-$J$1+2)</f>
        <v>16.2191438812618</v>
      </c>
      <c r="AH198" s="11">
        <f>VLOOKUP($H198,output!$A$9:$AH$2200,AH$1-$J$1+2)</f>
        <v>15.3725009441292</v>
      </c>
      <c r="AI198" s="11">
        <f>VLOOKUP($H198,output!$A$9:$AH$2200,AI$1-$J$1+2)</f>
        <v>14.573002456604501</v>
      </c>
      <c r="AJ198" s="11">
        <f>VLOOKUP($H198,output!$A$9:$AH$2200,AJ$1-$J$1+2)</f>
        <v>13.816652666114599</v>
      </c>
      <c r="AK198" s="11">
        <f>VLOOKUP($H198,output!$A$9:$AH$2200,AK$1-$J$1+2)</f>
        <v>13.101996443162299</v>
      </c>
      <c r="AL198" s="11">
        <f>VLOOKUP($H198,output!$A$9:$AH$2200,AL$1-$J$1+2)</f>
        <v>12.4260542301655</v>
      </c>
      <c r="AM198" s="11">
        <f>VLOOKUP($H198,output!$A$9:$AH$2200,AM$1-$J$1+2)</f>
        <v>11.786502168074399</v>
      </c>
      <c r="AN198" s="11">
        <f>VLOOKUP($H198,output!$A$9:$AH$2200,AN$1-$J$1+2)</f>
        <v>11.181195239865101</v>
      </c>
      <c r="AO198" s="11">
        <f>VLOOKUP($H198,output!$A$9:$AH$2200,AO$1-$J$1+2)</f>
        <v>10.6081497534683</v>
      </c>
      <c r="AP198" s="11">
        <f>VLOOKUP($H198,output!$A$9:$AH$2200,AP$1-$J$1+2)</f>
        <v>10.065522369311299</v>
      </c>
    </row>
    <row r="199" spans="8:42" x14ac:dyDescent="0.35">
      <c r="H199" t="s">
        <v>102</v>
      </c>
      <c r="J199" s="11">
        <f>VLOOKUP($H199,output!$A$9:$AH$2200,J$1-$J$1+2)</f>
        <v>0</v>
      </c>
      <c r="K199" s="11">
        <f>VLOOKUP($H199,output!$A$9:$AH$2200,K$1-$J$1+2)</f>
        <v>197.77699999999999</v>
      </c>
      <c r="L199" s="11">
        <f>VLOOKUP($H199,output!$A$9:$AH$2200,L$1-$J$1+2)</f>
        <v>197.18899999999999</v>
      </c>
      <c r="M199" s="11">
        <f>VLOOKUP($H199,output!$A$9:$AH$2200,M$1-$J$1+2)</f>
        <v>194.92988261462</v>
      </c>
      <c r="N199" s="11">
        <f>VLOOKUP($H199,output!$A$9:$AH$2200,N$1-$J$1+2)</f>
        <v>202.22046014486</v>
      </c>
      <c r="O199" s="11">
        <f>VLOOKUP($H199,output!$A$9:$AH$2200,O$1-$J$1+2)</f>
        <v>215.754483076794</v>
      </c>
      <c r="P199" s="11">
        <f>VLOOKUP($H199,output!$A$9:$AH$2200,P$1-$J$1+2)</f>
        <v>210.15141576615599</v>
      </c>
      <c r="Q199" s="11">
        <f>VLOOKUP($H199,output!$A$9:$AH$2200,Q$1-$J$1+2)</f>
        <v>44.909394928117898</v>
      </c>
      <c r="R199" s="11">
        <f>VLOOKUP($H199,output!$A$9:$AH$2200,R$1-$J$1+2)</f>
        <v>41.8772148229707</v>
      </c>
      <c r="S199" s="11">
        <f>VLOOKUP($H199,output!$A$9:$AH$2200,S$1-$J$1+2)</f>
        <v>39.000607749840299</v>
      </c>
      <c r="T199" s="11">
        <f>VLOOKUP($H199,output!$A$9:$AH$2200,T$1-$J$1+2)</f>
        <v>36.433749215883999</v>
      </c>
      <c r="U199" s="11">
        <f>VLOOKUP($H199,output!$A$9:$AH$2200,U$1-$J$1+2)</f>
        <v>34.125936727724799</v>
      </c>
      <c r="V199" s="11">
        <f>VLOOKUP($H199,output!$A$9:$AH$2200,V$1-$J$1+2)</f>
        <v>32.620846989230003</v>
      </c>
      <c r="W199" s="11">
        <f>VLOOKUP($H199,output!$A$9:$AH$2200,W$1-$J$1+2)</f>
        <v>30.1706617807797</v>
      </c>
      <c r="X199" s="11">
        <f>VLOOKUP($H199,output!$A$9:$AH$2200,X$1-$J$1+2)</f>
        <v>28.651838570436599</v>
      </c>
      <c r="Y199" s="11">
        <f>VLOOKUP($H199,output!$A$9:$AH$2200,Y$1-$J$1+2)</f>
        <v>26.3275381973368</v>
      </c>
      <c r="Z199" s="11">
        <f>VLOOKUP($H199,output!$A$9:$AH$2200,Z$1-$J$1+2)</f>
        <v>24.596441245382699</v>
      </c>
      <c r="AA199" s="11">
        <f>VLOOKUP($H199,output!$A$9:$AH$2200,AA$1-$J$1+2)</f>
        <v>22.814359912624202</v>
      </c>
      <c r="AB199" s="11">
        <f>VLOOKUP($H199,output!$A$9:$AH$2200,AB$1-$J$1+2)</f>
        <v>21.4174874087817</v>
      </c>
      <c r="AC199" s="11">
        <f>VLOOKUP($H199,output!$A$9:$AH$2200,AC$1-$J$1+2)</f>
        <v>20.174455941042702</v>
      </c>
      <c r="AD199" s="11">
        <f>VLOOKUP($H199,output!$A$9:$AH$2200,AD$1-$J$1+2)</f>
        <v>19.0884586492346</v>
      </c>
      <c r="AE199" s="11">
        <f>VLOOKUP($H199,output!$A$9:$AH$2200,AE$1-$J$1+2)</f>
        <v>18.071810573144699</v>
      </c>
      <c r="AF199" s="11">
        <f>VLOOKUP($H199,output!$A$9:$AH$2200,AF$1-$J$1+2)</f>
        <v>17.116422403379399</v>
      </c>
      <c r="AG199" s="11">
        <f>VLOOKUP($H199,output!$A$9:$AH$2200,AG$1-$J$1+2)</f>
        <v>16.2191438812618</v>
      </c>
      <c r="AH199" s="11">
        <f>VLOOKUP($H199,output!$A$9:$AH$2200,AH$1-$J$1+2)</f>
        <v>15.3725009441292</v>
      </c>
      <c r="AI199" s="11">
        <f>VLOOKUP($H199,output!$A$9:$AH$2200,AI$1-$J$1+2)</f>
        <v>14.573002456604501</v>
      </c>
      <c r="AJ199" s="11">
        <f>VLOOKUP($H199,output!$A$9:$AH$2200,AJ$1-$J$1+2)</f>
        <v>13.816652666114599</v>
      </c>
      <c r="AK199" s="11">
        <f>VLOOKUP($H199,output!$A$9:$AH$2200,AK$1-$J$1+2)</f>
        <v>13.101996443162299</v>
      </c>
      <c r="AL199" s="11">
        <f>VLOOKUP($H199,output!$A$9:$AH$2200,AL$1-$J$1+2)</f>
        <v>12.4260542301655</v>
      </c>
      <c r="AM199" s="11">
        <f>VLOOKUP($H199,output!$A$9:$AH$2200,AM$1-$J$1+2)</f>
        <v>11.786502168074399</v>
      </c>
      <c r="AN199" s="11">
        <f>VLOOKUP($H199,output!$A$9:$AH$2200,AN$1-$J$1+2)</f>
        <v>11.181195239865101</v>
      </c>
      <c r="AO199" s="11">
        <f>VLOOKUP($H199,output!$A$9:$AH$2200,AO$1-$J$1+2)</f>
        <v>10.6081497534683</v>
      </c>
      <c r="AP199" s="11">
        <f>VLOOKUP($H199,output!$A$9:$AH$2200,AP$1-$J$1+2)</f>
        <v>10.065522369311299</v>
      </c>
    </row>
    <row r="200" spans="8:42" x14ac:dyDescent="0.35">
      <c r="H200" t="s">
        <v>82</v>
      </c>
      <c r="J200" s="11">
        <f>VLOOKUP($H200,output!$A$9:$AH$2200,J$1-$J$1+2)</f>
        <v>0</v>
      </c>
      <c r="K200" s="11">
        <f>VLOOKUP($H200,output!$A$9:$AH$2200,K$1-$J$1+2)</f>
        <v>26.295999999999999</v>
      </c>
      <c r="L200" s="11">
        <f>VLOOKUP($H200,output!$A$9:$AH$2200,L$1-$J$1+2)</f>
        <v>25.954000000000001</v>
      </c>
      <c r="M200" s="11">
        <f>VLOOKUP($H200,output!$A$9:$AH$2200,M$1-$J$1+2)</f>
        <v>26.565526619035602</v>
      </c>
      <c r="N200" s="13">
        <f>VLOOKUP($H200,output!$A$9:$AH$2200,N$1-$J$1+2)</f>
        <v>0</v>
      </c>
      <c r="O200" s="11">
        <f>VLOOKUP($H200,output!$A$9:$AH$2200,O$1-$J$1+2)</f>
        <v>0</v>
      </c>
      <c r="P200" s="11">
        <f>VLOOKUP($H200,output!$A$9:$AH$2200,P$1-$J$1+2)</f>
        <v>0</v>
      </c>
      <c r="Q200" s="11">
        <f>VLOOKUP($H200,output!$A$9:$AH$2200,Q$1-$J$1+2)</f>
        <v>0</v>
      </c>
      <c r="R200" s="11">
        <f>VLOOKUP($H200,output!$A$9:$AH$2200,R$1-$J$1+2)</f>
        <v>0</v>
      </c>
      <c r="S200" s="11">
        <f>VLOOKUP($H200,output!$A$9:$AH$2200,S$1-$J$1+2)</f>
        <v>0</v>
      </c>
      <c r="T200" s="11">
        <f>VLOOKUP($H200,output!$A$9:$AH$2200,T$1-$J$1+2)</f>
        <v>0</v>
      </c>
      <c r="U200" s="11">
        <f>VLOOKUP($H200,output!$A$9:$AH$2200,U$1-$J$1+2)</f>
        <v>0</v>
      </c>
      <c r="V200" s="11">
        <f>VLOOKUP($H200,output!$A$9:$AH$2200,V$1-$J$1+2)</f>
        <v>0</v>
      </c>
      <c r="W200" s="11">
        <f>VLOOKUP($H200,output!$A$9:$AH$2200,W$1-$J$1+2)</f>
        <v>0</v>
      </c>
      <c r="X200" s="11">
        <f>VLOOKUP($H200,output!$A$9:$AH$2200,X$1-$J$1+2)</f>
        <v>0</v>
      </c>
      <c r="Y200" s="11">
        <f>VLOOKUP($H200,output!$A$9:$AH$2200,Y$1-$J$1+2)</f>
        <v>0</v>
      </c>
      <c r="Z200" s="11">
        <f>VLOOKUP($H200,output!$A$9:$AH$2200,Z$1-$J$1+2)</f>
        <v>0</v>
      </c>
      <c r="AA200" s="11">
        <f>VLOOKUP($H200,output!$A$9:$AH$2200,AA$1-$J$1+2)</f>
        <v>0</v>
      </c>
      <c r="AB200" s="11">
        <f>VLOOKUP($H200,output!$A$9:$AH$2200,AB$1-$J$1+2)</f>
        <v>0</v>
      </c>
      <c r="AC200" s="11">
        <f>VLOOKUP($H200,output!$A$9:$AH$2200,AC$1-$J$1+2)</f>
        <v>0</v>
      </c>
      <c r="AD200" s="11">
        <f>VLOOKUP($H200,output!$A$9:$AH$2200,AD$1-$J$1+2)</f>
        <v>0</v>
      </c>
      <c r="AE200" s="11">
        <f>VLOOKUP($H200,output!$A$9:$AH$2200,AE$1-$J$1+2)</f>
        <v>0</v>
      </c>
      <c r="AF200" s="11">
        <f>VLOOKUP($H200,output!$A$9:$AH$2200,AF$1-$J$1+2)</f>
        <v>0</v>
      </c>
      <c r="AG200" s="11">
        <f>VLOOKUP($H200,output!$A$9:$AH$2200,AG$1-$J$1+2)</f>
        <v>0</v>
      </c>
      <c r="AH200" s="11">
        <f>VLOOKUP($H200,output!$A$9:$AH$2200,AH$1-$J$1+2)</f>
        <v>0</v>
      </c>
      <c r="AI200" s="11">
        <f>VLOOKUP($H200,output!$A$9:$AH$2200,AI$1-$J$1+2)</f>
        <v>0</v>
      </c>
      <c r="AJ200" s="11">
        <f>VLOOKUP($H200,output!$A$9:$AH$2200,AJ$1-$J$1+2)</f>
        <v>0</v>
      </c>
      <c r="AK200" s="11">
        <f>VLOOKUP($H200,output!$A$9:$AH$2200,AK$1-$J$1+2)</f>
        <v>0</v>
      </c>
      <c r="AL200" s="11">
        <f>VLOOKUP($H200,output!$A$9:$AH$2200,AL$1-$J$1+2)</f>
        <v>0</v>
      </c>
      <c r="AM200" s="11">
        <f>VLOOKUP($H200,output!$A$9:$AH$2200,AM$1-$J$1+2)</f>
        <v>0</v>
      </c>
      <c r="AN200" s="11">
        <f>VLOOKUP($H200,output!$A$9:$AH$2200,AN$1-$J$1+2)</f>
        <v>0</v>
      </c>
      <c r="AO200" s="11">
        <f>VLOOKUP($H200,output!$A$9:$AH$2200,AO$1-$J$1+2)</f>
        <v>0</v>
      </c>
      <c r="AP200" s="11">
        <f>VLOOKUP($H200,output!$A$9:$AH$2200,AP$1-$J$1+2)</f>
        <v>0</v>
      </c>
    </row>
    <row r="201" spans="8:42" x14ac:dyDescent="0.35">
      <c r="H201" t="s">
        <v>83</v>
      </c>
      <c r="J201" s="11">
        <f>VLOOKUP($H201,output!$A$9:$AH$2200,J$1-$J$1+2)</f>
        <v>0</v>
      </c>
      <c r="K201" s="11">
        <f>VLOOKUP($H201,output!$A$9:$AH$2200,K$1-$J$1+2)</f>
        <v>0</v>
      </c>
      <c r="L201" s="11">
        <f>VLOOKUP($H201,output!$A$9:$AH$2200,L$1-$J$1+2)</f>
        <v>0</v>
      </c>
      <c r="M201" s="11">
        <f>VLOOKUP($H201,output!$A$9:$AH$2200,M$1-$J$1+2)</f>
        <v>0</v>
      </c>
      <c r="N201" s="11">
        <f>VLOOKUP($H201,output!$A$9:$AH$2200,N$1-$J$1+2)</f>
        <v>0</v>
      </c>
      <c r="O201" s="11">
        <f>VLOOKUP($H201,output!$A$9:$AH$2200,O$1-$J$1+2)</f>
        <v>0</v>
      </c>
      <c r="P201" s="11">
        <f>VLOOKUP($H201,output!$A$9:$AH$2200,P$1-$J$1+2)</f>
        <v>0</v>
      </c>
      <c r="Q201" s="11">
        <f>VLOOKUP($H201,output!$A$9:$AH$2200,Q$1-$J$1+2)</f>
        <v>0</v>
      </c>
      <c r="R201" s="11">
        <f>VLOOKUP($H201,output!$A$9:$AH$2200,R$1-$J$1+2)</f>
        <v>0</v>
      </c>
      <c r="S201" s="11">
        <f>VLOOKUP($H201,output!$A$9:$AH$2200,S$1-$J$1+2)</f>
        <v>0</v>
      </c>
      <c r="T201" s="11">
        <f>VLOOKUP($H201,output!$A$9:$AH$2200,T$1-$J$1+2)</f>
        <v>0</v>
      </c>
      <c r="U201" s="11">
        <f>VLOOKUP($H201,output!$A$9:$AH$2200,U$1-$J$1+2)</f>
        <v>0</v>
      </c>
      <c r="V201" s="11">
        <f>VLOOKUP($H201,output!$A$9:$AH$2200,V$1-$J$1+2)</f>
        <v>0</v>
      </c>
      <c r="W201" s="11">
        <f>VLOOKUP($H201,output!$A$9:$AH$2200,W$1-$J$1+2)</f>
        <v>0</v>
      </c>
      <c r="X201" s="11">
        <f>VLOOKUP($H201,output!$A$9:$AH$2200,X$1-$J$1+2)</f>
        <v>0</v>
      </c>
      <c r="Y201" s="11">
        <f>VLOOKUP($H201,output!$A$9:$AH$2200,Y$1-$J$1+2)</f>
        <v>0</v>
      </c>
      <c r="Z201" s="11">
        <f>VLOOKUP($H201,output!$A$9:$AH$2200,Z$1-$J$1+2)</f>
        <v>0</v>
      </c>
      <c r="AA201" s="11">
        <f>VLOOKUP($H201,output!$A$9:$AH$2200,AA$1-$J$1+2)</f>
        <v>0</v>
      </c>
      <c r="AB201" s="11">
        <f>VLOOKUP($H201,output!$A$9:$AH$2200,AB$1-$J$1+2)</f>
        <v>0</v>
      </c>
      <c r="AC201" s="11">
        <f>VLOOKUP($H201,output!$A$9:$AH$2200,AC$1-$J$1+2)</f>
        <v>0</v>
      </c>
      <c r="AD201" s="11">
        <f>VLOOKUP($H201,output!$A$9:$AH$2200,AD$1-$J$1+2)</f>
        <v>0</v>
      </c>
      <c r="AE201" s="11">
        <f>VLOOKUP($H201,output!$A$9:$AH$2200,AE$1-$J$1+2)</f>
        <v>0</v>
      </c>
      <c r="AF201" s="11">
        <f>VLOOKUP($H201,output!$A$9:$AH$2200,AF$1-$J$1+2)</f>
        <v>0</v>
      </c>
      <c r="AG201" s="11">
        <f>VLOOKUP($H201,output!$A$9:$AH$2200,AG$1-$J$1+2)</f>
        <v>0</v>
      </c>
      <c r="AH201" s="11">
        <f>VLOOKUP($H201,output!$A$9:$AH$2200,AH$1-$J$1+2)</f>
        <v>0</v>
      </c>
      <c r="AI201" s="11">
        <f>VLOOKUP($H201,output!$A$9:$AH$2200,AI$1-$J$1+2)</f>
        <v>0</v>
      </c>
      <c r="AJ201" s="11">
        <f>VLOOKUP($H201,output!$A$9:$AH$2200,AJ$1-$J$1+2)</f>
        <v>0</v>
      </c>
      <c r="AK201" s="11">
        <f>VLOOKUP($H201,output!$A$9:$AH$2200,AK$1-$J$1+2)</f>
        <v>0</v>
      </c>
      <c r="AL201" s="11">
        <f>VLOOKUP($H201,output!$A$9:$AH$2200,AL$1-$J$1+2)</f>
        <v>0</v>
      </c>
      <c r="AM201" s="11">
        <f>VLOOKUP($H201,output!$A$9:$AH$2200,AM$1-$J$1+2)</f>
        <v>0</v>
      </c>
      <c r="AN201" s="11">
        <f>VLOOKUP($H201,output!$A$9:$AH$2200,AN$1-$J$1+2)</f>
        <v>0</v>
      </c>
      <c r="AO201" s="11">
        <f>VLOOKUP($H201,output!$A$9:$AH$2200,AO$1-$J$1+2)</f>
        <v>0</v>
      </c>
      <c r="AP201" s="11">
        <f>VLOOKUP($H201,output!$A$9:$AH$2200,AP$1-$J$1+2)</f>
        <v>0</v>
      </c>
    </row>
    <row r="202" spans="8:42" x14ac:dyDescent="0.35">
      <c r="H202" t="s">
        <v>84</v>
      </c>
      <c r="J202" s="11">
        <f>VLOOKUP($H202,output!$A$9:$AH$2200,J$1-$J$1+2)</f>
        <v>0</v>
      </c>
      <c r="K202" s="11">
        <f>VLOOKUP($H202,output!$A$9:$AH$2200,K$1-$J$1+2)</f>
        <v>7.3559999999999999</v>
      </c>
      <c r="L202" s="11">
        <f>VLOOKUP($H202,output!$A$9:$AH$2200,L$1-$J$1+2)</f>
        <v>7.5549999999999997</v>
      </c>
      <c r="M202" s="11">
        <f>VLOOKUP($H202,output!$A$9:$AH$2200,M$1-$J$1+2)</f>
        <v>6.5702053247952996</v>
      </c>
      <c r="N202" s="11">
        <f>VLOOKUP($H202,output!$A$9:$AH$2200,N$1-$J$1+2)</f>
        <v>13.1815892475413</v>
      </c>
      <c r="O202" s="11">
        <f>VLOOKUP($H202,output!$A$9:$AH$2200,O$1-$J$1+2)</f>
        <v>24.998945685515999</v>
      </c>
      <c r="P202" s="11">
        <f>VLOOKUP($H202,output!$A$9:$AH$2200,P$1-$J$1+2)</f>
        <v>22.1783359778102</v>
      </c>
      <c r="Q202" s="11">
        <f>VLOOKUP($H202,output!$A$9:$AH$2200,Q$1-$J$1+2)</f>
        <v>8.2703008086340297</v>
      </c>
      <c r="R202" s="11">
        <f>VLOOKUP($H202,output!$A$9:$AH$2200,R$1-$J$1+2)</f>
        <v>7.9169578087737698</v>
      </c>
      <c r="S202" s="11">
        <f>VLOOKUP($H202,output!$A$9:$AH$2200,S$1-$J$1+2)</f>
        <v>7.6174631706201597</v>
      </c>
      <c r="T202" s="11">
        <f>VLOOKUP($H202,output!$A$9:$AH$2200,T$1-$J$1+2)</f>
        <v>7.3757969603394598</v>
      </c>
      <c r="U202" s="11">
        <f>VLOOKUP($H202,output!$A$9:$AH$2200,U$1-$J$1+2)</f>
        <v>7.1782737253622599</v>
      </c>
      <c r="V202" s="11">
        <f>VLOOKUP($H202,output!$A$9:$AH$2200,V$1-$J$1+2)</f>
        <v>7.5595151658590298</v>
      </c>
      <c r="W202" s="11">
        <f>VLOOKUP($H202,output!$A$9:$AH$2200,W$1-$J$1+2)</f>
        <v>7.1665725570445504</v>
      </c>
      <c r="X202" s="11">
        <f>VLOOKUP($H202,output!$A$9:$AH$2200,X$1-$J$1+2)</f>
        <v>7.3244318311788401</v>
      </c>
      <c r="Y202" s="11">
        <f>VLOOKUP($H202,output!$A$9:$AH$2200,Y$1-$J$1+2)</f>
        <v>6.8070870714842497</v>
      </c>
      <c r="Z202" s="11">
        <f>VLOOKUP($H202,output!$A$9:$AH$2200,Z$1-$J$1+2)</f>
        <v>6.6357308961060104</v>
      </c>
      <c r="AA202" s="11">
        <f>VLOOKUP($H202,output!$A$9:$AH$2200,AA$1-$J$1+2)</f>
        <v>6.3504787323234</v>
      </c>
      <c r="AB202" s="11">
        <f>VLOOKUP($H202,output!$A$9:$AH$2200,AB$1-$J$1+2)</f>
        <v>6.2273402137324601</v>
      </c>
      <c r="AC202" s="11">
        <f>VLOOKUP($H202,output!$A$9:$AH$2200,AC$1-$J$1+2)</f>
        <v>6.1391862782824402</v>
      </c>
      <c r="AD202" s="11">
        <f>VLOOKUP($H202,output!$A$9:$AH$2200,AD$1-$J$1+2)</f>
        <v>6.1014008758316196</v>
      </c>
      <c r="AE202" s="11">
        <f>VLOOKUP($H202,output!$A$9:$AH$2200,AE$1-$J$1+2)</f>
        <v>6.0708172631371502</v>
      </c>
      <c r="AF202" s="11">
        <f>VLOOKUP($H202,output!$A$9:$AH$2200,AF$1-$J$1+2)</f>
        <v>6.0451009138557303</v>
      </c>
      <c r="AG202" s="11">
        <f>VLOOKUP($H202,output!$A$9:$AH$2200,AG$1-$J$1+2)</f>
        <v>6.0225732856641097</v>
      </c>
      <c r="AH202" s="11">
        <f>VLOOKUP($H202,output!$A$9:$AH$2200,AH$1-$J$1+2)</f>
        <v>6.0027201595313899</v>
      </c>
      <c r="AI202" s="11">
        <f>VLOOKUP($H202,output!$A$9:$AH$2200,AI$1-$J$1+2)</f>
        <v>5.9848715563912096</v>
      </c>
      <c r="AJ202" s="11">
        <f>VLOOKUP($H202,output!$A$9:$AH$2200,AJ$1-$J$1+2)</f>
        <v>5.9686954367132401</v>
      </c>
      <c r="AK202" s="11">
        <f>VLOOKUP($H202,output!$A$9:$AH$2200,AK$1-$J$1+2)</f>
        <v>5.9536905464177101</v>
      </c>
      <c r="AL202" s="11">
        <f>VLOOKUP($H202,output!$A$9:$AH$2200,AL$1-$J$1+2)</f>
        <v>5.93968615227101</v>
      </c>
      <c r="AM202" s="11">
        <f>VLOOKUP($H202,output!$A$9:$AH$2200,AM$1-$J$1+2)</f>
        <v>5.9265092797965702</v>
      </c>
      <c r="AN202" s="11">
        <f>VLOOKUP($H202,output!$A$9:$AH$2200,AN$1-$J$1+2)</f>
        <v>5.91402868487818</v>
      </c>
      <c r="AO202" s="11">
        <f>VLOOKUP($H202,output!$A$9:$AH$2200,AO$1-$J$1+2)</f>
        <v>5.9021420450179498</v>
      </c>
      <c r="AP202" s="11">
        <f>VLOOKUP($H202,output!$A$9:$AH$2200,AP$1-$J$1+2)</f>
        <v>5.8907682356461297</v>
      </c>
    </row>
    <row r="203" spans="8:42" x14ac:dyDescent="0.35">
      <c r="H203" t="s">
        <v>34</v>
      </c>
      <c r="J203" s="11">
        <f>VLOOKUP($H203,output!$A$9:$AH$2200,J$1-$J$1+2)</f>
        <v>0</v>
      </c>
      <c r="K203" s="11">
        <f>VLOOKUP($H203,output!$A$9:$AH$2200,K$1-$J$1+2)</f>
        <v>189.16900000000001</v>
      </c>
      <c r="L203" s="11">
        <f>VLOOKUP($H203,output!$A$9:$AH$2200,L$1-$J$1+2)</f>
        <v>188.27699999999999</v>
      </c>
      <c r="M203" s="11">
        <f>VLOOKUP($H203,output!$A$9:$AH$2200,M$1-$J$1+2)</f>
        <v>188.83488396404101</v>
      </c>
      <c r="N203" s="11">
        <f>VLOOKUP($H203,output!$A$9:$AH$2200,N$1-$J$1+2)</f>
        <v>187.98412900109801</v>
      </c>
      <c r="O203" s="11">
        <f>VLOOKUP($H203,output!$A$9:$AH$2200,O$1-$J$1+2)</f>
        <v>187.121757460304</v>
      </c>
      <c r="P203" s="11">
        <f>VLOOKUP($H203,output!$A$9:$AH$2200,P$1-$J$1+2)</f>
        <v>185.52668286419501</v>
      </c>
      <c r="Q203" s="11">
        <f>VLOOKUP($H203,output!$A$9:$AH$2200,Q$1-$J$1+2)</f>
        <v>36.919456093782102</v>
      </c>
      <c r="R203" s="11">
        <f>VLOOKUP($H203,output!$A$9:$AH$2200,R$1-$J$1+2)</f>
        <v>34.858469497039302</v>
      </c>
      <c r="S203" s="13">
        <f>VLOOKUP($H203,output!$A$9:$AH$2200,S$1-$J$1+2)</f>
        <v>32.865771085363399</v>
      </c>
      <c r="T203" s="11">
        <f>VLOOKUP($H203,output!$A$9:$AH$2200,T$1-$J$1+2)</f>
        <v>31.026218815334801</v>
      </c>
      <c r="U203" s="11">
        <f>VLOOKUP($H203,output!$A$9:$AH$2200,U$1-$J$1+2)</f>
        <v>29.283340850375598</v>
      </c>
      <c r="V203" s="11">
        <f>VLOOKUP($H203,output!$A$9:$AH$2200,V$1-$J$1+2)</f>
        <v>27.580780746775499</v>
      </c>
      <c r="W203" s="11">
        <f>VLOOKUP($H203,output!$A$9:$AH$2200,W$1-$J$1+2)</f>
        <v>25.862751373669202</v>
      </c>
      <c r="X203" s="11">
        <f>VLOOKUP($H203,output!$A$9:$AH$2200,X$1-$J$1+2)</f>
        <v>24.296242172399701</v>
      </c>
      <c r="Y203" s="11">
        <f>VLOOKUP($H203,output!$A$9:$AH$2200,Y$1-$J$1+2)</f>
        <v>22.833783052587201</v>
      </c>
      <c r="Z203" s="11">
        <f>VLOOKUP($H203,output!$A$9:$AH$2200,Z$1-$J$1+2)</f>
        <v>21.4629210746564</v>
      </c>
      <c r="AA203" s="11">
        <f>VLOOKUP($H203,output!$A$9:$AH$2200,AA$1-$J$1+2)</f>
        <v>20.1733688533619</v>
      </c>
      <c r="AB203" s="11">
        <f>VLOOKUP($H203,output!$A$9:$AH$2200,AB$1-$J$1+2)</f>
        <v>18.975177483783401</v>
      </c>
      <c r="AC203" s="11">
        <f>VLOOKUP($H203,output!$A$9:$AH$2200,AC$1-$J$1+2)</f>
        <v>17.8915465712555</v>
      </c>
      <c r="AD203" s="11">
        <f>VLOOKUP($H203,output!$A$9:$AH$2200,AD$1-$J$1+2)</f>
        <v>16.891943347094202</v>
      </c>
      <c r="AE203" s="11">
        <f>VLOOKUP($H203,output!$A$9:$AH$2200,AE$1-$J$1+2)</f>
        <v>15.9557076444869</v>
      </c>
      <c r="AF203" s="11">
        <f>VLOOKUP($H203,output!$A$9:$AH$2200,AF$1-$J$1+2)</f>
        <v>15.075815091211901</v>
      </c>
      <c r="AG203" s="11">
        <f>VLOOKUP($H203,output!$A$9:$AH$2200,AG$1-$J$1+2)</f>
        <v>14.249320844624201</v>
      </c>
      <c r="AH203" s="11">
        <f>VLOOKUP($H203,output!$A$9:$AH$2200,AH$1-$J$1+2)</f>
        <v>13.4698983912561</v>
      </c>
      <c r="AI203" s="11">
        <f>VLOOKUP($H203,output!$A$9:$AH$2200,AI$1-$J$1+2)</f>
        <v>12.7344158922988</v>
      </c>
      <c r="AJ203" s="11">
        <f>VLOOKUP($H203,output!$A$9:$AH$2200,AJ$1-$J$1+2)</f>
        <v>12.039316750797299</v>
      </c>
      <c r="AK203" s="11">
        <f>VLOOKUP($H203,output!$A$9:$AH$2200,AK$1-$J$1+2)</f>
        <v>11.383186642969401</v>
      </c>
      <c r="AL203" s="11">
        <f>VLOOKUP($H203,output!$A$9:$AH$2200,AL$1-$J$1+2)</f>
        <v>10.7633736162324</v>
      </c>
      <c r="AM203" s="11">
        <f>VLOOKUP($H203,output!$A$9:$AH$2200,AM$1-$J$1+2)</f>
        <v>10.177737222049499</v>
      </c>
      <c r="AN203" s="11">
        <f>VLOOKUP($H203,output!$A$9:$AH$2200,AN$1-$J$1+2)</f>
        <v>9.6242951228725797</v>
      </c>
      <c r="AO203" s="11">
        <f>VLOOKUP($H203,output!$A$9:$AH$2200,AO$1-$J$1+2)</f>
        <v>9.1012068358315705</v>
      </c>
      <c r="AP203" s="11">
        <f>VLOOKUP($H203,output!$A$9:$AH$2200,AP$1-$J$1+2)</f>
        <v>8.6067559290678499</v>
      </c>
    </row>
    <row r="204" spans="8:42" x14ac:dyDescent="0.35">
      <c r="H204" t="s">
        <v>35</v>
      </c>
      <c r="J204" s="11">
        <f>VLOOKUP($H204,output!$A$9:$AH$2200,J$1-$J$1+2)</f>
        <v>0</v>
      </c>
      <c r="K204" s="11">
        <f>VLOOKUP($H204,output!$A$9:$AH$2200,K$1-$J$1+2)</f>
        <v>519.899</v>
      </c>
      <c r="L204" s="11">
        <f>VLOOKUP($H204,output!$A$9:$AH$2200,L$1-$J$1+2)</f>
        <v>517.21</v>
      </c>
      <c r="M204" s="11">
        <f>VLOOKUP($H204,output!$A$9:$AH$2200,M$1-$J$1+2)</f>
        <v>508.265468142788</v>
      </c>
      <c r="N204" s="11">
        <f>VLOOKUP($H204,output!$A$9:$AH$2200,N$1-$J$1+2)</f>
        <v>532.43354201818897</v>
      </c>
      <c r="O204" s="11">
        <f>VLOOKUP($H204,output!$A$9:$AH$2200,O$1-$J$1+2)</f>
        <v>583.93249137507496</v>
      </c>
      <c r="P204" s="11">
        <f>VLOOKUP($H204,output!$A$9:$AH$2200,P$1-$J$1+2)</f>
        <v>559.46084618775899</v>
      </c>
      <c r="Q204" s="11">
        <f>VLOOKUP($H204,output!$A$9:$AH$2200,Q$1-$J$1+2)</f>
        <v>382.79153687955301</v>
      </c>
      <c r="R204" s="11">
        <f>VLOOKUP($H204,output!$A$9:$AH$2200,R$1-$J$1+2)</f>
        <v>369.76064887443499</v>
      </c>
      <c r="S204" s="11">
        <f>VLOOKUP($H204,output!$A$9:$AH$2200,S$1-$J$1+2)</f>
        <v>356.85882189171701</v>
      </c>
      <c r="T204" s="11">
        <f>VLOOKUP($H204,output!$A$9:$AH$2200,T$1-$J$1+2)</f>
        <v>346.16071542778701</v>
      </c>
      <c r="U204" s="11">
        <f>VLOOKUP($H204,output!$A$9:$AH$2200,U$1-$J$1+2)</f>
        <v>336.56548657732401</v>
      </c>
      <c r="V204" s="11">
        <f>VLOOKUP($H204,output!$A$9:$AH$2200,V$1-$J$1+2)</f>
        <v>333.67647971745799</v>
      </c>
      <c r="W204" s="11">
        <f>VLOOKUP($H204,output!$A$9:$AH$2200,W$1-$J$1+2)</f>
        <v>315.96248032986603</v>
      </c>
      <c r="X204" s="11">
        <f>VLOOKUP($H204,output!$A$9:$AH$2200,X$1-$J$1+2)</f>
        <v>311.263431667259</v>
      </c>
      <c r="Y204" s="11">
        <f>VLOOKUP($H204,output!$A$9:$AH$2200,Y$1-$J$1+2)</f>
        <v>297.30358954131202</v>
      </c>
      <c r="Z204" s="11">
        <f>VLOOKUP($H204,output!$A$9:$AH$2200,Z$1-$J$1+2)</f>
        <v>288.89305483951199</v>
      </c>
      <c r="AA204" s="11">
        <f>VLOOKUP($H204,output!$A$9:$AH$2200,AA$1-$J$1+2)</f>
        <v>279.28681077995498</v>
      </c>
      <c r="AB204" s="11">
        <f>VLOOKUP($H204,output!$A$9:$AH$2200,AB$1-$J$1+2)</f>
        <v>272.82552959031602</v>
      </c>
      <c r="AC204" s="11">
        <f>VLOOKUP($H204,output!$A$9:$AH$2200,AC$1-$J$1+2)</f>
        <v>267.637450657599</v>
      </c>
      <c r="AD204" s="11">
        <f>VLOOKUP($H204,output!$A$9:$AH$2200,AD$1-$J$1+2)</f>
        <v>263.55502058540498</v>
      </c>
      <c r="AE204" s="11">
        <f>VLOOKUP($H204,output!$A$9:$AH$2200,AE$1-$J$1+2)</f>
        <v>259.76647384530901</v>
      </c>
      <c r="AF204" s="11">
        <f>VLOOKUP($H204,output!$A$9:$AH$2200,AF$1-$J$1+2)</f>
        <v>256.19181887215899</v>
      </c>
      <c r="AG204" s="11">
        <f>VLOOKUP($H204,output!$A$9:$AH$2200,AG$1-$J$1+2)</f>
        <v>252.935068044107</v>
      </c>
      <c r="AH204" s="11">
        <f>VLOOKUP($H204,output!$A$9:$AH$2200,AH$1-$J$1+2)</f>
        <v>249.83169375604601</v>
      </c>
      <c r="AI204" s="11">
        <f>VLOOKUP($H204,output!$A$9:$AH$2200,AI$1-$J$1+2)</f>
        <v>246.859060112663</v>
      </c>
      <c r="AJ204" s="11">
        <f>VLOOKUP($H204,output!$A$9:$AH$2200,AJ$1-$J$1+2)</f>
        <v>243.98893165904099</v>
      </c>
      <c r="AK204" s="11">
        <f>VLOOKUP($H204,output!$A$9:$AH$2200,AK$1-$J$1+2)</f>
        <v>241.22226483979901</v>
      </c>
      <c r="AL204" s="11">
        <f>VLOOKUP($H204,output!$A$9:$AH$2200,AL$1-$J$1+2)</f>
        <v>238.54618935848001</v>
      </c>
      <c r="AM204" s="11">
        <f>VLOOKUP($H204,output!$A$9:$AH$2200,AM$1-$J$1+2)</f>
        <v>235.95203782845201</v>
      </c>
      <c r="AN204" s="11">
        <f>VLOOKUP($H204,output!$A$9:$AH$2200,AN$1-$J$1+2)</f>
        <v>233.43259177112901</v>
      </c>
      <c r="AO204" s="11">
        <f>VLOOKUP($H204,output!$A$9:$AH$2200,AO$1-$J$1+2)</f>
        <v>230.981798492271</v>
      </c>
      <c r="AP204" s="11">
        <f>VLOOKUP($H204,output!$A$9:$AH$2200,AP$1-$J$1+2)</f>
        <v>228.594521072009</v>
      </c>
    </row>
    <row r="205" spans="8:42" x14ac:dyDescent="0.35">
      <c r="H205" t="s">
        <v>101</v>
      </c>
      <c r="J205" s="11">
        <f>VLOOKUP($H205,output!$A$9:$AH$2200,J$1-$J$1+2)</f>
        <v>0</v>
      </c>
      <c r="K205" s="11">
        <f>VLOOKUP($H205,output!$A$9:$AH$2200,K$1-$J$1+2)</f>
        <v>519.899</v>
      </c>
      <c r="L205" s="11">
        <f>VLOOKUP($H205,output!$A$9:$AH$2200,L$1-$J$1+2)</f>
        <v>517.21</v>
      </c>
      <c r="M205" s="11">
        <f>VLOOKUP($H205,output!$A$9:$AH$2200,M$1-$J$1+2)</f>
        <v>508.265468142788</v>
      </c>
      <c r="N205" s="11">
        <f>VLOOKUP($H205,output!$A$9:$AH$2200,N$1-$J$1+2)</f>
        <v>532.43354201818897</v>
      </c>
      <c r="O205" s="11">
        <f>VLOOKUP($H205,output!$A$9:$AH$2200,O$1-$J$1+2)</f>
        <v>583.93249137507496</v>
      </c>
      <c r="P205" s="11">
        <f>VLOOKUP($H205,output!$A$9:$AH$2200,P$1-$J$1+2)</f>
        <v>559.46084618775899</v>
      </c>
      <c r="Q205" s="11">
        <f>VLOOKUP($H205,output!$A$9:$AH$2200,Q$1-$J$1+2)</f>
        <v>382.79153687955301</v>
      </c>
      <c r="R205" s="11">
        <f>VLOOKUP($H205,output!$A$9:$AH$2200,R$1-$J$1+2)</f>
        <v>369.76064887443499</v>
      </c>
      <c r="S205" s="11">
        <f>VLOOKUP($H205,output!$A$9:$AH$2200,S$1-$J$1+2)</f>
        <v>356.85882189171701</v>
      </c>
      <c r="T205" s="11">
        <f>VLOOKUP($H205,output!$A$9:$AH$2200,T$1-$J$1+2)</f>
        <v>346.16071542778701</v>
      </c>
      <c r="U205" s="11">
        <f>VLOOKUP($H205,output!$A$9:$AH$2200,U$1-$J$1+2)</f>
        <v>336.56548657732401</v>
      </c>
      <c r="V205" s="11">
        <f>VLOOKUP($H205,output!$A$9:$AH$2200,V$1-$J$1+2)</f>
        <v>333.67647971745799</v>
      </c>
      <c r="W205" s="11">
        <f>VLOOKUP($H205,output!$A$9:$AH$2200,W$1-$J$1+2)</f>
        <v>315.96248032986603</v>
      </c>
      <c r="X205" s="11">
        <f>VLOOKUP($H205,output!$A$9:$AH$2200,X$1-$J$1+2)</f>
        <v>311.263431667259</v>
      </c>
      <c r="Y205" s="11">
        <f>VLOOKUP($H205,output!$A$9:$AH$2200,Y$1-$J$1+2)</f>
        <v>297.30358954131202</v>
      </c>
      <c r="Z205" s="11">
        <f>VLOOKUP($H205,output!$A$9:$AH$2200,Z$1-$J$1+2)</f>
        <v>288.89305483951199</v>
      </c>
      <c r="AA205" s="11">
        <f>VLOOKUP($H205,output!$A$9:$AH$2200,AA$1-$J$1+2)</f>
        <v>279.28681077995498</v>
      </c>
      <c r="AB205" s="11">
        <f>VLOOKUP($H205,output!$A$9:$AH$2200,AB$1-$J$1+2)</f>
        <v>272.82552959031602</v>
      </c>
      <c r="AC205" s="11">
        <f>VLOOKUP($H205,output!$A$9:$AH$2200,AC$1-$J$1+2)</f>
        <v>267.637450657599</v>
      </c>
      <c r="AD205" s="11">
        <f>VLOOKUP($H205,output!$A$9:$AH$2200,AD$1-$J$1+2)</f>
        <v>263.55502058540498</v>
      </c>
      <c r="AE205" s="11">
        <f>VLOOKUP($H205,output!$A$9:$AH$2200,AE$1-$J$1+2)</f>
        <v>259.76647384530901</v>
      </c>
      <c r="AF205" s="11">
        <f>VLOOKUP($H205,output!$A$9:$AH$2200,AF$1-$J$1+2)</f>
        <v>256.19181887215899</v>
      </c>
      <c r="AG205" s="11">
        <f>VLOOKUP($H205,output!$A$9:$AH$2200,AG$1-$J$1+2)</f>
        <v>252.935068044107</v>
      </c>
      <c r="AH205" s="11">
        <f>VLOOKUP($H205,output!$A$9:$AH$2200,AH$1-$J$1+2)</f>
        <v>249.83169375604601</v>
      </c>
      <c r="AI205" s="11">
        <f>VLOOKUP($H205,output!$A$9:$AH$2200,AI$1-$J$1+2)</f>
        <v>246.859060112663</v>
      </c>
      <c r="AJ205" s="11">
        <f>VLOOKUP($H205,output!$A$9:$AH$2200,AJ$1-$J$1+2)</f>
        <v>243.98893165904099</v>
      </c>
      <c r="AK205" s="11">
        <f>VLOOKUP($H205,output!$A$9:$AH$2200,AK$1-$J$1+2)</f>
        <v>241.22226483979901</v>
      </c>
      <c r="AL205" s="11">
        <f>VLOOKUP($H205,output!$A$9:$AH$2200,AL$1-$J$1+2)</f>
        <v>238.54618935848001</v>
      </c>
      <c r="AM205" s="11">
        <f>VLOOKUP($H205,output!$A$9:$AH$2200,AM$1-$J$1+2)</f>
        <v>235.95203782845201</v>
      </c>
      <c r="AN205" s="11">
        <f>VLOOKUP($H205,output!$A$9:$AH$2200,AN$1-$J$1+2)</f>
        <v>233.43259177112901</v>
      </c>
      <c r="AO205" s="11">
        <f>VLOOKUP($H205,output!$A$9:$AH$2200,AO$1-$J$1+2)</f>
        <v>230.981798492271</v>
      </c>
      <c r="AP205" s="11">
        <f>VLOOKUP($H205,output!$A$9:$AH$2200,AP$1-$J$1+2)</f>
        <v>228.594521072009</v>
      </c>
    </row>
    <row r="206" spans="8:42" x14ac:dyDescent="0.35">
      <c r="H206" t="s">
        <v>36</v>
      </c>
      <c r="J206" s="11">
        <f>VLOOKUP($H206,output!$A$9:$AH$2200,J$1-$J$1+2)</f>
        <v>0</v>
      </c>
      <c r="K206" s="11">
        <f>VLOOKUP($H206,output!$A$9:$AH$2200,K$1-$J$1+2)</f>
        <v>26.295999999999999</v>
      </c>
      <c r="L206" s="11">
        <f>VLOOKUP($H206,output!$A$9:$AH$2200,L$1-$J$1+2)</f>
        <v>25.954000000000001</v>
      </c>
      <c r="M206" s="11">
        <f>VLOOKUP($H206,output!$A$9:$AH$2200,M$1-$J$1+2)</f>
        <v>26.565526619035602</v>
      </c>
      <c r="N206" s="13">
        <f>VLOOKUP($H206,output!$A$9:$AH$2200,N$1-$J$1+2)</f>
        <v>0</v>
      </c>
      <c r="O206" s="11">
        <f>VLOOKUP($H206,output!$A$9:$AH$2200,O$1-$J$1+2)</f>
        <v>0</v>
      </c>
      <c r="P206" s="11">
        <f>VLOOKUP($H206,output!$A$9:$AH$2200,P$1-$J$1+2)</f>
        <v>0</v>
      </c>
      <c r="Q206" s="11">
        <f>VLOOKUP($H206,output!$A$9:$AH$2200,Q$1-$J$1+2)</f>
        <v>0</v>
      </c>
      <c r="R206" s="11">
        <f>VLOOKUP($H206,output!$A$9:$AH$2200,R$1-$J$1+2)</f>
        <v>0</v>
      </c>
      <c r="S206" s="11">
        <f>VLOOKUP($H206,output!$A$9:$AH$2200,S$1-$J$1+2)</f>
        <v>0</v>
      </c>
      <c r="T206" s="11">
        <f>VLOOKUP($H206,output!$A$9:$AH$2200,T$1-$J$1+2)</f>
        <v>0</v>
      </c>
      <c r="U206" s="11">
        <f>VLOOKUP($H206,output!$A$9:$AH$2200,U$1-$J$1+2)</f>
        <v>0</v>
      </c>
      <c r="V206" s="11">
        <f>VLOOKUP($H206,output!$A$9:$AH$2200,V$1-$J$1+2)</f>
        <v>0</v>
      </c>
      <c r="W206" s="11">
        <f>VLOOKUP($H206,output!$A$9:$AH$2200,W$1-$J$1+2)</f>
        <v>0</v>
      </c>
      <c r="X206" s="11">
        <f>VLOOKUP($H206,output!$A$9:$AH$2200,X$1-$J$1+2)</f>
        <v>0</v>
      </c>
      <c r="Y206" s="11">
        <f>VLOOKUP($H206,output!$A$9:$AH$2200,Y$1-$J$1+2)</f>
        <v>0</v>
      </c>
      <c r="Z206" s="11">
        <f>VLOOKUP($H206,output!$A$9:$AH$2200,Z$1-$J$1+2)</f>
        <v>0</v>
      </c>
      <c r="AA206" s="11">
        <f>VLOOKUP($H206,output!$A$9:$AH$2200,AA$1-$J$1+2)</f>
        <v>0</v>
      </c>
      <c r="AB206" s="11">
        <f>VLOOKUP($H206,output!$A$9:$AH$2200,AB$1-$J$1+2)</f>
        <v>0</v>
      </c>
      <c r="AC206" s="11">
        <f>VLOOKUP($H206,output!$A$9:$AH$2200,AC$1-$J$1+2)</f>
        <v>0</v>
      </c>
      <c r="AD206" s="11">
        <f>VLOOKUP($H206,output!$A$9:$AH$2200,AD$1-$J$1+2)</f>
        <v>0</v>
      </c>
      <c r="AE206" s="11">
        <f>VLOOKUP($H206,output!$A$9:$AH$2200,AE$1-$J$1+2)</f>
        <v>0</v>
      </c>
      <c r="AF206" s="11">
        <f>VLOOKUP($H206,output!$A$9:$AH$2200,AF$1-$J$1+2)</f>
        <v>0</v>
      </c>
      <c r="AG206" s="11">
        <f>VLOOKUP($H206,output!$A$9:$AH$2200,AG$1-$J$1+2)</f>
        <v>0</v>
      </c>
      <c r="AH206" s="11">
        <f>VLOOKUP($H206,output!$A$9:$AH$2200,AH$1-$J$1+2)</f>
        <v>0</v>
      </c>
      <c r="AI206" s="11">
        <f>VLOOKUP($H206,output!$A$9:$AH$2200,AI$1-$J$1+2)</f>
        <v>0</v>
      </c>
      <c r="AJ206" s="11">
        <f>VLOOKUP($H206,output!$A$9:$AH$2200,AJ$1-$J$1+2)</f>
        <v>0</v>
      </c>
      <c r="AK206" s="11">
        <f>VLOOKUP($H206,output!$A$9:$AH$2200,AK$1-$J$1+2)</f>
        <v>0</v>
      </c>
      <c r="AL206" s="11">
        <f>VLOOKUP($H206,output!$A$9:$AH$2200,AL$1-$J$1+2)</f>
        <v>0</v>
      </c>
      <c r="AM206" s="11">
        <f>VLOOKUP($H206,output!$A$9:$AH$2200,AM$1-$J$1+2)</f>
        <v>0</v>
      </c>
      <c r="AN206" s="11">
        <f>VLOOKUP($H206,output!$A$9:$AH$2200,AN$1-$J$1+2)</f>
        <v>0</v>
      </c>
      <c r="AO206" s="11">
        <f>VLOOKUP($H206,output!$A$9:$AH$2200,AO$1-$J$1+2)</f>
        <v>0</v>
      </c>
      <c r="AP206" s="11">
        <f>VLOOKUP($H206,output!$A$9:$AH$2200,AP$1-$J$1+2)</f>
        <v>0</v>
      </c>
    </row>
    <row r="207" spans="8:42" x14ac:dyDescent="0.35">
      <c r="H207" t="s">
        <v>37</v>
      </c>
      <c r="J207" s="11">
        <f>VLOOKUP($H207,output!$A$9:$AH$2200,J$1-$J$1+2)</f>
        <v>0</v>
      </c>
      <c r="K207" s="11">
        <f>VLOOKUP($H207,output!$A$9:$AH$2200,K$1-$J$1+2)</f>
        <v>121.093</v>
      </c>
      <c r="L207" s="11">
        <f>VLOOKUP($H207,output!$A$9:$AH$2200,L$1-$J$1+2)</f>
        <v>118.282</v>
      </c>
      <c r="M207" s="11">
        <f>VLOOKUP($H207,output!$A$9:$AH$2200,M$1-$J$1+2)</f>
        <v>119.668703443833</v>
      </c>
      <c r="N207" s="13">
        <f>VLOOKUP($H207,output!$A$9:$AH$2200,N$1-$J$1+2)</f>
        <v>0</v>
      </c>
      <c r="O207" s="11">
        <f>VLOOKUP($H207,output!$A$9:$AH$2200,O$1-$J$1+2)</f>
        <v>0</v>
      </c>
      <c r="P207" s="11">
        <f>VLOOKUP($H207,output!$A$9:$AH$2200,P$1-$J$1+2)</f>
        <v>0</v>
      </c>
      <c r="Q207" s="11">
        <f>VLOOKUP($H207,output!$A$9:$AH$2200,Q$1-$J$1+2)</f>
        <v>0</v>
      </c>
      <c r="R207" s="11">
        <f>VLOOKUP($H207,output!$A$9:$AH$2200,R$1-$J$1+2)</f>
        <v>0</v>
      </c>
      <c r="S207" s="11">
        <f>VLOOKUP($H207,output!$A$9:$AH$2200,S$1-$J$1+2)</f>
        <v>0</v>
      </c>
      <c r="T207" s="11">
        <f>VLOOKUP($H207,output!$A$9:$AH$2200,T$1-$J$1+2)</f>
        <v>0</v>
      </c>
      <c r="U207" s="11">
        <f>VLOOKUP($H207,output!$A$9:$AH$2200,U$1-$J$1+2)</f>
        <v>0</v>
      </c>
      <c r="V207" s="11">
        <f>VLOOKUP($H207,output!$A$9:$AH$2200,V$1-$J$1+2)</f>
        <v>0</v>
      </c>
      <c r="W207" s="11">
        <f>VLOOKUP($H207,output!$A$9:$AH$2200,W$1-$J$1+2)</f>
        <v>0</v>
      </c>
      <c r="X207" s="11">
        <f>VLOOKUP($H207,output!$A$9:$AH$2200,X$1-$J$1+2)</f>
        <v>0</v>
      </c>
      <c r="Y207" s="11">
        <f>VLOOKUP($H207,output!$A$9:$AH$2200,Y$1-$J$1+2)</f>
        <v>0</v>
      </c>
      <c r="Z207" s="11">
        <f>VLOOKUP($H207,output!$A$9:$AH$2200,Z$1-$J$1+2)</f>
        <v>0</v>
      </c>
      <c r="AA207" s="11">
        <f>VLOOKUP($H207,output!$A$9:$AH$2200,AA$1-$J$1+2)</f>
        <v>0</v>
      </c>
      <c r="AB207" s="11">
        <f>VLOOKUP($H207,output!$A$9:$AH$2200,AB$1-$J$1+2)</f>
        <v>0</v>
      </c>
      <c r="AC207" s="11">
        <f>VLOOKUP($H207,output!$A$9:$AH$2200,AC$1-$J$1+2)</f>
        <v>0</v>
      </c>
      <c r="AD207" s="11">
        <f>VLOOKUP($H207,output!$A$9:$AH$2200,AD$1-$J$1+2)</f>
        <v>0</v>
      </c>
      <c r="AE207" s="11">
        <f>VLOOKUP($H207,output!$A$9:$AH$2200,AE$1-$J$1+2)</f>
        <v>0</v>
      </c>
      <c r="AF207" s="11">
        <f>VLOOKUP($H207,output!$A$9:$AH$2200,AF$1-$J$1+2)</f>
        <v>0</v>
      </c>
      <c r="AG207" s="11">
        <f>VLOOKUP($H207,output!$A$9:$AH$2200,AG$1-$J$1+2)</f>
        <v>0</v>
      </c>
      <c r="AH207" s="11">
        <f>VLOOKUP($H207,output!$A$9:$AH$2200,AH$1-$J$1+2)</f>
        <v>0</v>
      </c>
      <c r="AI207" s="11">
        <f>VLOOKUP($H207,output!$A$9:$AH$2200,AI$1-$J$1+2)</f>
        <v>0</v>
      </c>
      <c r="AJ207" s="11">
        <f>VLOOKUP($H207,output!$A$9:$AH$2200,AJ$1-$J$1+2)</f>
        <v>0</v>
      </c>
      <c r="AK207" s="11">
        <f>VLOOKUP($H207,output!$A$9:$AH$2200,AK$1-$J$1+2)</f>
        <v>0</v>
      </c>
      <c r="AL207" s="11">
        <f>VLOOKUP($H207,output!$A$9:$AH$2200,AL$1-$J$1+2)</f>
        <v>0</v>
      </c>
      <c r="AM207" s="11">
        <f>VLOOKUP($H207,output!$A$9:$AH$2200,AM$1-$J$1+2)</f>
        <v>0</v>
      </c>
      <c r="AN207" s="11">
        <f>VLOOKUP($H207,output!$A$9:$AH$2200,AN$1-$J$1+2)</f>
        <v>0</v>
      </c>
      <c r="AO207" s="11">
        <f>VLOOKUP($H207,output!$A$9:$AH$2200,AO$1-$J$1+2)</f>
        <v>0</v>
      </c>
      <c r="AP207" s="11">
        <f>VLOOKUP($H207,output!$A$9:$AH$2200,AP$1-$J$1+2)</f>
        <v>0</v>
      </c>
    </row>
    <row r="208" spans="8:42" x14ac:dyDescent="0.35">
      <c r="H208" t="s">
        <v>85</v>
      </c>
      <c r="J208" s="11">
        <f>VLOOKUP($H208,output!$A$9:$AH$2200,J$1-$J$1+2)</f>
        <v>0</v>
      </c>
      <c r="K208" s="11">
        <f>VLOOKUP($H208,output!$A$9:$AH$2200,K$1-$J$1+2)</f>
        <v>0</v>
      </c>
      <c r="L208" s="11">
        <f>VLOOKUP($H208,output!$A$9:$AH$2200,L$1-$J$1+2)</f>
        <v>0</v>
      </c>
      <c r="M208" s="11" t="str">
        <f>VLOOKUP($H208,output!$A$9:$AH$2200,M$1-$J$1+2)</f>
        <v>Heating system final
Electricity-Heat pump water    0,447125
dtype: float64</v>
      </c>
      <c r="N208" s="11" t="str">
        <f>VLOOKUP($H208,output!$A$9:$AH$2200,N$1-$J$1+2)</f>
        <v>Heating system final
Electricity-Heat pump water    1,357792
dtype: float64</v>
      </c>
      <c r="O208" s="11" t="str">
        <f>VLOOKUP($H208,output!$A$9:$AH$2200,O$1-$J$1+2)</f>
        <v>Heating system final
Electricity-Heat pump water    3,160972
dtype: float64</v>
      </c>
      <c r="P208" s="11" t="str">
        <f>VLOOKUP($H208,output!$A$9:$AH$2200,P$1-$J$1+2)</f>
        <v>Heating system final
Electricity-Heat pump water    75,427683
dtype: float64</v>
      </c>
      <c r="Q208" s="11" t="str">
        <f>VLOOKUP($H208,output!$A$9:$AH$2200,Q$1-$J$1+2)</f>
        <v>Heating system final
Electricity-Heat pump water    44,289525
dtype: float64</v>
      </c>
      <c r="R208" s="11" t="str">
        <f>VLOOKUP($H208,output!$A$9:$AH$2200,R$1-$J$1+2)</f>
        <v>Heating system final
Electricity-Heat pump water    34,283531
dtype: float64</v>
      </c>
      <c r="S208" s="11" t="str">
        <f>VLOOKUP($H208,output!$A$9:$AH$2200,S$1-$J$1+2)</f>
        <v>Heating system final
Electricity-Heat pump water    93,032768
dtype: float64</v>
      </c>
      <c r="T208" s="11" t="str">
        <f>VLOOKUP($H208,output!$A$9:$AH$2200,T$1-$J$1+2)</f>
        <v>Heating system final
Electricity-Heat pump water    68,976273
dtype: float64</v>
      </c>
      <c r="U208" s="11" t="str">
        <f>VLOOKUP($H208,output!$A$9:$AH$2200,U$1-$J$1+2)</f>
        <v>Heating system final
Electricity-Heat pump water    87,745211
dtype: float64</v>
      </c>
      <c r="V208" s="11" t="str">
        <f>VLOOKUP($H208,output!$A$9:$AH$2200,V$1-$J$1+2)</f>
        <v>Heating system final
Electricity-Heat pump water    281,314747
dtype: float64</v>
      </c>
      <c r="W208" s="11" t="str">
        <f>VLOOKUP($H208,output!$A$9:$AH$2200,W$1-$J$1+2)</f>
        <v>Heating system final
Electricity-Heat pump water    161,403873
dtype: float64</v>
      </c>
      <c r="X208" s="11" t="str">
        <f>VLOOKUP($H208,output!$A$9:$AH$2200,X$1-$J$1+2)</f>
        <v>Heating system final
Electricity-Heat pump water    144,421129
dtype: float64</v>
      </c>
      <c r="Y208" s="11" t="str">
        <f>VLOOKUP($H208,output!$A$9:$AH$2200,Y$1-$J$1+2)</f>
        <v>Heating system final
Electricity-Heat pump water    150,630097
dtype: float64</v>
      </c>
      <c r="Z208" s="11" t="str">
        <f>VLOOKUP($H208,output!$A$9:$AH$2200,Z$1-$J$1+2)</f>
        <v>Heating system final
Electricity-Heat pump water    159,946008
dtype: float64</v>
      </c>
      <c r="AA208" s="11" t="str">
        <f>VLOOKUP($H208,output!$A$9:$AH$2200,AA$1-$J$1+2)</f>
        <v>Heating system final
Electricity-Heat pump water    175,284132
dtype: float64</v>
      </c>
      <c r="AB208" s="11" t="str">
        <f>VLOOKUP($H208,output!$A$9:$AH$2200,AB$1-$J$1+2)</f>
        <v>Heating system final
Electricity-Heat pump water    104,993326
dtype: float64</v>
      </c>
      <c r="AC208" s="11" t="str">
        <f>VLOOKUP($H208,output!$A$9:$AH$2200,AC$1-$J$1+2)</f>
        <v>Heating system final
Electricity-Heat pump water    73,520237
dtype: float64</v>
      </c>
      <c r="AD208" s="11" t="str">
        <f>VLOOKUP($H208,output!$A$9:$AH$2200,AD$1-$J$1+2)</f>
        <v>Heating system final
Electricity-Heat pump water    55,487907
dtype: float64</v>
      </c>
      <c r="AE208" s="11" t="str">
        <f>VLOOKUP($H208,output!$A$9:$AH$2200,AE$1-$J$1+2)</f>
        <v>Heating system final
Electricity-Heat pump water    44,246944
dtype: float64</v>
      </c>
      <c r="AF208" s="11" t="str">
        <f>VLOOKUP($H208,output!$A$9:$AH$2200,AF$1-$J$1+2)</f>
        <v>Heating system final
Electricity-Heat pump water    36,557624
dtype: float64</v>
      </c>
      <c r="AG208" s="11" t="str">
        <f>VLOOKUP($H208,output!$A$9:$AH$2200,AG$1-$J$1+2)</f>
        <v>Heating system final
Electricity-Heat pump water    30,553647
dtype: float64</v>
      </c>
      <c r="AH208" s="11" t="str">
        <f>VLOOKUP($H208,output!$A$9:$AH$2200,AH$1-$J$1+2)</f>
        <v>Heating system final
Electricity-Heat pump water    26,047558
dtype: float64</v>
      </c>
      <c r="AI208" s="11" t="str">
        <f>VLOOKUP($H208,output!$A$9:$AH$2200,AI$1-$J$1+2)</f>
        <v>Heating system final
Electricity-Heat pump water    22,554609
dtype: float64</v>
      </c>
      <c r="AJ208" s="11" t="str">
        <f>VLOOKUP($H208,output!$A$9:$AH$2200,AJ$1-$J$1+2)</f>
        <v>Heating system final
Electricity-Heat pump water    19,780824
dtype: float64</v>
      </c>
      <c r="AK208" s="11" t="str">
        <f>VLOOKUP($H208,output!$A$9:$AH$2200,AK$1-$J$1+2)</f>
        <v>Heating system final
Electricity-Heat pump water    17,535429
dtype: float64</v>
      </c>
      <c r="AL208" s="11" t="str">
        <f>VLOOKUP($H208,output!$A$9:$AH$2200,AL$1-$J$1+2)</f>
        <v>Heating system final
Electricity-Heat pump water    15,689052
dtype: float64</v>
      </c>
      <c r="AM208" s="11" t="str">
        <f>VLOOKUP($H208,output!$A$9:$AH$2200,AM$1-$J$1+2)</f>
        <v>Heating system final
Electricity-Heat pump water    14,15082
dtype: float64</v>
      </c>
      <c r="AN208" s="11" t="str">
        <f>VLOOKUP($H208,output!$A$9:$AH$2200,AN$1-$J$1+2)</f>
        <v>Heating system final
Electricity-Heat pump water    12,855047
dtype: float64</v>
      </c>
      <c r="AO208" s="11" t="str">
        <f>VLOOKUP($H208,output!$A$9:$AH$2200,AO$1-$J$1+2)</f>
        <v>Heating system final
Electricity-Heat pump water    11,753117
dtype: float64</v>
      </c>
      <c r="AP208" s="11" t="str">
        <f>VLOOKUP($H208,output!$A$9:$AH$2200,AP$1-$J$1+2)</f>
        <v>Heating system final
Electricity-Heat pump water    10,808312
dtype: float64</v>
      </c>
    </row>
    <row r="209" spans="8:42" x14ac:dyDescent="0.35">
      <c r="H209" t="s">
        <v>86</v>
      </c>
      <c r="J209" s="11">
        <f>VLOOKUP($H209,output!$A$9:$AH$2200,J$1-$J$1+2)</f>
        <v>0</v>
      </c>
      <c r="K209" s="11">
        <f>VLOOKUP($H209,output!$A$9:$AH$2200,K$1-$J$1+2)</f>
        <v>87.649000000000001</v>
      </c>
      <c r="L209" s="11">
        <f>VLOOKUP($H209,output!$A$9:$AH$2200,L$1-$J$1+2)</f>
        <v>84.683000000000007</v>
      </c>
      <c r="M209" s="11">
        <f>VLOOKUP($H209,output!$A$9:$AH$2200,M$1-$J$1+2)</f>
        <v>87.770416958341698</v>
      </c>
      <c r="N209" s="11">
        <f>VLOOKUP($H209,output!$A$9:$AH$2200,N$1-$J$1+2)</f>
        <v>84.624451398171303</v>
      </c>
      <c r="O209" s="11">
        <f>VLOOKUP($H209,output!$A$9:$AH$2200,O$1-$J$1+2)</f>
        <v>81.600065465822098</v>
      </c>
      <c r="P209" s="11">
        <f>VLOOKUP($H209,output!$A$9:$AH$2200,P$1-$J$1+2)</f>
        <v>74.718435519221302</v>
      </c>
      <c r="Q209" s="11">
        <f>VLOOKUP($H209,output!$A$9:$AH$2200,Q$1-$J$1+2)</f>
        <v>71.870544302260896</v>
      </c>
      <c r="R209" s="11">
        <f>VLOOKUP($H209,output!$A$9:$AH$2200,R$1-$J$1+2)</f>
        <v>68.621001902890598</v>
      </c>
      <c r="S209" s="11">
        <f>VLOOKUP($H209,output!$A$9:$AH$2200,S$1-$J$1+2)</f>
        <v>64.208504948426807</v>
      </c>
      <c r="T209" s="11">
        <f>VLOOKUP($H209,output!$A$9:$AH$2200,T$1-$J$1+2)</f>
        <v>60.606394910611598</v>
      </c>
      <c r="U209" s="11">
        <f>VLOOKUP($H209,output!$A$9:$AH$2200,U$1-$J$1+2)</f>
        <v>57.385495132243598</v>
      </c>
      <c r="V209" s="11">
        <f>VLOOKUP($H209,output!$A$9:$AH$2200,V$1-$J$1+2)</f>
        <v>53.404568008387301</v>
      </c>
      <c r="W209" s="11">
        <f>VLOOKUP($H209,output!$A$9:$AH$2200,W$1-$J$1+2)</f>
        <v>50.073888753804901</v>
      </c>
      <c r="X209" s="11">
        <f>VLOOKUP($H209,output!$A$9:$AH$2200,X$1-$J$1+2)</f>
        <v>47.709626096179797</v>
      </c>
      <c r="Y209" s="11">
        <f>VLOOKUP($H209,output!$A$9:$AH$2200,Y$1-$J$1+2)</f>
        <v>45.432497680537097</v>
      </c>
      <c r="Z209" s="11">
        <f>VLOOKUP($H209,output!$A$9:$AH$2200,Z$1-$J$1+2)</f>
        <v>43.194988849980902</v>
      </c>
      <c r="AA209" s="11">
        <f>VLOOKUP($H209,output!$A$9:$AH$2200,AA$1-$J$1+2)</f>
        <v>41.018046263032701</v>
      </c>
      <c r="AB209" s="11">
        <f>VLOOKUP($H209,output!$A$9:$AH$2200,AB$1-$J$1+2)</f>
        <v>39.206929323137302</v>
      </c>
      <c r="AC209" s="11">
        <f>VLOOKUP($H209,output!$A$9:$AH$2200,AC$1-$J$1+2)</f>
        <v>37.599869919565101</v>
      </c>
      <c r="AD209" s="11">
        <f>VLOOKUP($H209,output!$A$9:$AH$2200,AD$1-$J$1+2)</f>
        <v>36.2263150399558</v>
      </c>
      <c r="AE209" s="11">
        <f>VLOOKUP($H209,output!$A$9:$AH$2200,AE$1-$J$1+2)</f>
        <v>34.924159353885301</v>
      </c>
      <c r="AF209" s="11">
        <f>VLOOKUP($H209,output!$A$9:$AH$2200,AF$1-$J$1+2)</f>
        <v>33.676123477314597</v>
      </c>
      <c r="AG209" s="11">
        <f>VLOOKUP($H209,output!$A$9:$AH$2200,AG$1-$J$1+2)</f>
        <v>32.634339776338301</v>
      </c>
      <c r="AH209" s="11">
        <f>VLOOKUP($H209,output!$A$9:$AH$2200,AH$1-$J$1+2)</f>
        <v>31.616496962537301</v>
      </c>
      <c r="AI209" s="11">
        <f>VLOOKUP($H209,output!$A$9:$AH$2200,AI$1-$J$1+2)</f>
        <v>30.618135475586101</v>
      </c>
      <c r="AJ209" s="11">
        <f>VLOOKUP($H209,output!$A$9:$AH$2200,AJ$1-$J$1+2)</f>
        <v>29.627192085516299</v>
      </c>
      <c r="AK209" s="11">
        <f>VLOOKUP($H209,output!$A$9:$AH$2200,AK$1-$J$1+2)</f>
        <v>28.654402129892301</v>
      </c>
      <c r="AL209" s="11">
        <f>VLOOKUP($H209,output!$A$9:$AH$2200,AL$1-$J$1+2)</f>
        <v>27.698386903608601</v>
      </c>
      <c r="AM209" s="11">
        <f>VLOOKUP($H209,output!$A$9:$AH$2200,AM$1-$J$1+2)</f>
        <v>26.758476861668601</v>
      </c>
      <c r="AN209" s="11">
        <f>VLOOKUP($H209,output!$A$9:$AH$2200,AN$1-$J$1+2)</f>
        <v>25.834427035637098</v>
      </c>
      <c r="AO209" s="11">
        <f>VLOOKUP($H209,output!$A$9:$AH$2200,AO$1-$J$1+2)</f>
        <v>24.926265498666201</v>
      </c>
      <c r="AP209" s="11">
        <f>VLOOKUP($H209,output!$A$9:$AH$2200,AP$1-$J$1+2)</f>
        <v>24.034185282263799</v>
      </c>
    </row>
    <row r="210" spans="8:42" x14ac:dyDescent="0.35">
      <c r="H210" t="s">
        <v>87</v>
      </c>
      <c r="J210" s="11">
        <f>VLOOKUP($H210,output!$A$9:$AH$2200,J$1-$J$1+2)</f>
        <v>0</v>
      </c>
      <c r="K210" s="11">
        <f>VLOOKUP($H210,output!$A$9:$AH$2200,K$1-$J$1+2)</f>
        <v>0</v>
      </c>
      <c r="L210" s="11">
        <f>VLOOKUP($H210,output!$A$9:$AH$2200,L$1-$J$1+2)</f>
        <v>0</v>
      </c>
      <c r="M210" s="11">
        <f>VLOOKUP($H210,output!$A$9:$AH$2200,M$1-$J$1+2)</f>
        <v>0</v>
      </c>
      <c r="N210" s="11">
        <f>VLOOKUP($H210,output!$A$9:$AH$2200,N$1-$J$1+2)</f>
        <v>0</v>
      </c>
      <c r="O210" s="11">
        <f>VLOOKUP($H210,output!$A$9:$AH$2200,O$1-$J$1+2)</f>
        <v>0</v>
      </c>
      <c r="P210" s="11">
        <f>VLOOKUP($H210,output!$A$9:$AH$2200,P$1-$J$1+2)</f>
        <v>0</v>
      </c>
      <c r="Q210" s="11">
        <f>VLOOKUP($H210,output!$A$9:$AH$2200,Q$1-$J$1+2)</f>
        <v>0</v>
      </c>
      <c r="R210" s="11">
        <f>VLOOKUP($H210,output!$A$9:$AH$2200,R$1-$J$1+2)</f>
        <v>0</v>
      </c>
      <c r="S210" s="11">
        <f>VLOOKUP($H210,output!$A$9:$AH$2200,S$1-$J$1+2)</f>
        <v>0</v>
      </c>
      <c r="T210" s="11">
        <f>VLOOKUP($H210,output!$A$9:$AH$2200,T$1-$J$1+2)</f>
        <v>0</v>
      </c>
      <c r="U210" s="11">
        <f>VLOOKUP($H210,output!$A$9:$AH$2200,U$1-$J$1+2)</f>
        <v>0</v>
      </c>
      <c r="V210" s="11">
        <f>VLOOKUP($H210,output!$A$9:$AH$2200,V$1-$J$1+2)</f>
        <v>0</v>
      </c>
      <c r="W210" s="11">
        <f>VLOOKUP($H210,output!$A$9:$AH$2200,W$1-$J$1+2)</f>
        <v>0</v>
      </c>
      <c r="X210" s="11">
        <f>VLOOKUP($H210,output!$A$9:$AH$2200,X$1-$J$1+2)</f>
        <v>0</v>
      </c>
      <c r="Y210" s="11">
        <f>VLOOKUP($H210,output!$A$9:$AH$2200,Y$1-$J$1+2)</f>
        <v>0</v>
      </c>
      <c r="Z210" s="11">
        <f>VLOOKUP($H210,output!$A$9:$AH$2200,Z$1-$J$1+2)</f>
        <v>0</v>
      </c>
      <c r="AA210" s="11">
        <f>VLOOKUP($H210,output!$A$9:$AH$2200,AA$1-$J$1+2)</f>
        <v>0</v>
      </c>
      <c r="AB210" s="11">
        <f>VLOOKUP($H210,output!$A$9:$AH$2200,AB$1-$J$1+2)</f>
        <v>0</v>
      </c>
      <c r="AC210" s="11">
        <f>VLOOKUP($H210,output!$A$9:$AH$2200,AC$1-$J$1+2)</f>
        <v>0</v>
      </c>
      <c r="AD210" s="11">
        <f>VLOOKUP($H210,output!$A$9:$AH$2200,AD$1-$J$1+2)</f>
        <v>0</v>
      </c>
      <c r="AE210" s="11">
        <f>VLOOKUP($H210,output!$A$9:$AH$2200,AE$1-$J$1+2)</f>
        <v>0</v>
      </c>
      <c r="AF210" s="11">
        <f>VLOOKUP($H210,output!$A$9:$AH$2200,AF$1-$J$1+2)</f>
        <v>0</v>
      </c>
      <c r="AG210" s="11">
        <f>VLOOKUP($H210,output!$A$9:$AH$2200,AG$1-$J$1+2)</f>
        <v>0</v>
      </c>
      <c r="AH210" s="11">
        <f>VLOOKUP($H210,output!$A$9:$AH$2200,AH$1-$J$1+2)</f>
        <v>0</v>
      </c>
      <c r="AI210" s="11">
        <f>VLOOKUP($H210,output!$A$9:$AH$2200,AI$1-$J$1+2)</f>
        <v>0</v>
      </c>
      <c r="AJ210" s="11">
        <f>VLOOKUP($H210,output!$A$9:$AH$2200,AJ$1-$J$1+2)</f>
        <v>0</v>
      </c>
      <c r="AK210" s="11">
        <f>VLOOKUP($H210,output!$A$9:$AH$2200,AK$1-$J$1+2)</f>
        <v>0</v>
      </c>
      <c r="AL210" s="11">
        <f>VLOOKUP($H210,output!$A$9:$AH$2200,AL$1-$J$1+2)</f>
        <v>0</v>
      </c>
      <c r="AM210" s="11">
        <f>VLOOKUP($H210,output!$A$9:$AH$2200,AM$1-$J$1+2)</f>
        <v>0</v>
      </c>
      <c r="AN210" s="11">
        <f>VLOOKUP($H210,output!$A$9:$AH$2200,AN$1-$J$1+2)</f>
        <v>0</v>
      </c>
      <c r="AO210" s="11">
        <f>VLOOKUP($H210,output!$A$9:$AH$2200,AO$1-$J$1+2)</f>
        <v>0</v>
      </c>
      <c r="AP210" s="11">
        <f>VLOOKUP($H210,output!$A$9:$AH$2200,AP$1-$J$1+2)</f>
        <v>0</v>
      </c>
    </row>
    <row r="211" spans="8:42" x14ac:dyDescent="0.35">
      <c r="H211" t="s">
        <v>88</v>
      </c>
      <c r="J211" s="11">
        <f>VLOOKUP($H211,output!$A$9:$AH$2200,J$1-$J$1+2)</f>
        <v>0</v>
      </c>
      <c r="K211" s="11">
        <f>VLOOKUP($H211,output!$A$9:$AH$2200,K$1-$J$1+2)</f>
        <v>0</v>
      </c>
      <c r="L211" s="11">
        <f>VLOOKUP($H211,output!$A$9:$AH$2200,L$1-$J$1+2)</f>
        <v>0</v>
      </c>
      <c r="M211" s="11">
        <f>VLOOKUP($H211,output!$A$9:$AH$2200,M$1-$J$1+2)</f>
        <v>0</v>
      </c>
      <c r="N211" s="11">
        <f>VLOOKUP($H211,output!$A$9:$AH$2200,N$1-$J$1+2)</f>
        <v>0</v>
      </c>
      <c r="O211" s="11">
        <f>VLOOKUP($H211,output!$A$9:$AH$2200,O$1-$J$1+2)</f>
        <v>0</v>
      </c>
      <c r="P211" s="11">
        <f>VLOOKUP($H211,output!$A$9:$AH$2200,P$1-$J$1+2)</f>
        <v>0</v>
      </c>
      <c r="Q211" s="11">
        <f>VLOOKUP($H211,output!$A$9:$AH$2200,Q$1-$J$1+2)</f>
        <v>0</v>
      </c>
      <c r="R211" s="11">
        <f>VLOOKUP($H211,output!$A$9:$AH$2200,R$1-$J$1+2)</f>
        <v>0</v>
      </c>
      <c r="S211" s="11">
        <f>VLOOKUP($H211,output!$A$9:$AH$2200,S$1-$J$1+2)</f>
        <v>0</v>
      </c>
      <c r="T211" s="11">
        <f>VLOOKUP($H211,output!$A$9:$AH$2200,T$1-$J$1+2)</f>
        <v>0</v>
      </c>
      <c r="U211" s="11">
        <f>VLOOKUP($H211,output!$A$9:$AH$2200,U$1-$J$1+2)</f>
        <v>0</v>
      </c>
      <c r="V211" s="11">
        <f>VLOOKUP($H211,output!$A$9:$AH$2200,V$1-$J$1+2)</f>
        <v>0</v>
      </c>
      <c r="W211" s="11">
        <f>VLOOKUP($H211,output!$A$9:$AH$2200,W$1-$J$1+2)</f>
        <v>0</v>
      </c>
      <c r="X211" s="11">
        <f>VLOOKUP($H211,output!$A$9:$AH$2200,X$1-$J$1+2)</f>
        <v>0</v>
      </c>
      <c r="Y211" s="11">
        <f>VLOOKUP($H211,output!$A$9:$AH$2200,Y$1-$J$1+2)</f>
        <v>0</v>
      </c>
      <c r="Z211" s="11">
        <f>VLOOKUP($H211,output!$A$9:$AH$2200,Z$1-$J$1+2)</f>
        <v>0</v>
      </c>
      <c r="AA211" s="11">
        <f>VLOOKUP($H211,output!$A$9:$AH$2200,AA$1-$J$1+2)</f>
        <v>0</v>
      </c>
      <c r="AB211" s="11">
        <f>VLOOKUP($H211,output!$A$9:$AH$2200,AB$1-$J$1+2)</f>
        <v>0</v>
      </c>
      <c r="AC211" s="11">
        <f>VLOOKUP($H211,output!$A$9:$AH$2200,AC$1-$J$1+2)</f>
        <v>0</v>
      </c>
      <c r="AD211" s="11">
        <f>VLOOKUP($H211,output!$A$9:$AH$2200,AD$1-$J$1+2)</f>
        <v>0</v>
      </c>
      <c r="AE211" s="11">
        <f>VLOOKUP($H211,output!$A$9:$AH$2200,AE$1-$J$1+2)</f>
        <v>0</v>
      </c>
      <c r="AF211" s="11">
        <f>VLOOKUP($H211,output!$A$9:$AH$2200,AF$1-$J$1+2)</f>
        <v>0</v>
      </c>
      <c r="AG211" s="11">
        <f>VLOOKUP($H211,output!$A$9:$AH$2200,AG$1-$J$1+2)</f>
        <v>0</v>
      </c>
      <c r="AH211" s="11">
        <f>VLOOKUP($H211,output!$A$9:$AH$2200,AH$1-$J$1+2)</f>
        <v>0</v>
      </c>
      <c r="AI211" s="11">
        <f>VLOOKUP($H211,output!$A$9:$AH$2200,AI$1-$J$1+2)</f>
        <v>0</v>
      </c>
      <c r="AJ211" s="11">
        <f>VLOOKUP($H211,output!$A$9:$AH$2200,AJ$1-$J$1+2)</f>
        <v>0</v>
      </c>
      <c r="AK211" s="11">
        <f>VLOOKUP($H211,output!$A$9:$AH$2200,AK$1-$J$1+2)</f>
        <v>0</v>
      </c>
      <c r="AL211" s="11">
        <f>VLOOKUP($H211,output!$A$9:$AH$2200,AL$1-$J$1+2)</f>
        <v>0</v>
      </c>
      <c r="AM211" s="11">
        <f>VLOOKUP($H211,output!$A$9:$AH$2200,AM$1-$J$1+2)</f>
        <v>0</v>
      </c>
      <c r="AN211" s="11">
        <f>VLOOKUP($H211,output!$A$9:$AH$2200,AN$1-$J$1+2)</f>
        <v>0</v>
      </c>
      <c r="AO211" s="11">
        <f>VLOOKUP($H211,output!$A$9:$AH$2200,AO$1-$J$1+2)</f>
        <v>0</v>
      </c>
      <c r="AP211" s="11">
        <f>VLOOKUP($H211,output!$A$9:$AH$2200,AP$1-$J$1+2)</f>
        <v>0</v>
      </c>
    </row>
    <row r="212" spans="8:42" x14ac:dyDescent="0.35">
      <c r="H212" t="s">
        <v>89</v>
      </c>
      <c r="J212" s="11">
        <f>VLOOKUP($H212,output!$A$9:$AH$2200,J$1-$J$1+2)</f>
        <v>0</v>
      </c>
      <c r="K212" s="11">
        <f>VLOOKUP($H212,output!$A$9:$AH$2200,K$1-$J$1+2)</f>
        <v>322.12200000000001</v>
      </c>
      <c r="L212" s="11">
        <f>VLOOKUP($H212,output!$A$9:$AH$2200,L$1-$J$1+2)</f>
        <v>320.02100000000002</v>
      </c>
      <c r="M212" s="11">
        <f>VLOOKUP($H212,output!$A$9:$AH$2200,M$1-$J$1+2)</f>
        <v>313.33558552816697</v>
      </c>
      <c r="N212" s="11">
        <f>VLOOKUP($H212,output!$A$9:$AH$2200,N$1-$J$1+2)</f>
        <v>330.21308187332801</v>
      </c>
      <c r="O212" s="11">
        <f>VLOOKUP($H212,output!$A$9:$AH$2200,O$1-$J$1+2)</f>
        <v>368.17800829828002</v>
      </c>
      <c r="P212" s="11">
        <f>VLOOKUP($H212,output!$A$9:$AH$2200,P$1-$J$1+2)</f>
        <v>349.309430421603</v>
      </c>
      <c r="Q212" s="11">
        <f>VLOOKUP($H212,output!$A$9:$AH$2200,Q$1-$J$1+2)</f>
        <v>337.88214195143502</v>
      </c>
      <c r="R212" s="11">
        <f>VLOOKUP($H212,output!$A$9:$AH$2200,R$1-$J$1+2)</f>
        <v>327.88343405146401</v>
      </c>
      <c r="S212" s="11">
        <f>VLOOKUP($H212,output!$A$9:$AH$2200,S$1-$J$1+2)</f>
        <v>317.858214141877</v>
      </c>
      <c r="T212" s="11">
        <f>VLOOKUP($H212,output!$A$9:$AH$2200,T$1-$J$1+2)</f>
        <v>309.726966211903</v>
      </c>
      <c r="U212" s="11">
        <f>VLOOKUP($H212,output!$A$9:$AH$2200,U$1-$J$1+2)</f>
        <v>302.43954984959902</v>
      </c>
      <c r="V212" s="11">
        <f>VLOOKUP($H212,output!$A$9:$AH$2200,V$1-$J$1+2)</f>
        <v>301.05563272822798</v>
      </c>
      <c r="W212" s="11">
        <f>VLOOKUP($H212,output!$A$9:$AH$2200,W$1-$J$1+2)</f>
        <v>285.791818549087</v>
      </c>
      <c r="X212" s="11">
        <f>VLOOKUP($H212,output!$A$9:$AH$2200,X$1-$J$1+2)</f>
        <v>282.61159309682301</v>
      </c>
      <c r="Y212" s="11">
        <f>VLOOKUP($H212,output!$A$9:$AH$2200,Y$1-$J$1+2)</f>
        <v>270.97605134397497</v>
      </c>
      <c r="Z212" s="11">
        <f>VLOOKUP($H212,output!$A$9:$AH$2200,Z$1-$J$1+2)</f>
        <v>264.29661359412898</v>
      </c>
      <c r="AA212" s="11">
        <f>VLOOKUP($H212,output!$A$9:$AH$2200,AA$1-$J$1+2)</f>
        <v>256.47245086733102</v>
      </c>
      <c r="AB212" s="11">
        <f>VLOOKUP($H212,output!$A$9:$AH$2200,AB$1-$J$1+2)</f>
        <v>251.408042181534</v>
      </c>
      <c r="AC212" s="11">
        <f>VLOOKUP($H212,output!$A$9:$AH$2200,AC$1-$J$1+2)</f>
        <v>247.46299471655601</v>
      </c>
      <c r="AD212" s="11">
        <f>VLOOKUP($H212,output!$A$9:$AH$2200,AD$1-$J$1+2)</f>
        <v>244.46656193617</v>
      </c>
      <c r="AE212" s="11">
        <f>VLOOKUP($H212,output!$A$9:$AH$2200,AE$1-$J$1+2)</f>
        <v>241.69466327216401</v>
      </c>
      <c r="AF212" s="11">
        <f>VLOOKUP($H212,output!$A$9:$AH$2200,AF$1-$J$1+2)</f>
        <v>239.07539646877899</v>
      </c>
      <c r="AG212" s="11">
        <f>VLOOKUP($H212,output!$A$9:$AH$2200,AG$1-$J$1+2)</f>
        <v>236.71592416284599</v>
      </c>
      <c r="AH212" s="11">
        <f>VLOOKUP($H212,output!$A$9:$AH$2200,AH$1-$J$1+2)</f>
        <v>234.45919281191701</v>
      </c>
      <c r="AI212" s="11">
        <f>VLOOKUP($H212,output!$A$9:$AH$2200,AI$1-$J$1+2)</f>
        <v>232.28605765605801</v>
      </c>
      <c r="AJ212" s="11">
        <f>VLOOKUP($H212,output!$A$9:$AH$2200,AJ$1-$J$1+2)</f>
        <v>230.17227899292601</v>
      </c>
      <c r="AK212" s="11">
        <f>VLOOKUP($H212,output!$A$9:$AH$2200,AK$1-$J$1+2)</f>
        <v>228.12026839663599</v>
      </c>
      <c r="AL212" s="11">
        <f>VLOOKUP($H212,output!$A$9:$AH$2200,AL$1-$J$1+2)</f>
        <v>226.12013512831399</v>
      </c>
      <c r="AM212" s="11">
        <f>VLOOKUP($H212,output!$A$9:$AH$2200,AM$1-$J$1+2)</f>
        <v>224.165535660378</v>
      </c>
      <c r="AN212" s="11">
        <f>VLOOKUP($H212,output!$A$9:$AH$2200,AN$1-$J$1+2)</f>
        <v>222.25139653126399</v>
      </c>
      <c r="AO212" s="11">
        <f>VLOOKUP($H212,output!$A$9:$AH$2200,AO$1-$J$1+2)</f>
        <v>220.37364873880199</v>
      </c>
      <c r="AP212" s="11">
        <f>VLOOKUP($H212,output!$A$9:$AH$2200,AP$1-$J$1+2)</f>
        <v>218.528998702698</v>
      </c>
    </row>
    <row r="213" spans="8:42" x14ac:dyDescent="0.35">
      <c r="H213" t="s">
        <v>103</v>
      </c>
      <c r="J213" s="11">
        <f>VLOOKUP($H213,output!$A$9:$AH$2200,J$1-$J$1+2)</f>
        <v>0</v>
      </c>
      <c r="K213" s="11">
        <f>VLOOKUP($H213,output!$A$9:$AH$2200,K$1-$J$1+2)</f>
        <v>322.12200000000001</v>
      </c>
      <c r="L213" s="11">
        <f>VLOOKUP($H213,output!$A$9:$AH$2200,L$1-$J$1+2)</f>
        <v>320.02100000000002</v>
      </c>
      <c r="M213" s="11">
        <f>VLOOKUP($H213,output!$A$9:$AH$2200,M$1-$J$1+2)</f>
        <v>313.33558552816697</v>
      </c>
      <c r="N213" s="11">
        <f>VLOOKUP($H213,output!$A$9:$AH$2200,N$1-$J$1+2)</f>
        <v>330.21308187332801</v>
      </c>
      <c r="O213" s="11">
        <f>VLOOKUP($H213,output!$A$9:$AH$2200,O$1-$J$1+2)</f>
        <v>368.17800829828002</v>
      </c>
      <c r="P213" s="11">
        <f>VLOOKUP($H213,output!$A$9:$AH$2200,P$1-$J$1+2)</f>
        <v>349.309430421603</v>
      </c>
      <c r="Q213" s="11">
        <f>VLOOKUP($H213,output!$A$9:$AH$2200,Q$1-$J$1+2)</f>
        <v>337.88214195143502</v>
      </c>
      <c r="R213" s="11">
        <f>VLOOKUP($H213,output!$A$9:$AH$2200,R$1-$J$1+2)</f>
        <v>327.88343405146401</v>
      </c>
      <c r="S213" s="11">
        <f>VLOOKUP($H213,output!$A$9:$AH$2200,S$1-$J$1+2)</f>
        <v>317.858214141877</v>
      </c>
      <c r="T213" s="11">
        <f>VLOOKUP($H213,output!$A$9:$AH$2200,T$1-$J$1+2)</f>
        <v>309.726966211903</v>
      </c>
      <c r="U213" s="11">
        <f>VLOOKUP($H213,output!$A$9:$AH$2200,U$1-$J$1+2)</f>
        <v>302.43954984959902</v>
      </c>
      <c r="V213" s="11">
        <f>VLOOKUP($H213,output!$A$9:$AH$2200,V$1-$J$1+2)</f>
        <v>301.05563272822798</v>
      </c>
      <c r="W213" s="11">
        <f>VLOOKUP($H213,output!$A$9:$AH$2200,W$1-$J$1+2)</f>
        <v>285.791818549087</v>
      </c>
      <c r="X213" s="11">
        <f>VLOOKUP($H213,output!$A$9:$AH$2200,X$1-$J$1+2)</f>
        <v>282.61159309682301</v>
      </c>
      <c r="Y213" s="11">
        <f>VLOOKUP($H213,output!$A$9:$AH$2200,Y$1-$J$1+2)</f>
        <v>270.97605134397497</v>
      </c>
      <c r="Z213" s="11">
        <f>VLOOKUP($H213,output!$A$9:$AH$2200,Z$1-$J$1+2)</f>
        <v>264.29661359412898</v>
      </c>
      <c r="AA213" s="11">
        <f>VLOOKUP($H213,output!$A$9:$AH$2200,AA$1-$J$1+2)</f>
        <v>256.47245086733102</v>
      </c>
      <c r="AB213" s="11">
        <f>VLOOKUP($H213,output!$A$9:$AH$2200,AB$1-$J$1+2)</f>
        <v>251.408042181534</v>
      </c>
      <c r="AC213" s="11">
        <f>VLOOKUP($H213,output!$A$9:$AH$2200,AC$1-$J$1+2)</f>
        <v>247.46299471655601</v>
      </c>
      <c r="AD213" s="11">
        <f>VLOOKUP($H213,output!$A$9:$AH$2200,AD$1-$J$1+2)</f>
        <v>244.46656193617</v>
      </c>
      <c r="AE213" s="11">
        <f>VLOOKUP($H213,output!$A$9:$AH$2200,AE$1-$J$1+2)</f>
        <v>241.69466327216401</v>
      </c>
      <c r="AF213" s="11">
        <f>VLOOKUP($H213,output!$A$9:$AH$2200,AF$1-$J$1+2)</f>
        <v>239.07539646877899</v>
      </c>
      <c r="AG213" s="11">
        <f>VLOOKUP($H213,output!$A$9:$AH$2200,AG$1-$J$1+2)</f>
        <v>236.71592416284599</v>
      </c>
      <c r="AH213" s="11">
        <f>VLOOKUP($H213,output!$A$9:$AH$2200,AH$1-$J$1+2)</f>
        <v>234.45919281191701</v>
      </c>
      <c r="AI213" s="11">
        <f>VLOOKUP($H213,output!$A$9:$AH$2200,AI$1-$J$1+2)</f>
        <v>232.28605765605801</v>
      </c>
      <c r="AJ213" s="11">
        <f>VLOOKUP($H213,output!$A$9:$AH$2200,AJ$1-$J$1+2)</f>
        <v>230.17227899292601</v>
      </c>
      <c r="AK213" s="11">
        <f>VLOOKUP($H213,output!$A$9:$AH$2200,AK$1-$J$1+2)</f>
        <v>228.12026839663599</v>
      </c>
      <c r="AL213" s="11">
        <f>VLOOKUP($H213,output!$A$9:$AH$2200,AL$1-$J$1+2)</f>
        <v>226.12013512831399</v>
      </c>
      <c r="AM213" s="11">
        <f>VLOOKUP($H213,output!$A$9:$AH$2200,AM$1-$J$1+2)</f>
        <v>224.165535660378</v>
      </c>
      <c r="AN213" s="11">
        <f>VLOOKUP($H213,output!$A$9:$AH$2200,AN$1-$J$1+2)</f>
        <v>222.25139653126399</v>
      </c>
      <c r="AO213" s="11">
        <f>VLOOKUP($H213,output!$A$9:$AH$2200,AO$1-$J$1+2)</f>
        <v>220.37364873880199</v>
      </c>
      <c r="AP213" s="11">
        <f>VLOOKUP($H213,output!$A$9:$AH$2200,AP$1-$J$1+2)</f>
        <v>218.528998702698</v>
      </c>
    </row>
    <row r="214" spans="8:42" x14ac:dyDescent="0.35">
      <c r="H214" t="s">
        <v>90</v>
      </c>
      <c r="J214" s="11">
        <f>VLOOKUP($H214,output!$A$9:$AH$2200,J$1-$J$1+2)</f>
        <v>0</v>
      </c>
      <c r="K214" s="11">
        <f>VLOOKUP($H214,output!$A$9:$AH$2200,K$1-$J$1+2)</f>
        <v>0</v>
      </c>
      <c r="L214" s="11">
        <f>VLOOKUP($H214,output!$A$9:$AH$2200,L$1-$J$1+2)</f>
        <v>0</v>
      </c>
      <c r="M214" s="11">
        <f>VLOOKUP($H214,output!$A$9:$AH$2200,M$1-$J$1+2)</f>
        <v>0</v>
      </c>
      <c r="N214" s="11">
        <f>VLOOKUP($H214,output!$A$9:$AH$2200,N$1-$J$1+2)</f>
        <v>0</v>
      </c>
      <c r="O214" s="11">
        <f>VLOOKUP($H214,output!$A$9:$AH$2200,O$1-$J$1+2)</f>
        <v>0</v>
      </c>
      <c r="P214" s="11">
        <f>VLOOKUP($H214,output!$A$9:$AH$2200,P$1-$J$1+2)</f>
        <v>0</v>
      </c>
      <c r="Q214" s="11">
        <f>VLOOKUP($H214,output!$A$9:$AH$2200,Q$1-$J$1+2)</f>
        <v>0</v>
      </c>
      <c r="R214" s="11">
        <f>VLOOKUP($H214,output!$A$9:$AH$2200,R$1-$J$1+2)</f>
        <v>0</v>
      </c>
      <c r="S214" s="11">
        <f>VLOOKUP($H214,output!$A$9:$AH$2200,S$1-$J$1+2)</f>
        <v>0</v>
      </c>
      <c r="T214" s="11">
        <f>VLOOKUP($H214,output!$A$9:$AH$2200,T$1-$J$1+2)</f>
        <v>0</v>
      </c>
      <c r="U214" s="11">
        <f>VLOOKUP($H214,output!$A$9:$AH$2200,U$1-$J$1+2)</f>
        <v>0</v>
      </c>
      <c r="V214" s="11">
        <f>VLOOKUP($H214,output!$A$9:$AH$2200,V$1-$J$1+2)</f>
        <v>0</v>
      </c>
      <c r="W214" s="11">
        <f>VLOOKUP($H214,output!$A$9:$AH$2200,W$1-$J$1+2)</f>
        <v>0</v>
      </c>
      <c r="X214" s="11">
        <f>VLOOKUP($H214,output!$A$9:$AH$2200,X$1-$J$1+2)</f>
        <v>0</v>
      </c>
      <c r="Y214" s="11">
        <f>VLOOKUP($H214,output!$A$9:$AH$2200,Y$1-$J$1+2)</f>
        <v>0</v>
      </c>
      <c r="Z214" s="11">
        <f>VLOOKUP($H214,output!$A$9:$AH$2200,Z$1-$J$1+2)</f>
        <v>0</v>
      </c>
      <c r="AA214" s="11">
        <f>VLOOKUP($H214,output!$A$9:$AH$2200,AA$1-$J$1+2)</f>
        <v>0</v>
      </c>
      <c r="AB214" s="11">
        <f>VLOOKUP($H214,output!$A$9:$AH$2200,AB$1-$J$1+2)</f>
        <v>0</v>
      </c>
      <c r="AC214" s="11">
        <f>VLOOKUP($H214,output!$A$9:$AH$2200,AC$1-$J$1+2)</f>
        <v>0</v>
      </c>
      <c r="AD214" s="11">
        <f>VLOOKUP($H214,output!$A$9:$AH$2200,AD$1-$J$1+2)</f>
        <v>0</v>
      </c>
      <c r="AE214" s="11">
        <f>VLOOKUP($H214,output!$A$9:$AH$2200,AE$1-$J$1+2)</f>
        <v>0</v>
      </c>
      <c r="AF214" s="11">
        <f>VLOOKUP($H214,output!$A$9:$AH$2200,AF$1-$J$1+2)</f>
        <v>0</v>
      </c>
      <c r="AG214" s="11">
        <f>VLOOKUP($H214,output!$A$9:$AH$2200,AG$1-$J$1+2)</f>
        <v>0</v>
      </c>
      <c r="AH214" s="11">
        <f>VLOOKUP($H214,output!$A$9:$AH$2200,AH$1-$J$1+2)</f>
        <v>0</v>
      </c>
      <c r="AI214" s="11">
        <f>VLOOKUP($H214,output!$A$9:$AH$2200,AI$1-$J$1+2)</f>
        <v>0</v>
      </c>
      <c r="AJ214" s="11">
        <f>VLOOKUP($H214,output!$A$9:$AH$2200,AJ$1-$J$1+2)</f>
        <v>0</v>
      </c>
      <c r="AK214" s="11">
        <f>VLOOKUP($H214,output!$A$9:$AH$2200,AK$1-$J$1+2)</f>
        <v>0</v>
      </c>
      <c r="AL214" s="11">
        <f>VLOOKUP($H214,output!$A$9:$AH$2200,AL$1-$J$1+2)</f>
        <v>0</v>
      </c>
      <c r="AM214" s="11">
        <f>VLOOKUP($H214,output!$A$9:$AH$2200,AM$1-$J$1+2)</f>
        <v>0</v>
      </c>
      <c r="AN214" s="11">
        <f>VLOOKUP($H214,output!$A$9:$AH$2200,AN$1-$J$1+2)</f>
        <v>0</v>
      </c>
      <c r="AO214" s="11">
        <f>VLOOKUP($H214,output!$A$9:$AH$2200,AO$1-$J$1+2)</f>
        <v>0</v>
      </c>
      <c r="AP214" s="11">
        <f>VLOOKUP($H214,output!$A$9:$AH$2200,AP$1-$J$1+2)</f>
        <v>0</v>
      </c>
    </row>
    <row r="215" spans="8:42" x14ac:dyDescent="0.35">
      <c r="H215" t="s">
        <v>91</v>
      </c>
      <c r="J215" s="11">
        <f>VLOOKUP($H215,output!$A$9:$AH$2200,J$1-$J$1+2)</f>
        <v>0</v>
      </c>
      <c r="K215" s="11">
        <f>VLOOKUP($H215,output!$A$9:$AH$2200,K$1-$J$1+2)</f>
        <v>121.093</v>
      </c>
      <c r="L215" s="11">
        <f>VLOOKUP($H215,output!$A$9:$AH$2200,L$1-$J$1+2)</f>
        <v>118.282</v>
      </c>
      <c r="M215" s="11">
        <f>VLOOKUP($H215,output!$A$9:$AH$2200,M$1-$J$1+2)</f>
        <v>119.668703443833</v>
      </c>
      <c r="N215" s="11">
        <f>VLOOKUP($H215,output!$A$9:$AH$2200,N$1-$J$1+2)</f>
        <v>0</v>
      </c>
      <c r="O215" s="11">
        <f>VLOOKUP($H215,output!$A$9:$AH$2200,O$1-$J$1+2)</f>
        <v>0</v>
      </c>
      <c r="P215" s="11">
        <f>VLOOKUP($H215,output!$A$9:$AH$2200,P$1-$J$1+2)</f>
        <v>0</v>
      </c>
      <c r="Q215" s="11">
        <f>VLOOKUP($H215,output!$A$9:$AH$2200,Q$1-$J$1+2)</f>
        <v>0</v>
      </c>
      <c r="R215" s="11">
        <f>VLOOKUP($H215,output!$A$9:$AH$2200,R$1-$J$1+2)</f>
        <v>0</v>
      </c>
      <c r="S215" s="11">
        <f>VLOOKUP($H215,output!$A$9:$AH$2200,S$1-$J$1+2)</f>
        <v>0</v>
      </c>
      <c r="T215" s="11">
        <f>VLOOKUP($H215,output!$A$9:$AH$2200,T$1-$J$1+2)</f>
        <v>0</v>
      </c>
      <c r="U215" s="11">
        <f>VLOOKUP($H215,output!$A$9:$AH$2200,U$1-$J$1+2)</f>
        <v>0</v>
      </c>
      <c r="V215" s="11">
        <f>VLOOKUP($H215,output!$A$9:$AH$2200,V$1-$J$1+2)</f>
        <v>0</v>
      </c>
      <c r="W215" s="11">
        <f>VLOOKUP($H215,output!$A$9:$AH$2200,W$1-$J$1+2)</f>
        <v>0</v>
      </c>
      <c r="X215" s="11">
        <f>VLOOKUP($H215,output!$A$9:$AH$2200,X$1-$J$1+2)</f>
        <v>0</v>
      </c>
      <c r="Y215" s="11">
        <f>VLOOKUP($H215,output!$A$9:$AH$2200,Y$1-$J$1+2)</f>
        <v>0</v>
      </c>
      <c r="Z215" s="11">
        <f>VLOOKUP($H215,output!$A$9:$AH$2200,Z$1-$J$1+2)</f>
        <v>0</v>
      </c>
      <c r="AA215" s="11">
        <f>VLOOKUP($H215,output!$A$9:$AH$2200,AA$1-$J$1+2)</f>
        <v>0</v>
      </c>
      <c r="AB215" s="11">
        <f>VLOOKUP($H215,output!$A$9:$AH$2200,AB$1-$J$1+2)</f>
        <v>0</v>
      </c>
      <c r="AC215" s="11">
        <f>VLOOKUP($H215,output!$A$9:$AH$2200,AC$1-$J$1+2)</f>
        <v>0</v>
      </c>
      <c r="AD215" s="11">
        <f>VLOOKUP($H215,output!$A$9:$AH$2200,AD$1-$J$1+2)</f>
        <v>0</v>
      </c>
      <c r="AE215" s="11">
        <f>VLOOKUP($H215,output!$A$9:$AH$2200,AE$1-$J$1+2)</f>
        <v>0</v>
      </c>
      <c r="AF215" s="11">
        <f>VLOOKUP($H215,output!$A$9:$AH$2200,AF$1-$J$1+2)</f>
        <v>0</v>
      </c>
      <c r="AG215" s="11">
        <f>VLOOKUP($H215,output!$A$9:$AH$2200,AG$1-$J$1+2)</f>
        <v>0</v>
      </c>
      <c r="AH215" s="11">
        <f>VLOOKUP($H215,output!$A$9:$AH$2200,AH$1-$J$1+2)</f>
        <v>0</v>
      </c>
      <c r="AI215" s="11">
        <f>VLOOKUP($H215,output!$A$9:$AH$2200,AI$1-$J$1+2)</f>
        <v>0</v>
      </c>
      <c r="AJ215" s="11">
        <f>VLOOKUP($H215,output!$A$9:$AH$2200,AJ$1-$J$1+2)</f>
        <v>0</v>
      </c>
      <c r="AK215" s="11">
        <f>VLOOKUP($H215,output!$A$9:$AH$2200,AK$1-$J$1+2)</f>
        <v>0</v>
      </c>
      <c r="AL215" s="11">
        <f>VLOOKUP($H215,output!$A$9:$AH$2200,AL$1-$J$1+2)</f>
        <v>0</v>
      </c>
      <c r="AM215" s="11">
        <f>VLOOKUP($H215,output!$A$9:$AH$2200,AM$1-$J$1+2)</f>
        <v>0</v>
      </c>
      <c r="AN215" s="11">
        <f>VLOOKUP($H215,output!$A$9:$AH$2200,AN$1-$J$1+2)</f>
        <v>0</v>
      </c>
      <c r="AO215" s="11">
        <f>VLOOKUP($H215,output!$A$9:$AH$2200,AO$1-$J$1+2)</f>
        <v>0</v>
      </c>
      <c r="AP215" s="11">
        <f>VLOOKUP($H215,output!$A$9:$AH$2200,AP$1-$J$1+2)</f>
        <v>0</v>
      </c>
    </row>
    <row r="216" spans="8:42" x14ac:dyDescent="0.35">
      <c r="H216" t="s">
        <v>92</v>
      </c>
      <c r="J216" s="11">
        <f>VLOOKUP($H216,output!$A$9:$AH$2200,J$1-$J$1+2)</f>
        <v>0</v>
      </c>
      <c r="K216" s="11">
        <f>VLOOKUP($H216,output!$A$9:$AH$2200,K$1-$J$1+2)</f>
        <v>124.187</v>
      </c>
      <c r="L216" s="11">
        <f>VLOOKUP($H216,output!$A$9:$AH$2200,L$1-$J$1+2)</f>
        <v>124.068</v>
      </c>
      <c r="M216" s="11">
        <f>VLOOKUP($H216,output!$A$9:$AH$2200,M$1-$J$1+2)</f>
        <v>115.193465539054</v>
      </c>
      <c r="N216" s="11">
        <f>VLOOKUP($H216,output!$A$9:$AH$2200,N$1-$J$1+2)</f>
        <v>149.12976510089999</v>
      </c>
      <c r="O216" s="11">
        <f>VLOOKUP($H216,output!$A$9:$AH$2200,O$1-$J$1+2)</f>
        <v>217.83783073677</v>
      </c>
      <c r="P216" s="11">
        <f>VLOOKUP($H216,output!$A$9:$AH$2200,P$1-$J$1+2)</f>
        <v>200.22782615728201</v>
      </c>
      <c r="Q216" s="11">
        <f>VLOOKUP($H216,output!$A$9:$AH$2200,Q$1-$J$1+2)</f>
        <v>184.497432339292</v>
      </c>
      <c r="R216" s="11">
        <f>VLOOKUP($H216,output!$A$9:$AH$2200,R$1-$J$1+2)</f>
        <v>170.498591363343</v>
      </c>
      <c r="S216" s="11">
        <f>VLOOKUP($H216,output!$A$9:$AH$2200,S$1-$J$1+2)</f>
        <v>159.69654608852801</v>
      </c>
      <c r="T216" s="11">
        <f>VLOOKUP($H216,output!$A$9:$AH$2200,T$1-$J$1+2)</f>
        <v>150.91770223947501</v>
      </c>
      <c r="U216" s="11">
        <f>VLOOKUP($H216,output!$A$9:$AH$2200,U$1-$J$1+2)</f>
        <v>144.30664785486499</v>
      </c>
      <c r="V216" s="11">
        <f>VLOOKUP($H216,output!$A$9:$AH$2200,V$1-$J$1+2)</f>
        <v>151.19575620097601</v>
      </c>
      <c r="W216" s="11">
        <f>VLOOKUP($H216,output!$A$9:$AH$2200,W$1-$J$1+2)</f>
        <v>140.18740387606101</v>
      </c>
      <c r="X216" s="11">
        <f>VLOOKUP($H216,output!$A$9:$AH$2200,X$1-$J$1+2)</f>
        <v>141.183908465657</v>
      </c>
      <c r="Y216" s="11">
        <f>VLOOKUP($H216,output!$A$9:$AH$2200,Y$1-$J$1+2)</f>
        <v>129.17888230716201</v>
      </c>
      <c r="Z216" s="11">
        <f>VLOOKUP($H216,output!$A$9:$AH$2200,Z$1-$J$1+2)</f>
        <v>124.44609999086001</v>
      </c>
      <c r="AA216" s="11">
        <f>VLOOKUP($H216,output!$A$9:$AH$2200,AA$1-$J$1+2)</f>
        <v>117.911922923666</v>
      </c>
      <c r="AB216" s="11">
        <f>VLOOKUP($H216,output!$A$9:$AH$2200,AB$1-$J$1+2)</f>
        <v>114.455598913157</v>
      </c>
      <c r="AC216" s="11">
        <f>VLOOKUP($H216,output!$A$9:$AH$2200,AC$1-$J$1+2)</f>
        <v>111.99182295515</v>
      </c>
      <c r="AD216" s="11">
        <f>VLOOKUP($H216,output!$A$9:$AH$2200,AD$1-$J$1+2)</f>
        <v>110.49376054233601</v>
      </c>
      <c r="AE216" s="11">
        <f>VLOOKUP($H216,output!$A$9:$AH$2200,AE$1-$J$1+2)</f>
        <v>109.15770979234701</v>
      </c>
      <c r="AF216" s="11">
        <f>VLOOKUP($H216,output!$A$9:$AH$2200,AF$1-$J$1+2)</f>
        <v>107.917211412292</v>
      </c>
      <c r="AG216" s="11">
        <f>VLOOKUP($H216,output!$A$9:$AH$2200,AG$1-$J$1+2)</f>
        <v>106.714635232123</v>
      </c>
      <c r="AH216" s="11">
        <f>VLOOKUP($H216,output!$A$9:$AH$2200,AH$1-$J$1+2)</f>
        <v>105.551813517035</v>
      </c>
      <c r="AI216" s="11">
        <f>VLOOKUP($H216,output!$A$9:$AH$2200,AI$1-$J$1+2)</f>
        <v>104.413290162257</v>
      </c>
      <c r="AJ216" s="11">
        <f>VLOOKUP($H216,output!$A$9:$AH$2200,AJ$1-$J$1+2)</f>
        <v>103.290379506325</v>
      </c>
      <c r="AK216" s="11">
        <f>VLOOKUP($H216,output!$A$9:$AH$2200,AK$1-$J$1+2)</f>
        <v>102.17321460516899</v>
      </c>
      <c r="AL216" s="11">
        <f>VLOOKUP($H216,output!$A$9:$AH$2200,AL$1-$J$1+2)</f>
        <v>101.05653062714801</v>
      </c>
      <c r="AM216" s="11">
        <f>VLOOKUP($H216,output!$A$9:$AH$2200,AM$1-$J$1+2)</f>
        <v>99.936165029812699</v>
      </c>
      <c r="AN216" s="11">
        <f>VLOOKUP($H216,output!$A$9:$AH$2200,AN$1-$J$1+2)</f>
        <v>98.808902466247204</v>
      </c>
      <c r="AO216" s="11">
        <f>VLOOKUP($H216,output!$A$9:$AH$2200,AO$1-$J$1+2)</f>
        <v>97.672213212855198</v>
      </c>
      <c r="AP216" s="11">
        <f>VLOOKUP($H216,output!$A$9:$AH$2200,AP$1-$J$1+2)</f>
        <v>96.524076551477094</v>
      </c>
    </row>
    <row r="217" spans="8:42" x14ac:dyDescent="0.35">
      <c r="H217" t="s">
        <v>38</v>
      </c>
      <c r="J217" s="11">
        <f>VLOOKUP($H217,output!$A$9:$AH$2200,J$1-$J$1+2)</f>
        <v>0</v>
      </c>
      <c r="K217" s="11">
        <f>VLOOKUP($H217,output!$A$9:$AH$2200,K$1-$J$1+2)</f>
        <v>131.54300000000001</v>
      </c>
      <c r="L217" s="11">
        <f>VLOOKUP($H217,output!$A$9:$AH$2200,L$1-$J$1+2)</f>
        <v>131.62299999999999</v>
      </c>
      <c r="M217" s="11">
        <f>VLOOKUP($H217,output!$A$9:$AH$2200,M$1-$J$1+2)</f>
        <v>121.763670863849</v>
      </c>
      <c r="N217" s="11">
        <f>VLOOKUP($H217,output!$A$9:$AH$2200,N$1-$J$1+2)</f>
        <v>162.31135434844199</v>
      </c>
      <c r="O217" s="11">
        <f>VLOOKUP($H217,output!$A$9:$AH$2200,O$1-$J$1+2)</f>
        <v>242.83677642228599</v>
      </c>
      <c r="P217" s="11">
        <f>VLOOKUP($H217,output!$A$9:$AH$2200,P$1-$J$1+2)</f>
        <v>222.40616213509199</v>
      </c>
      <c r="Q217" s="11">
        <f>VLOOKUP($H217,output!$A$9:$AH$2200,Q$1-$J$1+2)</f>
        <v>192.76773314792601</v>
      </c>
      <c r="R217" s="11">
        <f>VLOOKUP($H217,output!$A$9:$AH$2200,R$1-$J$1+2)</f>
        <v>178.41554917211701</v>
      </c>
      <c r="S217" s="11">
        <f>VLOOKUP($H217,output!$A$9:$AH$2200,S$1-$J$1+2)</f>
        <v>167.314009259149</v>
      </c>
      <c r="T217" s="11">
        <f>VLOOKUP($H217,output!$A$9:$AH$2200,T$1-$J$1+2)</f>
        <v>158.29349919981399</v>
      </c>
      <c r="U217" s="11">
        <f>VLOOKUP($H217,output!$A$9:$AH$2200,U$1-$J$1+2)</f>
        <v>151.48492158022799</v>
      </c>
      <c r="V217" s="11">
        <f>VLOOKUP($H217,output!$A$9:$AH$2200,V$1-$J$1+2)</f>
        <v>158.75527136683499</v>
      </c>
      <c r="W217" s="11">
        <f>VLOOKUP($H217,output!$A$9:$AH$2200,W$1-$J$1+2)</f>
        <v>147.353976433105</v>
      </c>
      <c r="X217" s="11">
        <f>VLOOKUP($H217,output!$A$9:$AH$2200,X$1-$J$1+2)</f>
        <v>148.508340296836</v>
      </c>
      <c r="Y217" s="11">
        <f>VLOOKUP($H217,output!$A$9:$AH$2200,Y$1-$J$1+2)</f>
        <v>135.98596937864599</v>
      </c>
      <c r="Z217" s="11">
        <f>VLOOKUP($H217,output!$A$9:$AH$2200,Z$1-$J$1+2)</f>
        <v>131.081830886966</v>
      </c>
      <c r="AA217" s="11">
        <f>VLOOKUP($H217,output!$A$9:$AH$2200,AA$1-$J$1+2)</f>
        <v>124.262401655989</v>
      </c>
      <c r="AB217" s="11">
        <f>VLOOKUP($H217,output!$A$9:$AH$2200,AB$1-$J$1+2)</f>
        <v>120.682939126889</v>
      </c>
      <c r="AC217" s="11">
        <f>VLOOKUP($H217,output!$A$9:$AH$2200,AC$1-$J$1+2)</f>
        <v>118.13100923343301</v>
      </c>
      <c r="AD217" s="11">
        <f>VLOOKUP($H217,output!$A$9:$AH$2200,AD$1-$J$1+2)</f>
        <v>116.595161418168</v>
      </c>
      <c r="AE217" s="11">
        <f>VLOOKUP($H217,output!$A$9:$AH$2200,AE$1-$J$1+2)</f>
        <v>115.228527055485</v>
      </c>
      <c r="AF217" s="11">
        <f>VLOOKUP($H217,output!$A$9:$AH$2200,AF$1-$J$1+2)</f>
        <v>113.96231232614799</v>
      </c>
      <c r="AG217" s="11">
        <f>VLOOKUP($H217,output!$A$9:$AH$2200,AG$1-$J$1+2)</f>
        <v>112.737208517787</v>
      </c>
      <c r="AH217" s="11">
        <f>VLOOKUP($H217,output!$A$9:$AH$2200,AH$1-$J$1+2)</f>
        <v>111.554533676567</v>
      </c>
      <c r="AI217" s="11">
        <f>VLOOKUP($H217,output!$A$9:$AH$2200,AI$1-$J$1+2)</f>
        <v>110.398161718648</v>
      </c>
      <c r="AJ217" s="11">
        <f>VLOOKUP($H217,output!$A$9:$AH$2200,AJ$1-$J$1+2)</f>
        <v>109.259074943039</v>
      </c>
      <c r="AK217" s="11">
        <f>VLOOKUP($H217,output!$A$9:$AH$2200,AK$1-$J$1+2)</f>
        <v>108.126905151587</v>
      </c>
      <c r="AL217" s="11">
        <f>VLOOKUP($H217,output!$A$9:$AH$2200,AL$1-$J$1+2)</f>
        <v>106.996216779419</v>
      </c>
      <c r="AM217" s="11">
        <f>VLOOKUP($H217,output!$A$9:$AH$2200,AM$1-$J$1+2)</f>
        <v>105.86267430960901</v>
      </c>
      <c r="AN217" s="11">
        <f>VLOOKUP($H217,output!$A$9:$AH$2200,AN$1-$J$1+2)</f>
        <v>104.722931151125</v>
      </c>
      <c r="AO217" s="11">
        <f>VLOOKUP($H217,output!$A$9:$AH$2200,AO$1-$J$1+2)</f>
        <v>103.57435525787299</v>
      </c>
      <c r="AP217" s="11">
        <f>VLOOKUP($H217,output!$A$9:$AH$2200,AP$1-$J$1+2)</f>
        <v>102.414844787123</v>
      </c>
    </row>
    <row r="218" spans="8:42" x14ac:dyDescent="0.35"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8:42" x14ac:dyDescent="0.35">
      <c r="H219" t="s">
        <v>32</v>
      </c>
      <c r="J219" s="11">
        <f>VLOOKUP($H219,output!$A$9:$AH$2200,J$1-$J$1+2)</f>
        <v>0</v>
      </c>
      <c r="K219" s="11">
        <f>VLOOKUP($H219,output!$A$9:$AH$2200,K$1-$J$1+2)</f>
        <v>213.38300000000001</v>
      </c>
      <c r="L219" s="11">
        <f>VLOOKUP($H219,output!$A$9:$AH$2200,L$1-$J$1+2)</f>
        <v>207.09100000000001</v>
      </c>
      <c r="M219" s="11">
        <f>VLOOKUP($H219,output!$A$9:$AH$2200,M$1-$J$1+2)</f>
        <v>212.19083379025599</v>
      </c>
      <c r="N219" s="11">
        <f>VLOOKUP($H219,output!$A$9:$AH$2200,N$1-$J$1+2)</f>
        <v>205.674427127857</v>
      </c>
      <c r="O219" s="11">
        <f>VLOOKUP($H219,output!$A$9:$AH$2200,O$1-$J$1+2)</f>
        <v>198.034310630248</v>
      </c>
      <c r="P219" s="11">
        <f>VLOOKUP($H219,output!$A$9:$AH$2200,P$1-$J$1+2)</f>
        <v>183.69188052880301</v>
      </c>
      <c r="Q219" s="11">
        <f>VLOOKUP($H219,output!$A$9:$AH$2200,Q$1-$J$1+2)</f>
        <v>176.29131387765599</v>
      </c>
      <c r="R219" s="11">
        <f>VLOOKUP($H219,output!$A$9:$AH$2200,R$1-$J$1+2)</f>
        <v>166.69400689275</v>
      </c>
      <c r="S219" s="11">
        <f>VLOOKUP($H219,output!$A$9:$AH$2200,S$1-$J$1+2)</f>
        <v>155.44104899720099</v>
      </c>
      <c r="T219" s="11">
        <f>VLOOKUP($H219,output!$A$9:$AH$2200,T$1-$J$1+2)</f>
        <v>146.450403433817</v>
      </c>
      <c r="U219" s="11">
        <f>VLOOKUP($H219,output!$A$9:$AH$2200,U$1-$J$1+2)</f>
        <v>138.58671724184799</v>
      </c>
      <c r="V219" s="11">
        <f>VLOOKUP($H219,output!$A$9:$AH$2200,V$1-$J$1+2)</f>
        <v>129.545062692898</v>
      </c>
      <c r="W219" s="11">
        <f>VLOOKUP($H219,output!$A$9:$AH$2200,W$1-$J$1+2)</f>
        <v>122.369683606398</v>
      </c>
      <c r="X219" s="11">
        <f>VLOOKUP($H219,output!$A$9:$AH$2200,X$1-$J$1+2)</f>
        <v>116.956811479506</v>
      </c>
      <c r="Y219" s="11">
        <f>VLOOKUP($H219,output!$A$9:$AH$2200,Y$1-$J$1+2)</f>
        <v>111.74649947442499</v>
      </c>
      <c r="Z219" s="11">
        <f>VLOOKUP($H219,output!$A$9:$AH$2200,Z$1-$J$1+2)</f>
        <v>106.664609716241</v>
      </c>
      <c r="AA219" s="11">
        <f>VLOOKUP($H219,output!$A$9:$AH$2200,AA$1-$J$1+2)</f>
        <v>101.678857579284</v>
      </c>
      <c r="AB219" s="11">
        <f>VLOOKUP($H219,output!$A$9:$AH$2200,AB$1-$J$1+2)</f>
        <v>97.6931352254514</v>
      </c>
      <c r="AC219" s="11">
        <f>VLOOKUP($H219,output!$A$9:$AH$2200,AC$1-$J$1+2)</f>
        <v>94.155603687684902</v>
      </c>
      <c r="AD219" s="11">
        <f>VLOOKUP($H219,output!$A$9:$AH$2200,AD$1-$J$1+2)</f>
        <v>91.375169276667293</v>
      </c>
      <c r="AE219" s="11">
        <f>VLOOKUP($H219,output!$A$9:$AH$2200,AE$1-$J$1+2)</f>
        <v>88.712359834318207</v>
      </c>
      <c r="AF219" s="11">
        <f>VLOOKUP($H219,output!$A$9:$AH$2200,AF$1-$J$1+2)</f>
        <v>86.139324261628204</v>
      </c>
      <c r="AG219" s="11">
        <f>VLOOKUP($H219,output!$A$9:$AH$2200,AG$1-$J$1+2)</f>
        <v>83.838175680431704</v>
      </c>
      <c r="AH219" s="11">
        <f>VLOOKUP($H219,output!$A$9:$AH$2200,AH$1-$J$1+2)</f>
        <v>81.577006831228005</v>
      </c>
      <c r="AI219" s="11">
        <f>VLOOKUP($H219,output!$A$9:$AH$2200,AI$1-$J$1+2)</f>
        <v>79.352102498611899</v>
      </c>
      <c r="AJ219" s="11">
        <f>VLOOKUP($H219,output!$A$9:$AH$2200,AJ$1-$J$1+2)</f>
        <v>77.138909455687198</v>
      </c>
      <c r="AK219" s="11">
        <f>VLOOKUP($H219,output!$A$9:$AH$2200,AK$1-$J$1+2)</f>
        <v>74.966678238047706</v>
      </c>
      <c r="AL219" s="11">
        <f>VLOOKUP($H219,output!$A$9:$AH$2200,AL$1-$J$1+2)</f>
        <v>72.826380574948303</v>
      </c>
      <c r="AM219" s="11">
        <f>VLOOKUP($H219,output!$A$9:$AH$2200,AM$1-$J$1+2)</f>
        <v>70.718738312965797</v>
      </c>
      <c r="AN219" s="11">
        <f>VLOOKUP($H219,output!$A$9:$AH$2200,AN$1-$J$1+2)</f>
        <v>68.644616598331297</v>
      </c>
      <c r="AO219" s="11">
        <f>VLOOKUP($H219,output!$A$9:$AH$2200,AO$1-$J$1+2)</f>
        <v>66.6050335026505</v>
      </c>
      <c r="AP219" s="11">
        <f>VLOOKUP($H219,output!$A$9:$AH$2200,AP$1-$J$1+2)</f>
        <v>64.601023900197006</v>
      </c>
    </row>
    <row r="220" spans="8:42" x14ac:dyDescent="0.35">
      <c r="H220" t="s">
        <v>31</v>
      </c>
      <c r="J220" s="11">
        <f>VLOOKUP($H220,output!$A$9:$AH$2200,J$1-$J$1+2)</f>
        <v>0</v>
      </c>
      <c r="K220" s="11">
        <f>VLOOKUP($H220,output!$A$9:$AH$2200,K$1-$J$1+2)</f>
        <v>302.33800000000002</v>
      </c>
      <c r="L220" s="11">
        <f>VLOOKUP($H220,output!$A$9:$AH$2200,L$1-$J$1+2)</f>
        <v>310.72399999999999</v>
      </c>
      <c r="M220" s="11">
        <f>VLOOKUP($H220,output!$A$9:$AH$2200,M$1-$J$1+2)</f>
        <v>317.74453648733902</v>
      </c>
      <c r="N220" s="11">
        <f>VLOOKUP($H220,output!$A$9:$AH$2200,N$1-$J$1+2)</f>
        <v>402.95084145549998</v>
      </c>
      <c r="O220" s="11">
        <f>VLOOKUP($H220,output!$A$9:$AH$2200,O$1-$J$1+2)</f>
        <v>595.26174786429601</v>
      </c>
      <c r="P220" s="11">
        <f>VLOOKUP($H220,output!$A$9:$AH$2200,P$1-$J$1+2)</f>
        <v>658.77179075889103</v>
      </c>
      <c r="Q220" s="11">
        <f>VLOOKUP($H220,output!$A$9:$AH$2200,Q$1-$J$1+2)</f>
        <v>570.80077380329897</v>
      </c>
      <c r="R220" s="11">
        <f>VLOOKUP($H220,output!$A$9:$AH$2200,R$1-$J$1+2)</f>
        <v>552.31386857307598</v>
      </c>
      <c r="S220" s="11">
        <f>VLOOKUP($H220,output!$A$9:$AH$2200,S$1-$J$1+2)</f>
        <v>608.61995737549296</v>
      </c>
      <c r="T220" s="11">
        <f>VLOOKUP($H220,output!$A$9:$AH$2200,T$1-$J$1+2)</f>
        <v>580.65333414439704</v>
      </c>
      <c r="U220" s="11">
        <f>VLOOKUP($H220,output!$A$9:$AH$2200,U$1-$J$1+2)</f>
        <v>597.70863606029604</v>
      </c>
      <c r="V220" s="11">
        <f>VLOOKUP($H220,output!$A$9:$AH$2200,V$1-$J$1+2)</f>
        <v>839.83499510435797</v>
      </c>
      <c r="W220" s="11">
        <f>VLOOKUP($H220,output!$A$9:$AH$2200,W$1-$J$1+2)</f>
        <v>707.33443608936</v>
      </c>
      <c r="X220" s="11">
        <f>VLOOKUP($H220,output!$A$9:$AH$2200,X$1-$J$1+2)</f>
        <v>717.27545062509603</v>
      </c>
      <c r="Y220" s="11">
        <f>VLOOKUP($H220,output!$A$9:$AH$2200,Y$1-$J$1+2)</f>
        <v>692.63207286373995</v>
      </c>
      <c r="Z220" s="11">
        <f>VLOOKUP($H220,output!$A$9:$AH$2200,Z$1-$J$1+2)</f>
        <v>700.21250086643101</v>
      </c>
      <c r="AA220" s="11">
        <f>VLOOKUP($H220,output!$A$9:$AH$2200,AA$1-$J$1+2)</f>
        <v>705.52708865492104</v>
      </c>
      <c r="AB220" s="11">
        <f>VLOOKUP($H220,output!$A$9:$AH$2200,AB$1-$J$1+2)</f>
        <v>639.15441203525802</v>
      </c>
      <c r="AC220" s="11">
        <f>VLOOKUP($H220,output!$A$9:$AH$2200,AC$1-$J$1+2)</f>
        <v>610.46633773066401</v>
      </c>
      <c r="AD220" s="11">
        <f>VLOOKUP($H220,output!$A$9:$AH$2200,AD$1-$J$1+2)</f>
        <v>596.87837818933599</v>
      </c>
      <c r="AE220" s="11">
        <f>VLOOKUP($H220,output!$A$9:$AH$2200,AE$1-$J$1+2)</f>
        <v>589.40809611959503</v>
      </c>
      <c r="AF220" s="11">
        <f>VLOOKUP($H220,output!$A$9:$AH$2200,AF$1-$J$1+2)</f>
        <v>585.05449738979496</v>
      </c>
      <c r="AG220" s="11">
        <f>VLOOKUP($H220,output!$A$9:$AH$2200,AG$1-$J$1+2)</f>
        <v>581.75183502368702</v>
      </c>
      <c r="AH220" s="11">
        <f>VLOOKUP($H220,output!$A$9:$AH$2200,AH$1-$J$1+2)</f>
        <v>579.73036948751997</v>
      </c>
      <c r="AI220" s="11">
        <f>VLOOKUP($H220,output!$A$9:$AH$2200,AI$1-$J$1+2)</f>
        <v>578.55348699083004</v>
      </c>
      <c r="AJ220" s="11">
        <f>VLOOKUP($H220,output!$A$9:$AH$2200,AJ$1-$J$1+2)</f>
        <v>577.99227818829195</v>
      </c>
      <c r="AK220" s="11">
        <f>VLOOKUP($H220,output!$A$9:$AH$2200,AK$1-$J$1+2)</f>
        <v>577.83576542861294</v>
      </c>
      <c r="AL220" s="11">
        <f>VLOOKUP($H220,output!$A$9:$AH$2200,AL$1-$J$1+2)</f>
        <v>577.98226391140997</v>
      </c>
      <c r="AM220" s="11">
        <f>VLOOKUP($H220,output!$A$9:$AH$2200,AM$1-$J$1+2)</f>
        <v>578.352722413484</v>
      </c>
      <c r="AN220" s="11">
        <f>VLOOKUP($H220,output!$A$9:$AH$2200,AN$1-$J$1+2)</f>
        <v>578.89043431940104</v>
      </c>
      <c r="AO220" s="11">
        <f>VLOOKUP($H220,output!$A$9:$AH$2200,AO$1-$J$1+2)</f>
        <v>579.55358143299998</v>
      </c>
      <c r="AP220" s="11">
        <f>VLOOKUP($H220,output!$A$9:$AH$2200,AP$1-$J$1+2)</f>
        <v>580.31070447829802</v>
      </c>
    </row>
    <row r="221" spans="8:42" x14ac:dyDescent="0.35">
      <c r="H221" t="s">
        <v>33</v>
      </c>
      <c r="J221" s="11">
        <f>VLOOKUP($H221,output!$A$9:$AH$2200,J$1-$J$1+2)</f>
        <v>0</v>
      </c>
      <c r="K221" s="11">
        <f>VLOOKUP($H221,output!$A$9:$AH$2200,K$1-$J$1+2)</f>
        <v>50.667000000000002</v>
      </c>
      <c r="L221" s="11">
        <f>VLOOKUP($H221,output!$A$9:$AH$2200,L$1-$J$1+2)</f>
        <v>50.575000000000003</v>
      </c>
      <c r="M221" s="11">
        <f>VLOOKUP($H221,output!$A$9:$AH$2200,M$1-$J$1+2)</f>
        <v>50.480716470832597</v>
      </c>
      <c r="N221" s="11">
        <f>VLOOKUP($H221,output!$A$9:$AH$2200,N$1-$J$1+2)</f>
        <v>50.3832021043645</v>
      </c>
      <c r="O221" s="11">
        <f>VLOOKUP($H221,output!$A$9:$AH$2200,O$1-$J$1+2)</f>
        <v>50.281588643179497</v>
      </c>
      <c r="P221" s="11">
        <f>VLOOKUP($H221,output!$A$9:$AH$2200,P$1-$J$1+2)</f>
        <v>50.175249677138702</v>
      </c>
      <c r="Q221" s="11">
        <f>VLOOKUP($H221,output!$A$9:$AH$2200,Q$1-$J$1+2)</f>
        <v>405.70589152952903</v>
      </c>
      <c r="R221" s="11">
        <f>VLOOKUP($H221,output!$A$9:$AH$2200,R$1-$J$1+2)</f>
        <v>398.77240938319301</v>
      </c>
      <c r="S221" s="11">
        <f>VLOOKUP($H221,output!$A$9:$AH$2200,S$1-$J$1+2)</f>
        <v>392.80035742629099</v>
      </c>
      <c r="T221" s="11">
        <f>VLOOKUP($H221,output!$A$9:$AH$2200,T$1-$J$1+2)</f>
        <v>387.35964989103201</v>
      </c>
      <c r="U221" s="11">
        <f>VLOOKUP($H221,output!$A$9:$AH$2200,U$1-$J$1+2)</f>
        <v>382.67779826013498</v>
      </c>
      <c r="V221" s="11">
        <f>VLOOKUP($H221,output!$A$9:$AH$2200,V$1-$J$1+2)</f>
        <v>388.593229216407</v>
      </c>
      <c r="W221" s="11">
        <f>VLOOKUP($H221,output!$A$9:$AH$2200,W$1-$J$1+2)</f>
        <v>378.68822369081897</v>
      </c>
      <c r="X221" s="11">
        <f>VLOOKUP($H221,output!$A$9:$AH$2200,X$1-$J$1+2)</f>
        <v>379.32027447403101</v>
      </c>
      <c r="Y221" s="11">
        <f>VLOOKUP($H221,output!$A$9:$AH$2200,Y$1-$J$1+2)</f>
        <v>367.18668060016103</v>
      </c>
      <c r="Z221" s="11">
        <f>VLOOKUP($H221,output!$A$9:$AH$2200,Z$1-$J$1+2)</f>
        <v>361.55374114519202</v>
      </c>
      <c r="AA221" s="11">
        <f>VLOOKUP($H221,output!$A$9:$AH$2200,AA$1-$J$1+2)</f>
        <v>353.81367867621299</v>
      </c>
      <c r="AB221" s="11">
        <f>VLOOKUP($H221,output!$A$9:$AH$2200,AB$1-$J$1+2)</f>
        <v>349.45459876065797</v>
      </c>
      <c r="AC221" s="11">
        <f>VLOOKUP($H221,output!$A$9:$AH$2200,AC$1-$J$1+2)</f>
        <v>346.45543002143597</v>
      </c>
      <c r="AD221" s="11">
        <f>VLOOKUP($H221,output!$A$9:$AH$2200,AD$1-$J$1+2)</f>
        <v>344.71796495927401</v>
      </c>
      <c r="AE221" s="11">
        <f>VLOOKUP($H221,output!$A$9:$AH$2200,AE$1-$J$1+2)</f>
        <v>343.25822625406897</v>
      </c>
      <c r="AF221" s="11">
        <f>VLOOKUP($H221,output!$A$9:$AH$2200,AF$1-$J$1+2)</f>
        <v>341.97769812264301</v>
      </c>
      <c r="AG221" s="11">
        <f>VLOOKUP($H221,output!$A$9:$AH$2200,AG$1-$J$1+2)</f>
        <v>340.826238276168</v>
      </c>
      <c r="AH221" s="11">
        <f>VLOOKUP($H221,output!$A$9:$AH$2200,AH$1-$J$1+2)</f>
        <v>339.77541627540597</v>
      </c>
      <c r="AI221" s="11">
        <f>VLOOKUP($H221,output!$A$9:$AH$2200,AI$1-$J$1+2)</f>
        <v>338.80645259799797</v>
      </c>
      <c r="AJ221" s="11">
        <f>VLOOKUP($H221,output!$A$9:$AH$2200,AJ$1-$J$1+2)</f>
        <v>337.90641996148901</v>
      </c>
      <c r="AK221" s="11">
        <f>VLOOKUP($H221,output!$A$9:$AH$2200,AK$1-$J$1+2)</f>
        <v>337.06574591059302</v>
      </c>
      <c r="AL221" s="11">
        <f>VLOOKUP($H221,output!$A$9:$AH$2200,AL$1-$J$1+2)</f>
        <v>336.27717172483</v>
      </c>
      <c r="AM221" s="11">
        <f>VLOOKUP($H221,output!$A$9:$AH$2200,AM$1-$J$1+2)</f>
        <v>335.53486358421497</v>
      </c>
      <c r="AN221" s="11">
        <f>VLOOKUP($H221,output!$A$9:$AH$2200,AN$1-$J$1+2)</f>
        <v>334.83402627752201</v>
      </c>
      <c r="AO221" s="11">
        <f>VLOOKUP($H221,output!$A$9:$AH$2200,AO$1-$J$1+2)</f>
        <v>334.17063343452901</v>
      </c>
      <c r="AP221" s="11">
        <f>VLOOKUP($H221,output!$A$9:$AH$2200,AP$1-$J$1+2)</f>
        <v>333.541248905072</v>
      </c>
    </row>
    <row r="222" spans="8:42" x14ac:dyDescent="0.35">
      <c r="H222" t="s">
        <v>35</v>
      </c>
      <c r="J222" s="11">
        <f>VLOOKUP($H222,output!$A$9:$AH$2200,J$1-$J$1+2)</f>
        <v>0</v>
      </c>
      <c r="K222" s="11">
        <f>VLOOKUP($H222,output!$A$9:$AH$2200,K$1-$J$1+2)</f>
        <v>519.899</v>
      </c>
      <c r="L222" s="11">
        <f>VLOOKUP($H222,output!$A$9:$AH$2200,L$1-$J$1+2)</f>
        <v>517.21</v>
      </c>
      <c r="M222" s="11">
        <f>VLOOKUP($H222,output!$A$9:$AH$2200,M$1-$J$1+2)</f>
        <v>508.265468142788</v>
      </c>
      <c r="N222" s="11">
        <f>VLOOKUP($H222,output!$A$9:$AH$2200,N$1-$J$1+2)</f>
        <v>532.43354201818897</v>
      </c>
      <c r="O222" s="11">
        <f>VLOOKUP($H222,output!$A$9:$AH$2200,O$1-$J$1+2)</f>
        <v>583.93249137507496</v>
      </c>
      <c r="P222" s="11">
        <f>VLOOKUP($H222,output!$A$9:$AH$2200,P$1-$J$1+2)</f>
        <v>559.46084618775899</v>
      </c>
      <c r="Q222" s="11">
        <f>VLOOKUP($H222,output!$A$9:$AH$2200,Q$1-$J$1+2)</f>
        <v>382.79153687955301</v>
      </c>
      <c r="R222" s="11">
        <f>VLOOKUP($H222,output!$A$9:$AH$2200,R$1-$J$1+2)</f>
        <v>369.76064887443499</v>
      </c>
      <c r="S222" s="11">
        <f>VLOOKUP($H222,output!$A$9:$AH$2200,S$1-$J$1+2)</f>
        <v>356.85882189171701</v>
      </c>
      <c r="T222" s="11">
        <f>VLOOKUP($H222,output!$A$9:$AH$2200,T$1-$J$1+2)</f>
        <v>346.16071542778701</v>
      </c>
      <c r="U222" s="11">
        <f>VLOOKUP($H222,output!$A$9:$AH$2200,U$1-$J$1+2)</f>
        <v>336.56548657732401</v>
      </c>
      <c r="V222" s="11">
        <f>VLOOKUP($H222,output!$A$9:$AH$2200,V$1-$J$1+2)</f>
        <v>333.67647971745799</v>
      </c>
      <c r="W222" s="11">
        <f>VLOOKUP($H222,output!$A$9:$AH$2200,W$1-$J$1+2)</f>
        <v>315.96248032986603</v>
      </c>
      <c r="X222" s="11">
        <f>VLOOKUP($H222,output!$A$9:$AH$2200,X$1-$J$1+2)</f>
        <v>311.263431667259</v>
      </c>
      <c r="Y222" s="11">
        <f>VLOOKUP($H222,output!$A$9:$AH$2200,Y$1-$J$1+2)</f>
        <v>297.30358954131202</v>
      </c>
      <c r="Z222" s="11">
        <f>VLOOKUP($H222,output!$A$9:$AH$2200,Z$1-$J$1+2)</f>
        <v>288.89305483951199</v>
      </c>
      <c r="AA222" s="11">
        <f>VLOOKUP($H222,output!$A$9:$AH$2200,AA$1-$J$1+2)</f>
        <v>279.28681077995498</v>
      </c>
      <c r="AB222" s="11">
        <f>VLOOKUP($H222,output!$A$9:$AH$2200,AB$1-$J$1+2)</f>
        <v>272.82552959031602</v>
      </c>
      <c r="AC222" s="11">
        <f>VLOOKUP($H222,output!$A$9:$AH$2200,AC$1-$J$1+2)</f>
        <v>267.637450657599</v>
      </c>
      <c r="AD222" s="11">
        <f>VLOOKUP($H222,output!$A$9:$AH$2200,AD$1-$J$1+2)</f>
        <v>263.55502058540498</v>
      </c>
      <c r="AE222" s="11">
        <f>VLOOKUP($H222,output!$A$9:$AH$2200,AE$1-$J$1+2)</f>
        <v>259.76647384530901</v>
      </c>
      <c r="AF222" s="11">
        <f>VLOOKUP($H222,output!$A$9:$AH$2200,AF$1-$J$1+2)</f>
        <v>256.19181887215899</v>
      </c>
      <c r="AG222" s="11">
        <f>VLOOKUP($H222,output!$A$9:$AH$2200,AG$1-$J$1+2)</f>
        <v>252.935068044107</v>
      </c>
      <c r="AH222" s="11">
        <f>VLOOKUP($H222,output!$A$9:$AH$2200,AH$1-$J$1+2)</f>
        <v>249.83169375604601</v>
      </c>
      <c r="AI222" s="11">
        <f>VLOOKUP($H222,output!$A$9:$AH$2200,AI$1-$J$1+2)</f>
        <v>246.859060112663</v>
      </c>
      <c r="AJ222" s="11">
        <f>VLOOKUP($H222,output!$A$9:$AH$2200,AJ$1-$J$1+2)</f>
        <v>243.98893165904099</v>
      </c>
      <c r="AK222" s="11">
        <f>VLOOKUP($H222,output!$A$9:$AH$2200,AK$1-$J$1+2)</f>
        <v>241.22226483979901</v>
      </c>
      <c r="AL222" s="11">
        <f>VLOOKUP($H222,output!$A$9:$AH$2200,AL$1-$J$1+2)</f>
        <v>238.54618935848001</v>
      </c>
      <c r="AM222" s="11">
        <f>VLOOKUP($H222,output!$A$9:$AH$2200,AM$1-$J$1+2)</f>
        <v>235.95203782845201</v>
      </c>
      <c r="AN222" s="11">
        <f>VLOOKUP($H222,output!$A$9:$AH$2200,AN$1-$J$1+2)</f>
        <v>233.43259177112901</v>
      </c>
      <c r="AO222" s="11">
        <f>VLOOKUP($H222,output!$A$9:$AH$2200,AO$1-$J$1+2)</f>
        <v>230.981798492271</v>
      </c>
      <c r="AP222" s="11">
        <f>VLOOKUP($H222,output!$A$9:$AH$2200,AP$1-$J$1+2)</f>
        <v>228.594521072009</v>
      </c>
    </row>
    <row r="223" spans="8:42" x14ac:dyDescent="0.35">
      <c r="H223" t="s">
        <v>37</v>
      </c>
      <c r="J223" s="11">
        <f>VLOOKUP($H223,output!$A$9:$AH$2200,J$1-$J$1+2)</f>
        <v>0</v>
      </c>
      <c r="K223" s="11">
        <f>VLOOKUP($H223,output!$A$9:$AH$2200,K$1-$J$1+2)</f>
        <v>121.093</v>
      </c>
      <c r="L223" s="11">
        <f>VLOOKUP($H223,output!$A$9:$AH$2200,L$1-$J$1+2)</f>
        <v>118.282</v>
      </c>
      <c r="M223" s="11">
        <f>VLOOKUP($H223,output!$A$9:$AH$2200,M$1-$J$1+2)</f>
        <v>119.668703443833</v>
      </c>
      <c r="N223" s="11">
        <f>VLOOKUP($H223,output!$A$9:$AH$2200,N$1-$J$1+2)</f>
        <v>0</v>
      </c>
      <c r="O223" s="11">
        <f>VLOOKUP($H223,output!$A$9:$AH$2200,O$1-$J$1+2)</f>
        <v>0</v>
      </c>
      <c r="P223" s="11">
        <f>VLOOKUP($H223,output!$A$9:$AH$2200,P$1-$J$1+2)</f>
        <v>0</v>
      </c>
      <c r="Q223" s="11">
        <f>VLOOKUP($H223,output!$A$9:$AH$2200,Q$1-$J$1+2)</f>
        <v>0</v>
      </c>
      <c r="R223" s="11">
        <f>VLOOKUP($H223,output!$A$9:$AH$2200,R$1-$J$1+2)</f>
        <v>0</v>
      </c>
      <c r="S223" s="11">
        <f>VLOOKUP($H223,output!$A$9:$AH$2200,S$1-$J$1+2)</f>
        <v>0</v>
      </c>
      <c r="T223" s="11">
        <f>VLOOKUP($H223,output!$A$9:$AH$2200,T$1-$J$1+2)</f>
        <v>0</v>
      </c>
      <c r="U223" s="11">
        <f>VLOOKUP($H223,output!$A$9:$AH$2200,U$1-$J$1+2)</f>
        <v>0</v>
      </c>
      <c r="V223" s="11">
        <f>VLOOKUP($H223,output!$A$9:$AH$2200,V$1-$J$1+2)</f>
        <v>0</v>
      </c>
      <c r="W223" s="11">
        <f>VLOOKUP($H223,output!$A$9:$AH$2200,W$1-$J$1+2)</f>
        <v>0</v>
      </c>
      <c r="X223" s="11">
        <f>VLOOKUP($H223,output!$A$9:$AH$2200,X$1-$J$1+2)</f>
        <v>0</v>
      </c>
      <c r="Y223" s="11">
        <f>VLOOKUP($H223,output!$A$9:$AH$2200,Y$1-$J$1+2)</f>
        <v>0</v>
      </c>
      <c r="Z223" s="11">
        <f>VLOOKUP($H223,output!$A$9:$AH$2200,Z$1-$J$1+2)</f>
        <v>0</v>
      </c>
      <c r="AA223" s="11">
        <f>VLOOKUP($H223,output!$A$9:$AH$2200,AA$1-$J$1+2)</f>
        <v>0</v>
      </c>
      <c r="AB223" s="11">
        <f>VLOOKUP($H223,output!$A$9:$AH$2200,AB$1-$J$1+2)</f>
        <v>0</v>
      </c>
      <c r="AC223" s="11">
        <f>VLOOKUP($H223,output!$A$9:$AH$2200,AC$1-$J$1+2)</f>
        <v>0</v>
      </c>
      <c r="AD223" s="11">
        <f>VLOOKUP($H223,output!$A$9:$AH$2200,AD$1-$J$1+2)</f>
        <v>0</v>
      </c>
      <c r="AE223" s="11">
        <f>VLOOKUP($H223,output!$A$9:$AH$2200,AE$1-$J$1+2)</f>
        <v>0</v>
      </c>
      <c r="AF223" s="11">
        <f>VLOOKUP($H223,output!$A$9:$AH$2200,AF$1-$J$1+2)</f>
        <v>0</v>
      </c>
      <c r="AG223" s="11">
        <f>VLOOKUP($H223,output!$A$9:$AH$2200,AG$1-$J$1+2)</f>
        <v>0</v>
      </c>
      <c r="AH223" s="11">
        <f>VLOOKUP($H223,output!$A$9:$AH$2200,AH$1-$J$1+2)</f>
        <v>0</v>
      </c>
      <c r="AI223" s="11">
        <f>VLOOKUP($H223,output!$A$9:$AH$2200,AI$1-$J$1+2)</f>
        <v>0</v>
      </c>
      <c r="AJ223" s="11">
        <f>VLOOKUP($H223,output!$A$9:$AH$2200,AJ$1-$J$1+2)</f>
        <v>0</v>
      </c>
      <c r="AK223" s="11">
        <f>VLOOKUP($H223,output!$A$9:$AH$2200,AK$1-$J$1+2)</f>
        <v>0</v>
      </c>
      <c r="AL223" s="11">
        <f>VLOOKUP($H223,output!$A$9:$AH$2200,AL$1-$J$1+2)</f>
        <v>0</v>
      </c>
      <c r="AM223" s="11">
        <f>VLOOKUP($H223,output!$A$9:$AH$2200,AM$1-$J$1+2)</f>
        <v>0</v>
      </c>
      <c r="AN223" s="11">
        <f>VLOOKUP($H223,output!$A$9:$AH$2200,AN$1-$J$1+2)</f>
        <v>0</v>
      </c>
      <c r="AO223" s="11">
        <f>VLOOKUP($H223,output!$A$9:$AH$2200,AO$1-$J$1+2)</f>
        <v>0</v>
      </c>
      <c r="AP223" s="11">
        <f>VLOOKUP($H223,output!$A$9:$AH$2200,AP$1-$J$1+2)</f>
        <v>0</v>
      </c>
    </row>
    <row r="224" spans="8:42" x14ac:dyDescent="0.35">
      <c r="H224" t="s">
        <v>38</v>
      </c>
      <c r="J224" s="11">
        <f>VLOOKUP($H224,output!$A$9:$AH$2200,J$1-$J$1+2)</f>
        <v>0</v>
      </c>
      <c r="K224" s="11">
        <f>VLOOKUP($H224,output!$A$9:$AH$2200,K$1-$J$1+2)</f>
        <v>131.54300000000001</v>
      </c>
      <c r="L224" s="11">
        <f>VLOOKUP($H224,output!$A$9:$AH$2200,L$1-$J$1+2)</f>
        <v>131.62299999999999</v>
      </c>
      <c r="M224" s="11">
        <f>VLOOKUP($H224,output!$A$9:$AH$2200,M$1-$J$1+2)</f>
        <v>121.763670863849</v>
      </c>
      <c r="N224" s="11">
        <f>VLOOKUP($H224,output!$A$9:$AH$2200,N$1-$J$1+2)</f>
        <v>162.31135434844199</v>
      </c>
      <c r="O224" s="11">
        <f>VLOOKUP($H224,output!$A$9:$AH$2200,O$1-$J$1+2)</f>
        <v>242.83677642228599</v>
      </c>
      <c r="P224" s="11">
        <f>VLOOKUP($H224,output!$A$9:$AH$2200,P$1-$J$1+2)</f>
        <v>222.40616213509199</v>
      </c>
      <c r="Q224" s="11">
        <f>VLOOKUP($H224,output!$A$9:$AH$2200,Q$1-$J$1+2)</f>
        <v>192.76773314792601</v>
      </c>
      <c r="R224" s="11">
        <f>VLOOKUP($H224,output!$A$9:$AH$2200,R$1-$J$1+2)</f>
        <v>178.41554917211701</v>
      </c>
      <c r="S224" s="11">
        <f>VLOOKUP($H224,output!$A$9:$AH$2200,S$1-$J$1+2)</f>
        <v>167.314009259149</v>
      </c>
      <c r="T224" s="11">
        <f>VLOOKUP($H224,output!$A$9:$AH$2200,T$1-$J$1+2)</f>
        <v>158.29349919981399</v>
      </c>
      <c r="U224" s="11">
        <f>VLOOKUP($H224,output!$A$9:$AH$2200,U$1-$J$1+2)</f>
        <v>151.48492158022799</v>
      </c>
      <c r="V224" s="11">
        <f>VLOOKUP($H224,output!$A$9:$AH$2200,V$1-$J$1+2)</f>
        <v>158.75527136683499</v>
      </c>
      <c r="W224" s="11">
        <f>VLOOKUP($H224,output!$A$9:$AH$2200,W$1-$J$1+2)</f>
        <v>147.353976433105</v>
      </c>
      <c r="X224" s="11">
        <f>VLOOKUP($H224,output!$A$9:$AH$2200,X$1-$J$1+2)</f>
        <v>148.508340296836</v>
      </c>
      <c r="Y224" s="11">
        <f>VLOOKUP($H224,output!$A$9:$AH$2200,Y$1-$J$1+2)</f>
        <v>135.98596937864599</v>
      </c>
      <c r="Z224" s="11">
        <f>VLOOKUP($H224,output!$A$9:$AH$2200,Z$1-$J$1+2)</f>
        <v>131.081830886966</v>
      </c>
      <c r="AA224" s="11">
        <f>VLOOKUP($H224,output!$A$9:$AH$2200,AA$1-$J$1+2)</f>
        <v>124.262401655989</v>
      </c>
      <c r="AB224" s="11">
        <f>VLOOKUP($H224,output!$A$9:$AH$2200,AB$1-$J$1+2)</f>
        <v>120.682939126889</v>
      </c>
      <c r="AC224" s="11">
        <f>VLOOKUP($H224,output!$A$9:$AH$2200,AC$1-$J$1+2)</f>
        <v>118.13100923343301</v>
      </c>
      <c r="AD224" s="11">
        <f>VLOOKUP($H224,output!$A$9:$AH$2200,AD$1-$J$1+2)</f>
        <v>116.595161418168</v>
      </c>
      <c r="AE224" s="11">
        <f>VLOOKUP($H224,output!$A$9:$AH$2200,AE$1-$J$1+2)</f>
        <v>115.228527055485</v>
      </c>
      <c r="AF224" s="11">
        <f>VLOOKUP($H224,output!$A$9:$AH$2200,AF$1-$J$1+2)</f>
        <v>113.96231232614799</v>
      </c>
      <c r="AG224" s="11">
        <f>VLOOKUP($H224,output!$A$9:$AH$2200,AG$1-$J$1+2)</f>
        <v>112.737208517787</v>
      </c>
      <c r="AH224" s="11">
        <f>VLOOKUP($H224,output!$A$9:$AH$2200,AH$1-$J$1+2)</f>
        <v>111.554533676567</v>
      </c>
      <c r="AI224" s="11">
        <f>VLOOKUP($H224,output!$A$9:$AH$2200,AI$1-$J$1+2)</f>
        <v>110.398161718648</v>
      </c>
      <c r="AJ224" s="11">
        <f>VLOOKUP($H224,output!$A$9:$AH$2200,AJ$1-$J$1+2)</f>
        <v>109.259074943039</v>
      </c>
      <c r="AK224" s="11">
        <f>VLOOKUP($H224,output!$A$9:$AH$2200,AK$1-$J$1+2)</f>
        <v>108.126905151587</v>
      </c>
      <c r="AL224" s="11">
        <f>VLOOKUP($H224,output!$A$9:$AH$2200,AL$1-$J$1+2)</f>
        <v>106.996216779419</v>
      </c>
      <c r="AM224" s="11">
        <f>VLOOKUP($H224,output!$A$9:$AH$2200,AM$1-$J$1+2)</f>
        <v>105.86267430960901</v>
      </c>
      <c r="AN224" s="11">
        <f>VLOOKUP($H224,output!$A$9:$AH$2200,AN$1-$J$1+2)</f>
        <v>104.722931151125</v>
      </c>
      <c r="AO224" s="11">
        <f>VLOOKUP($H224,output!$A$9:$AH$2200,AO$1-$J$1+2)</f>
        <v>103.57435525787299</v>
      </c>
      <c r="AP224" s="11">
        <f>VLOOKUP($H224,output!$A$9:$AH$2200,AP$1-$J$1+2)</f>
        <v>102.414844787123</v>
      </c>
    </row>
    <row r="228" spans="8:42" x14ac:dyDescent="0.35">
      <c r="H228" s="2" t="s">
        <v>171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8:42" x14ac:dyDescent="0.35">
      <c r="H229" t="s">
        <v>158</v>
      </c>
      <c r="J229" s="11">
        <f t="shared" ref="J229:AP229" si="129">J193+J208</f>
        <v>0</v>
      </c>
      <c r="K229" s="11">
        <f t="shared" si="129"/>
        <v>50.667000000000002</v>
      </c>
      <c r="L229" s="11">
        <f t="shared" si="129"/>
        <v>50.575000000000003</v>
      </c>
      <c r="M229" s="11" t="e">
        <f t="shared" si="129"/>
        <v>#VALUE!</v>
      </c>
      <c r="N229" s="11" t="e">
        <f t="shared" si="129"/>
        <v>#VALUE!</v>
      </c>
      <c r="O229" s="11" t="e">
        <f t="shared" si="129"/>
        <v>#VALUE!</v>
      </c>
      <c r="P229" s="11" t="e">
        <f t="shared" si="129"/>
        <v>#VALUE!</v>
      </c>
      <c r="Q229" s="11" t="e">
        <f t="shared" si="129"/>
        <v>#VALUE!</v>
      </c>
      <c r="R229" s="11" t="e">
        <f t="shared" si="129"/>
        <v>#VALUE!</v>
      </c>
      <c r="S229" s="11" t="e">
        <f t="shared" si="129"/>
        <v>#VALUE!</v>
      </c>
      <c r="T229" s="11" t="e">
        <f t="shared" si="129"/>
        <v>#VALUE!</v>
      </c>
      <c r="U229" s="11" t="e">
        <f t="shared" si="129"/>
        <v>#VALUE!</v>
      </c>
      <c r="V229" s="11" t="e">
        <f t="shared" si="129"/>
        <v>#VALUE!</v>
      </c>
      <c r="W229" s="11" t="e">
        <f t="shared" si="129"/>
        <v>#VALUE!</v>
      </c>
      <c r="X229" s="11" t="e">
        <f t="shared" si="129"/>
        <v>#VALUE!</v>
      </c>
      <c r="Y229" s="11" t="e">
        <f t="shared" si="129"/>
        <v>#VALUE!</v>
      </c>
      <c r="Z229" s="11" t="e">
        <f t="shared" si="129"/>
        <v>#VALUE!</v>
      </c>
      <c r="AA229" s="11" t="e">
        <f t="shared" si="129"/>
        <v>#VALUE!</v>
      </c>
      <c r="AB229" s="11" t="e">
        <f t="shared" si="129"/>
        <v>#VALUE!</v>
      </c>
      <c r="AC229" s="11" t="e">
        <f t="shared" si="129"/>
        <v>#VALUE!</v>
      </c>
      <c r="AD229" s="11" t="e">
        <f t="shared" si="129"/>
        <v>#VALUE!</v>
      </c>
      <c r="AE229" s="11" t="e">
        <f t="shared" si="129"/>
        <v>#VALUE!</v>
      </c>
      <c r="AF229" s="11" t="e">
        <f t="shared" si="129"/>
        <v>#VALUE!</v>
      </c>
      <c r="AG229" s="11" t="e">
        <f t="shared" si="129"/>
        <v>#VALUE!</v>
      </c>
      <c r="AH229" s="11" t="e">
        <f t="shared" si="129"/>
        <v>#VALUE!</v>
      </c>
      <c r="AI229" s="11" t="e">
        <f t="shared" si="129"/>
        <v>#VALUE!</v>
      </c>
      <c r="AJ229" s="11" t="e">
        <f t="shared" si="129"/>
        <v>#VALUE!</v>
      </c>
      <c r="AK229" s="11" t="e">
        <f t="shared" si="129"/>
        <v>#VALUE!</v>
      </c>
      <c r="AL229" s="11" t="e">
        <f t="shared" si="129"/>
        <v>#VALUE!</v>
      </c>
      <c r="AM229" s="11" t="e">
        <f t="shared" si="129"/>
        <v>#VALUE!</v>
      </c>
      <c r="AN229" s="11" t="e">
        <f t="shared" si="129"/>
        <v>#VALUE!</v>
      </c>
      <c r="AO229" s="11" t="e">
        <f t="shared" si="129"/>
        <v>#VALUE!</v>
      </c>
      <c r="AP229" s="11" t="e">
        <f t="shared" si="129"/>
        <v>#VALUE!</v>
      </c>
    </row>
    <row r="230" spans="8:42" x14ac:dyDescent="0.35">
      <c r="H230" t="s">
        <v>159</v>
      </c>
      <c r="J230" s="11" t="e">
        <f>J194+#REF!</f>
        <v>#REF!</v>
      </c>
      <c r="K230" s="11" t="e">
        <f>K194+#REF!</f>
        <v>#REF!</v>
      </c>
      <c r="L230" s="11" t="e">
        <f>L194+#REF!</f>
        <v>#REF!</v>
      </c>
      <c r="M230" s="11" t="e">
        <f>M194+#REF!</f>
        <v>#REF!</v>
      </c>
      <c r="N230" s="11" t="e">
        <f>N194+#REF!</f>
        <v>#REF!</v>
      </c>
      <c r="O230" s="11" t="e">
        <f>O194+#REF!</f>
        <v>#REF!</v>
      </c>
      <c r="P230" s="11" t="e">
        <f>P194+#REF!</f>
        <v>#REF!</v>
      </c>
      <c r="Q230" s="11" t="e">
        <f>Q194+#REF!</f>
        <v>#REF!</v>
      </c>
      <c r="R230" s="11" t="e">
        <f>R194+#REF!</f>
        <v>#REF!</v>
      </c>
      <c r="S230" s="11" t="e">
        <f>S194+#REF!</f>
        <v>#REF!</v>
      </c>
      <c r="T230" s="11" t="e">
        <f>T194+#REF!</f>
        <v>#REF!</v>
      </c>
      <c r="U230" s="11" t="e">
        <f>U194+#REF!</f>
        <v>#REF!</v>
      </c>
      <c r="V230" s="11" t="e">
        <f>V194+#REF!</f>
        <v>#REF!</v>
      </c>
      <c r="W230" s="11" t="e">
        <f>W194+#REF!</f>
        <v>#REF!</v>
      </c>
      <c r="X230" s="11" t="e">
        <f>X194+#REF!</f>
        <v>#REF!</v>
      </c>
      <c r="Y230" s="11" t="e">
        <f>Y194+#REF!</f>
        <v>#REF!</v>
      </c>
      <c r="Z230" s="11" t="e">
        <f>Z194+#REF!</f>
        <v>#REF!</v>
      </c>
      <c r="AA230" s="11" t="e">
        <f>AA194+#REF!</f>
        <v>#REF!</v>
      </c>
      <c r="AB230" s="11" t="e">
        <f>AB194+#REF!</f>
        <v>#REF!</v>
      </c>
      <c r="AC230" s="11" t="e">
        <f>AC194+#REF!</f>
        <v>#REF!</v>
      </c>
      <c r="AD230" s="11" t="e">
        <f>AD194+#REF!</f>
        <v>#REF!</v>
      </c>
      <c r="AE230" s="11" t="e">
        <f>AE194+#REF!</f>
        <v>#REF!</v>
      </c>
      <c r="AF230" s="11" t="e">
        <f>AF194+#REF!</f>
        <v>#REF!</v>
      </c>
      <c r="AG230" s="11" t="e">
        <f>AG194+#REF!</f>
        <v>#REF!</v>
      </c>
      <c r="AH230" s="11" t="e">
        <f>AH194+#REF!</f>
        <v>#REF!</v>
      </c>
      <c r="AI230" s="11" t="e">
        <f>AI194+#REF!</f>
        <v>#REF!</v>
      </c>
      <c r="AJ230" s="11" t="e">
        <f>AJ194+#REF!</f>
        <v>#REF!</v>
      </c>
      <c r="AK230" s="11" t="e">
        <f>AK194+#REF!</f>
        <v>#REF!</v>
      </c>
      <c r="AL230" s="11" t="e">
        <f>AL194+#REF!</f>
        <v>#REF!</v>
      </c>
      <c r="AM230" s="11" t="e">
        <f>AM194+#REF!</f>
        <v>#REF!</v>
      </c>
      <c r="AN230" s="11" t="e">
        <f>AN194+#REF!</f>
        <v>#REF!</v>
      </c>
      <c r="AO230" s="11" t="e">
        <f>AO194+#REF!</f>
        <v>#REF!</v>
      </c>
      <c r="AP230" s="11" t="e">
        <f>AP194+#REF!</f>
        <v>#REF!</v>
      </c>
    </row>
    <row r="231" spans="8:42" x14ac:dyDescent="0.35"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8:42" x14ac:dyDescent="0.35">
      <c r="H232" t="s">
        <v>203</v>
      </c>
      <c r="J232" s="11">
        <f>J220</f>
        <v>0</v>
      </c>
      <c r="K232" s="11">
        <f t="shared" ref="K232:AP232" si="130">K220</f>
        <v>302.33800000000002</v>
      </c>
      <c r="L232" s="11">
        <f t="shared" si="130"/>
        <v>310.72399999999999</v>
      </c>
      <c r="M232" s="11">
        <f t="shared" si="130"/>
        <v>317.74453648733902</v>
      </c>
      <c r="N232" s="11">
        <f t="shared" si="130"/>
        <v>402.95084145549998</v>
      </c>
      <c r="O232" s="11">
        <f t="shared" si="130"/>
        <v>595.26174786429601</v>
      </c>
      <c r="P232" s="11">
        <f t="shared" si="130"/>
        <v>658.77179075889103</v>
      </c>
      <c r="Q232" s="11">
        <f t="shared" si="130"/>
        <v>570.80077380329897</v>
      </c>
      <c r="R232" s="11">
        <f t="shared" si="130"/>
        <v>552.31386857307598</v>
      </c>
      <c r="S232" s="11">
        <f t="shared" si="130"/>
        <v>608.61995737549296</v>
      </c>
      <c r="T232" s="11">
        <f t="shared" si="130"/>
        <v>580.65333414439704</v>
      </c>
      <c r="U232" s="11">
        <f t="shared" si="130"/>
        <v>597.70863606029604</v>
      </c>
      <c r="V232" s="11">
        <f t="shared" si="130"/>
        <v>839.83499510435797</v>
      </c>
      <c r="W232" s="11">
        <f t="shared" si="130"/>
        <v>707.33443608936</v>
      </c>
      <c r="X232" s="11">
        <f t="shared" si="130"/>
        <v>717.27545062509603</v>
      </c>
      <c r="Y232" s="11">
        <f t="shared" si="130"/>
        <v>692.63207286373995</v>
      </c>
      <c r="Z232" s="11">
        <f t="shared" si="130"/>
        <v>700.21250086643101</v>
      </c>
      <c r="AA232" s="11">
        <f t="shared" si="130"/>
        <v>705.52708865492104</v>
      </c>
      <c r="AB232" s="11">
        <f t="shared" si="130"/>
        <v>639.15441203525802</v>
      </c>
      <c r="AC232" s="11">
        <f t="shared" si="130"/>
        <v>610.46633773066401</v>
      </c>
      <c r="AD232" s="11">
        <f t="shared" si="130"/>
        <v>596.87837818933599</v>
      </c>
      <c r="AE232" s="11">
        <f t="shared" si="130"/>
        <v>589.40809611959503</v>
      </c>
      <c r="AF232" s="11">
        <f t="shared" si="130"/>
        <v>585.05449738979496</v>
      </c>
      <c r="AG232" s="11">
        <f t="shared" si="130"/>
        <v>581.75183502368702</v>
      </c>
      <c r="AH232" s="11">
        <f t="shared" si="130"/>
        <v>579.73036948751997</v>
      </c>
      <c r="AI232" s="11">
        <f t="shared" si="130"/>
        <v>578.55348699083004</v>
      </c>
      <c r="AJ232" s="11">
        <f t="shared" si="130"/>
        <v>577.99227818829195</v>
      </c>
      <c r="AK232" s="11">
        <f t="shared" si="130"/>
        <v>577.83576542861294</v>
      </c>
      <c r="AL232" s="11">
        <f t="shared" si="130"/>
        <v>577.98226391140997</v>
      </c>
      <c r="AM232" s="11">
        <f t="shared" si="130"/>
        <v>578.352722413484</v>
      </c>
      <c r="AN232" s="11">
        <f t="shared" si="130"/>
        <v>578.89043431940104</v>
      </c>
      <c r="AO232" s="11">
        <f t="shared" si="130"/>
        <v>579.55358143299998</v>
      </c>
      <c r="AP232" s="11">
        <f t="shared" si="130"/>
        <v>580.31070447829802</v>
      </c>
    </row>
    <row r="233" spans="8:42" x14ac:dyDescent="0.35">
      <c r="H233" t="s">
        <v>160</v>
      </c>
      <c r="J233" s="11">
        <f>J222</f>
        <v>0</v>
      </c>
      <c r="K233" s="11">
        <f t="shared" ref="K233:AP233" si="131">K222</f>
        <v>519.899</v>
      </c>
      <c r="L233" s="11">
        <f t="shared" si="131"/>
        <v>517.21</v>
      </c>
      <c r="M233" s="11">
        <f t="shared" si="131"/>
        <v>508.265468142788</v>
      </c>
      <c r="N233" s="11">
        <f t="shared" si="131"/>
        <v>532.43354201818897</v>
      </c>
      <c r="O233" s="11">
        <f t="shared" si="131"/>
        <v>583.93249137507496</v>
      </c>
      <c r="P233" s="11">
        <f t="shared" si="131"/>
        <v>559.46084618775899</v>
      </c>
      <c r="Q233" s="11">
        <f t="shared" si="131"/>
        <v>382.79153687955301</v>
      </c>
      <c r="R233" s="11">
        <f t="shared" si="131"/>
        <v>369.76064887443499</v>
      </c>
      <c r="S233" s="11">
        <f t="shared" si="131"/>
        <v>356.85882189171701</v>
      </c>
      <c r="T233" s="11">
        <f t="shared" si="131"/>
        <v>346.16071542778701</v>
      </c>
      <c r="U233" s="11">
        <f t="shared" si="131"/>
        <v>336.56548657732401</v>
      </c>
      <c r="V233" s="11">
        <f t="shared" si="131"/>
        <v>333.67647971745799</v>
      </c>
      <c r="W233" s="11">
        <f t="shared" si="131"/>
        <v>315.96248032986603</v>
      </c>
      <c r="X233" s="11">
        <f t="shared" si="131"/>
        <v>311.263431667259</v>
      </c>
      <c r="Y233" s="11">
        <f t="shared" si="131"/>
        <v>297.30358954131202</v>
      </c>
      <c r="Z233" s="11">
        <f t="shared" si="131"/>
        <v>288.89305483951199</v>
      </c>
      <c r="AA233" s="11">
        <f t="shared" si="131"/>
        <v>279.28681077995498</v>
      </c>
      <c r="AB233" s="11">
        <f t="shared" si="131"/>
        <v>272.82552959031602</v>
      </c>
      <c r="AC233" s="11">
        <f t="shared" si="131"/>
        <v>267.637450657599</v>
      </c>
      <c r="AD233" s="11">
        <f t="shared" si="131"/>
        <v>263.55502058540498</v>
      </c>
      <c r="AE233" s="11">
        <f t="shared" si="131"/>
        <v>259.76647384530901</v>
      </c>
      <c r="AF233" s="11">
        <f t="shared" si="131"/>
        <v>256.19181887215899</v>
      </c>
      <c r="AG233" s="11">
        <f t="shared" si="131"/>
        <v>252.935068044107</v>
      </c>
      <c r="AH233" s="11">
        <f t="shared" si="131"/>
        <v>249.83169375604601</v>
      </c>
      <c r="AI233" s="11">
        <f t="shared" si="131"/>
        <v>246.859060112663</v>
      </c>
      <c r="AJ233" s="11">
        <f t="shared" si="131"/>
        <v>243.98893165904099</v>
      </c>
      <c r="AK233" s="11">
        <f t="shared" si="131"/>
        <v>241.22226483979901</v>
      </c>
      <c r="AL233" s="11">
        <f t="shared" si="131"/>
        <v>238.54618935848001</v>
      </c>
      <c r="AM233" s="11">
        <f t="shared" si="131"/>
        <v>235.95203782845201</v>
      </c>
      <c r="AN233" s="11">
        <f t="shared" si="131"/>
        <v>233.43259177112901</v>
      </c>
      <c r="AO233" s="11">
        <f t="shared" si="131"/>
        <v>230.981798492271</v>
      </c>
      <c r="AP233" s="11">
        <f t="shared" si="131"/>
        <v>228.594521072009</v>
      </c>
    </row>
    <row r="234" spans="8:42" x14ac:dyDescent="0.35">
      <c r="H234" t="s">
        <v>161</v>
      </c>
      <c r="J234" s="11">
        <f>J223</f>
        <v>0</v>
      </c>
      <c r="K234" s="11">
        <f t="shared" ref="K234:AP234" si="132">K223</f>
        <v>121.093</v>
      </c>
      <c r="L234" s="11">
        <f t="shared" si="132"/>
        <v>118.282</v>
      </c>
      <c r="M234" s="11">
        <f t="shared" si="132"/>
        <v>119.668703443833</v>
      </c>
      <c r="N234" s="11">
        <f t="shared" si="132"/>
        <v>0</v>
      </c>
      <c r="O234" s="11">
        <f t="shared" si="132"/>
        <v>0</v>
      </c>
      <c r="P234" s="11">
        <f t="shared" si="132"/>
        <v>0</v>
      </c>
      <c r="Q234" s="11">
        <f t="shared" si="132"/>
        <v>0</v>
      </c>
      <c r="R234" s="11">
        <f t="shared" si="132"/>
        <v>0</v>
      </c>
      <c r="S234" s="11">
        <f t="shared" si="132"/>
        <v>0</v>
      </c>
      <c r="T234" s="11">
        <f t="shared" si="132"/>
        <v>0</v>
      </c>
      <c r="U234" s="11">
        <f t="shared" si="132"/>
        <v>0</v>
      </c>
      <c r="V234" s="11">
        <f t="shared" si="132"/>
        <v>0</v>
      </c>
      <c r="W234" s="11">
        <f t="shared" si="132"/>
        <v>0</v>
      </c>
      <c r="X234" s="11">
        <f t="shared" si="132"/>
        <v>0</v>
      </c>
      <c r="Y234" s="11">
        <f t="shared" si="132"/>
        <v>0</v>
      </c>
      <c r="Z234" s="11">
        <f t="shared" si="132"/>
        <v>0</v>
      </c>
      <c r="AA234" s="11">
        <f t="shared" si="132"/>
        <v>0</v>
      </c>
      <c r="AB234" s="11">
        <f t="shared" si="132"/>
        <v>0</v>
      </c>
      <c r="AC234" s="11">
        <f t="shared" si="132"/>
        <v>0</v>
      </c>
      <c r="AD234" s="11">
        <f t="shared" si="132"/>
        <v>0</v>
      </c>
      <c r="AE234" s="11">
        <f t="shared" si="132"/>
        <v>0</v>
      </c>
      <c r="AF234" s="11">
        <f t="shared" si="132"/>
        <v>0</v>
      </c>
      <c r="AG234" s="11">
        <f t="shared" si="132"/>
        <v>0</v>
      </c>
      <c r="AH234" s="11">
        <f t="shared" si="132"/>
        <v>0</v>
      </c>
      <c r="AI234" s="11">
        <f t="shared" si="132"/>
        <v>0</v>
      </c>
      <c r="AJ234" s="11">
        <f t="shared" si="132"/>
        <v>0</v>
      </c>
      <c r="AK234" s="11">
        <f t="shared" si="132"/>
        <v>0</v>
      </c>
      <c r="AL234" s="11">
        <f t="shared" si="132"/>
        <v>0</v>
      </c>
      <c r="AM234" s="11">
        <f t="shared" si="132"/>
        <v>0</v>
      </c>
      <c r="AN234" s="11">
        <f t="shared" si="132"/>
        <v>0</v>
      </c>
      <c r="AO234" s="11">
        <f t="shared" si="132"/>
        <v>0</v>
      </c>
      <c r="AP234" s="11">
        <f t="shared" si="132"/>
        <v>0</v>
      </c>
    </row>
    <row r="235" spans="8:42" x14ac:dyDescent="0.35">
      <c r="H235" t="s">
        <v>186</v>
      </c>
      <c r="J235" s="11">
        <f>J221</f>
        <v>0</v>
      </c>
      <c r="K235" s="11">
        <f t="shared" ref="K235:AP235" si="133">K221</f>
        <v>50.667000000000002</v>
      </c>
      <c r="L235" s="11">
        <f t="shared" si="133"/>
        <v>50.575000000000003</v>
      </c>
      <c r="M235" s="11">
        <f t="shared" si="133"/>
        <v>50.480716470832597</v>
      </c>
      <c r="N235" s="11">
        <f t="shared" si="133"/>
        <v>50.3832021043645</v>
      </c>
      <c r="O235" s="11">
        <f t="shared" si="133"/>
        <v>50.281588643179497</v>
      </c>
      <c r="P235" s="11">
        <f t="shared" si="133"/>
        <v>50.175249677138702</v>
      </c>
      <c r="Q235" s="11">
        <f t="shared" si="133"/>
        <v>405.70589152952903</v>
      </c>
      <c r="R235" s="11">
        <f t="shared" si="133"/>
        <v>398.77240938319301</v>
      </c>
      <c r="S235" s="11">
        <f t="shared" si="133"/>
        <v>392.80035742629099</v>
      </c>
      <c r="T235" s="11">
        <f t="shared" si="133"/>
        <v>387.35964989103201</v>
      </c>
      <c r="U235" s="11">
        <f t="shared" si="133"/>
        <v>382.67779826013498</v>
      </c>
      <c r="V235" s="11">
        <f t="shared" si="133"/>
        <v>388.593229216407</v>
      </c>
      <c r="W235" s="11">
        <f t="shared" si="133"/>
        <v>378.68822369081897</v>
      </c>
      <c r="X235" s="11">
        <f t="shared" si="133"/>
        <v>379.32027447403101</v>
      </c>
      <c r="Y235" s="11">
        <f t="shared" si="133"/>
        <v>367.18668060016103</v>
      </c>
      <c r="Z235" s="11">
        <f t="shared" si="133"/>
        <v>361.55374114519202</v>
      </c>
      <c r="AA235" s="11">
        <f t="shared" si="133"/>
        <v>353.81367867621299</v>
      </c>
      <c r="AB235" s="11">
        <f t="shared" si="133"/>
        <v>349.45459876065797</v>
      </c>
      <c r="AC235" s="11">
        <f t="shared" si="133"/>
        <v>346.45543002143597</v>
      </c>
      <c r="AD235" s="11">
        <f t="shared" si="133"/>
        <v>344.71796495927401</v>
      </c>
      <c r="AE235" s="11">
        <f t="shared" si="133"/>
        <v>343.25822625406897</v>
      </c>
      <c r="AF235" s="11">
        <f t="shared" si="133"/>
        <v>341.97769812264301</v>
      </c>
      <c r="AG235" s="11">
        <f t="shared" si="133"/>
        <v>340.826238276168</v>
      </c>
      <c r="AH235" s="11">
        <f t="shared" si="133"/>
        <v>339.77541627540597</v>
      </c>
      <c r="AI235" s="11">
        <f t="shared" si="133"/>
        <v>338.80645259799797</v>
      </c>
      <c r="AJ235" s="11">
        <f t="shared" si="133"/>
        <v>337.90641996148901</v>
      </c>
      <c r="AK235" s="11">
        <f t="shared" si="133"/>
        <v>337.06574591059302</v>
      </c>
      <c r="AL235" s="11">
        <f t="shared" si="133"/>
        <v>336.27717172483</v>
      </c>
      <c r="AM235" s="11">
        <f t="shared" si="133"/>
        <v>335.53486358421497</v>
      </c>
      <c r="AN235" s="11">
        <f t="shared" si="133"/>
        <v>334.83402627752201</v>
      </c>
      <c r="AO235" s="11">
        <f t="shared" si="133"/>
        <v>334.17063343452901</v>
      </c>
      <c r="AP235" s="11">
        <f t="shared" si="133"/>
        <v>333.541248905072</v>
      </c>
    </row>
    <row r="236" spans="8:42" x14ac:dyDescent="0.35">
      <c r="H236" t="s">
        <v>162</v>
      </c>
      <c r="J236" s="11">
        <f>J219</f>
        <v>0</v>
      </c>
      <c r="K236" s="11">
        <f t="shared" ref="K236:AP236" si="134">K219</f>
        <v>213.38300000000001</v>
      </c>
      <c r="L236" s="11">
        <f t="shared" si="134"/>
        <v>207.09100000000001</v>
      </c>
      <c r="M236" s="11">
        <f t="shared" si="134"/>
        <v>212.19083379025599</v>
      </c>
      <c r="N236" s="11">
        <f t="shared" si="134"/>
        <v>205.674427127857</v>
      </c>
      <c r="O236" s="11">
        <f t="shared" si="134"/>
        <v>198.034310630248</v>
      </c>
      <c r="P236" s="11">
        <f t="shared" si="134"/>
        <v>183.69188052880301</v>
      </c>
      <c r="Q236" s="11">
        <f t="shared" si="134"/>
        <v>176.29131387765599</v>
      </c>
      <c r="R236" s="11">
        <f t="shared" si="134"/>
        <v>166.69400689275</v>
      </c>
      <c r="S236" s="11">
        <f t="shared" si="134"/>
        <v>155.44104899720099</v>
      </c>
      <c r="T236" s="11">
        <f t="shared" si="134"/>
        <v>146.450403433817</v>
      </c>
      <c r="U236" s="11">
        <f t="shared" si="134"/>
        <v>138.58671724184799</v>
      </c>
      <c r="V236" s="11">
        <f t="shared" si="134"/>
        <v>129.545062692898</v>
      </c>
      <c r="W236" s="11">
        <f t="shared" si="134"/>
        <v>122.369683606398</v>
      </c>
      <c r="X236" s="11">
        <f t="shared" si="134"/>
        <v>116.956811479506</v>
      </c>
      <c r="Y236" s="11">
        <f t="shared" si="134"/>
        <v>111.74649947442499</v>
      </c>
      <c r="Z236" s="11">
        <f t="shared" si="134"/>
        <v>106.664609716241</v>
      </c>
      <c r="AA236" s="11">
        <f t="shared" si="134"/>
        <v>101.678857579284</v>
      </c>
      <c r="AB236" s="11">
        <f t="shared" si="134"/>
        <v>97.6931352254514</v>
      </c>
      <c r="AC236" s="11">
        <f t="shared" si="134"/>
        <v>94.155603687684902</v>
      </c>
      <c r="AD236" s="11">
        <f t="shared" si="134"/>
        <v>91.375169276667293</v>
      </c>
      <c r="AE236" s="11">
        <f t="shared" si="134"/>
        <v>88.712359834318207</v>
      </c>
      <c r="AF236" s="11">
        <f t="shared" si="134"/>
        <v>86.139324261628204</v>
      </c>
      <c r="AG236" s="11">
        <f t="shared" si="134"/>
        <v>83.838175680431704</v>
      </c>
      <c r="AH236" s="11">
        <f t="shared" si="134"/>
        <v>81.577006831228005</v>
      </c>
      <c r="AI236" s="11">
        <f t="shared" si="134"/>
        <v>79.352102498611899</v>
      </c>
      <c r="AJ236" s="11">
        <f t="shared" si="134"/>
        <v>77.138909455687198</v>
      </c>
      <c r="AK236" s="11">
        <f t="shared" si="134"/>
        <v>74.966678238047706</v>
      </c>
      <c r="AL236" s="11">
        <f t="shared" si="134"/>
        <v>72.826380574948303</v>
      </c>
      <c r="AM236" s="11">
        <f t="shared" si="134"/>
        <v>70.718738312965797</v>
      </c>
      <c r="AN236" s="11">
        <f t="shared" si="134"/>
        <v>68.644616598331297</v>
      </c>
      <c r="AO236" s="11">
        <f t="shared" si="134"/>
        <v>66.6050335026505</v>
      </c>
      <c r="AP236" s="11">
        <f t="shared" si="134"/>
        <v>64.601023900197006</v>
      </c>
    </row>
    <row r="237" spans="8:42" x14ac:dyDescent="0.35">
      <c r="H237" t="s">
        <v>163</v>
      </c>
      <c r="J237" s="11">
        <f>J224</f>
        <v>0</v>
      </c>
      <c r="K237" s="11">
        <f t="shared" ref="K237:AP237" si="135">K224</f>
        <v>131.54300000000001</v>
      </c>
      <c r="L237" s="11">
        <f t="shared" si="135"/>
        <v>131.62299999999999</v>
      </c>
      <c r="M237" s="11">
        <f t="shared" si="135"/>
        <v>121.763670863849</v>
      </c>
      <c r="N237" s="11">
        <f t="shared" si="135"/>
        <v>162.31135434844199</v>
      </c>
      <c r="O237" s="11">
        <f t="shared" si="135"/>
        <v>242.83677642228599</v>
      </c>
      <c r="P237" s="11">
        <f t="shared" si="135"/>
        <v>222.40616213509199</v>
      </c>
      <c r="Q237" s="11">
        <f t="shared" si="135"/>
        <v>192.76773314792601</v>
      </c>
      <c r="R237" s="11">
        <f t="shared" si="135"/>
        <v>178.41554917211701</v>
      </c>
      <c r="S237" s="11">
        <f t="shared" si="135"/>
        <v>167.314009259149</v>
      </c>
      <c r="T237" s="11">
        <f t="shared" si="135"/>
        <v>158.29349919981399</v>
      </c>
      <c r="U237" s="11">
        <f t="shared" si="135"/>
        <v>151.48492158022799</v>
      </c>
      <c r="V237" s="11">
        <f t="shared" si="135"/>
        <v>158.75527136683499</v>
      </c>
      <c r="W237" s="11">
        <f t="shared" si="135"/>
        <v>147.353976433105</v>
      </c>
      <c r="X237" s="11">
        <f t="shared" si="135"/>
        <v>148.508340296836</v>
      </c>
      <c r="Y237" s="11">
        <f t="shared" si="135"/>
        <v>135.98596937864599</v>
      </c>
      <c r="Z237" s="11">
        <f t="shared" si="135"/>
        <v>131.081830886966</v>
      </c>
      <c r="AA237" s="11">
        <f t="shared" si="135"/>
        <v>124.262401655989</v>
      </c>
      <c r="AB237" s="11">
        <f t="shared" si="135"/>
        <v>120.682939126889</v>
      </c>
      <c r="AC237" s="11">
        <f t="shared" si="135"/>
        <v>118.13100923343301</v>
      </c>
      <c r="AD237" s="11">
        <f t="shared" si="135"/>
        <v>116.595161418168</v>
      </c>
      <c r="AE237" s="11">
        <f t="shared" si="135"/>
        <v>115.228527055485</v>
      </c>
      <c r="AF237" s="11">
        <f t="shared" si="135"/>
        <v>113.96231232614799</v>
      </c>
      <c r="AG237" s="11">
        <f t="shared" si="135"/>
        <v>112.737208517787</v>
      </c>
      <c r="AH237" s="11">
        <f t="shared" si="135"/>
        <v>111.554533676567</v>
      </c>
      <c r="AI237" s="11">
        <f t="shared" si="135"/>
        <v>110.398161718648</v>
      </c>
      <c r="AJ237" s="11">
        <f t="shared" si="135"/>
        <v>109.259074943039</v>
      </c>
      <c r="AK237" s="11">
        <f t="shared" si="135"/>
        <v>108.126905151587</v>
      </c>
      <c r="AL237" s="11">
        <f t="shared" si="135"/>
        <v>106.996216779419</v>
      </c>
      <c r="AM237" s="11">
        <f t="shared" si="135"/>
        <v>105.86267430960901</v>
      </c>
      <c r="AN237" s="11">
        <f t="shared" si="135"/>
        <v>104.722931151125</v>
      </c>
      <c r="AO237" s="11">
        <f t="shared" si="135"/>
        <v>103.57435525787299</v>
      </c>
      <c r="AP237" s="11">
        <f t="shared" si="135"/>
        <v>102.414844787123</v>
      </c>
    </row>
    <row r="240" spans="8:42" x14ac:dyDescent="0.35">
      <c r="H240" s="2" t="s">
        <v>204</v>
      </c>
    </row>
    <row r="241" spans="8:44" x14ac:dyDescent="0.35">
      <c r="H241" t="s">
        <v>192</v>
      </c>
      <c r="J241" s="11">
        <f>VLOOKUP($H241,output!$A$9:$AH$2200,J$1-$J$1+2)</f>
        <v>0</v>
      </c>
      <c r="K241" s="11">
        <f>VLOOKUP($H241,output!$A$9:$AH$2200,K$1-$J$1+2)</f>
        <v>0</v>
      </c>
      <c r="L241" s="11">
        <f>VLOOKUP($H241,output!$A$9:$AH$2200,L$1-$J$1+2)</f>
        <v>0</v>
      </c>
      <c r="M241" s="11">
        <f>VLOOKUP($H241,output!$A$9:$AH$2200,M$1-$J$1+2)</f>
        <v>0</v>
      </c>
      <c r="N241" s="11">
        <f>VLOOKUP($H241,output!$A$9:$AH$2200,N$1-$J$1+2)</f>
        <v>92.336520565920395</v>
      </c>
      <c r="O241" s="11">
        <f>VLOOKUP($H241,output!$A$9:$AH$2200,O$1-$J$1+2)</f>
        <v>72.810696161922905</v>
      </c>
      <c r="P241" s="11">
        <f>VLOOKUP($H241,output!$A$9:$AH$2200,P$1-$J$1+2)</f>
        <v>56.980218426230699</v>
      </c>
      <c r="Q241" s="11">
        <f>VLOOKUP($H241,output!$A$9:$AH$2200,Q$1-$J$1+2)</f>
        <v>242.215360824464</v>
      </c>
      <c r="R241" s="11">
        <f>VLOOKUP($H241,output!$A$9:$AH$2200,R$1-$J$1+2)</f>
        <v>199.99331816405601</v>
      </c>
      <c r="S241" s="11">
        <f>VLOOKUP($H241,output!$A$9:$AH$2200,S$1-$J$1+2)</f>
        <v>165.62818185287799</v>
      </c>
      <c r="T241" s="11">
        <f>VLOOKUP($H241,output!$A$9:$AH$2200,T$1-$J$1+2)</f>
        <v>137.582023740208</v>
      </c>
      <c r="U241" s="11">
        <f>VLOOKUP($H241,output!$A$9:$AH$2200,U$1-$J$1+2)</f>
        <v>114.68720080702499</v>
      </c>
      <c r="V241" s="11">
        <f>VLOOKUP($H241,output!$A$9:$AH$2200,V$1-$J$1+2)</f>
        <v>95.931279209726995</v>
      </c>
      <c r="W241" s="11">
        <f>VLOOKUP($H241,output!$A$9:$AH$2200,W$1-$J$1+2)</f>
        <v>360.686813723721</v>
      </c>
      <c r="X241" s="11">
        <f>VLOOKUP($H241,output!$A$9:$AH$2200,X$1-$J$1+2)</f>
        <v>290.98048355201001</v>
      </c>
      <c r="Y241" s="11">
        <f>VLOOKUP($H241,output!$A$9:$AH$2200,Y$1-$J$1+2)</f>
        <v>236.071154165672</v>
      </c>
      <c r="Z241" s="11">
        <f>VLOOKUP($H241,output!$A$9:$AH$2200,Z$1-$J$1+2)</f>
        <v>192.62931287703</v>
      </c>
      <c r="AA241" s="11">
        <f>VLOOKUP($H241,output!$A$9:$AH$2200,AA$1-$J$1+2)</f>
        <v>158.05210046921201</v>
      </c>
      <c r="AB241" s="11">
        <f>VLOOKUP($H241,output!$A$9:$AH$2200,AB$1-$J$1+2)</f>
        <v>130.33306173345801</v>
      </c>
      <c r="AC241" s="11">
        <f>VLOOKUP($H241,output!$A$9:$AH$2200,AC$1-$J$1+2)</f>
        <v>553.01724665262304</v>
      </c>
      <c r="AD241" s="11">
        <f>VLOOKUP($H241,output!$A$9:$AH$2200,AD$1-$J$1+2)</f>
        <v>486.96007368019701</v>
      </c>
      <c r="AE241" s="11">
        <f>VLOOKUP($H241,output!$A$9:$AH$2200,AE$1-$J$1+2)</f>
        <v>427.619039057046</v>
      </c>
      <c r="AF241" s="11">
        <f>VLOOKUP($H241,output!$A$9:$AH$2200,AF$1-$J$1+2)</f>
        <v>519.592684233147</v>
      </c>
      <c r="AG241" s="11">
        <f>VLOOKUP($H241,output!$A$9:$AH$2200,AG$1-$J$1+2)</f>
        <v>463.78319706813397</v>
      </c>
      <c r="AH241" s="11">
        <f>VLOOKUP($H241,output!$A$9:$AH$2200,AH$1-$J$1+2)</f>
        <v>413.59490793597502</v>
      </c>
      <c r="AI241" s="11">
        <f>VLOOKUP($H241,output!$A$9:$AH$2200,AI$1-$J$1+2)</f>
        <v>368.54091813440101</v>
      </c>
      <c r="AJ241" s="11">
        <f>VLOOKUP($H241,output!$A$9:$AH$2200,AJ$1-$J$1+2)</f>
        <v>328.16246420633502</v>
      </c>
      <c r="AK241" s="11">
        <f>VLOOKUP($H241,output!$A$9:$AH$2200,AK$1-$J$1+2)</f>
        <v>292.02627784556603</v>
      </c>
      <c r="AL241" s="11">
        <f>VLOOKUP($H241,output!$A$9:$AH$2200,AL$1-$J$1+2)</f>
        <v>259.72474498282901</v>
      </c>
      <c r="AM241" s="11">
        <f>VLOOKUP($H241,output!$A$9:$AH$2200,AM$1-$J$1+2)</f>
        <v>230.87680666491499</v>
      </c>
      <c r="AN241" s="11">
        <f>VLOOKUP($H241,output!$A$9:$AH$2200,AN$1-$J$1+2)</f>
        <v>205.12874232898699</v>
      </c>
      <c r="AO241" s="11">
        <f>VLOOKUP($H241,output!$A$9:$AH$2200,AO$1-$J$1+2)</f>
        <v>182.154516279673</v>
      </c>
      <c r="AP241" s="11">
        <f>VLOOKUP($H241,output!$A$9:$AH$2200,AP$1-$J$1+2)</f>
        <v>161.65559819908401</v>
      </c>
      <c r="AQ241" s="11"/>
      <c r="AR241" s="11"/>
    </row>
    <row r="242" spans="8:44" x14ac:dyDescent="0.35">
      <c r="H242" t="s">
        <v>193</v>
      </c>
      <c r="J242" s="11">
        <f>VLOOKUP($H242,output!$A$9:$AH$2200,J$1-$J$1+2)</f>
        <v>0</v>
      </c>
      <c r="K242" s="11">
        <f>VLOOKUP($H242,output!$A$9:$AH$2200,K$1-$J$1+2)</f>
        <v>0</v>
      </c>
      <c r="L242" s="11">
        <f>VLOOKUP($H242,output!$A$9:$AH$2200,L$1-$J$1+2)</f>
        <v>0</v>
      </c>
      <c r="M242" s="11">
        <f>VLOOKUP($H242,output!$A$9:$AH$2200,M$1-$J$1+2)</f>
        <v>0</v>
      </c>
      <c r="N242" s="11">
        <f>VLOOKUP($H242,output!$A$9:$AH$2200,N$1-$J$1+2)</f>
        <v>92.336520565920395</v>
      </c>
      <c r="O242" s="11">
        <f>VLOOKUP($H242,output!$A$9:$AH$2200,O$1-$J$1+2)</f>
        <v>72.810696161922905</v>
      </c>
      <c r="P242" s="11">
        <f>VLOOKUP($H242,output!$A$9:$AH$2200,P$1-$J$1+2)</f>
        <v>56.980218426230699</v>
      </c>
      <c r="Q242" s="11">
        <f>VLOOKUP($H242,output!$A$9:$AH$2200,Q$1-$J$1+2)</f>
        <v>177.80715096793799</v>
      </c>
      <c r="R242" s="11">
        <f>VLOOKUP($H242,output!$A$9:$AH$2200,R$1-$J$1+2)</f>
        <v>141.523619763813</v>
      </c>
      <c r="S242" s="11">
        <f>VLOOKUP($H242,output!$A$9:$AH$2200,S$1-$J$1+2)</f>
        <v>112.562446014817</v>
      </c>
      <c r="T242" s="11">
        <f>VLOOKUP($H242,output!$A$9:$AH$2200,T$1-$J$1+2)</f>
        <v>89.448751579782396</v>
      </c>
      <c r="U242" s="11">
        <f>VLOOKUP($H242,output!$A$9:$AH$2200,U$1-$J$1+2)</f>
        <v>71.027420827878103</v>
      </c>
      <c r="V242" s="11">
        <f>VLOOKUP($H242,output!$A$9:$AH$2200,V$1-$J$1+2)</f>
        <v>56.3484212948145</v>
      </c>
      <c r="W242" s="11">
        <f>VLOOKUP($H242,output!$A$9:$AH$2200,W$1-$J$1+2)</f>
        <v>257.06956245058501</v>
      </c>
      <c r="X242" s="11">
        <f>VLOOKUP($H242,output!$A$9:$AH$2200,X$1-$J$1+2)</f>
        <v>198.72595791873999</v>
      </c>
      <c r="Y242" s="11">
        <f>VLOOKUP($H242,output!$A$9:$AH$2200,Y$1-$J$1+2)</f>
        <v>153.67470898740001</v>
      </c>
      <c r="Z242" s="11">
        <f>VLOOKUP($H242,output!$A$9:$AH$2200,Z$1-$J$1+2)</f>
        <v>118.841718510289</v>
      </c>
      <c r="AA242" s="11">
        <f>VLOOKUP($H242,output!$A$9:$AH$2200,AA$1-$J$1+2)</f>
        <v>91.836983918680104</v>
      </c>
      <c r="AB242" s="11">
        <f>VLOOKUP($H242,output!$A$9:$AH$2200,AB$1-$J$1+2)</f>
        <v>70.943286494227493</v>
      </c>
      <c r="AC242" s="11">
        <f>VLOOKUP($H242,output!$A$9:$AH$2200,AC$1-$J$1+2)</f>
        <v>499.91905355263401</v>
      </c>
      <c r="AD242" s="11">
        <f>VLOOKUP($H242,output!$A$9:$AH$2200,AD$1-$J$1+2)</f>
        <v>439.70385289560198</v>
      </c>
      <c r="AE242" s="11">
        <f>VLOOKUP($H242,output!$A$9:$AH$2200,AE$1-$J$1+2)</f>
        <v>385.79720560183898</v>
      </c>
      <c r="AF242" s="11">
        <f>VLOOKUP($H242,output!$A$9:$AH$2200,AF$1-$J$1+2)</f>
        <v>337.61180052329502</v>
      </c>
      <c r="AG242" s="11">
        <f>VLOOKUP($H242,output!$A$9:$AH$2200,AG$1-$J$1+2)</f>
        <v>294.66364411058299</v>
      </c>
      <c r="AH242" s="11">
        <f>VLOOKUP($H242,output!$A$9:$AH$2200,AH$1-$J$1+2)</f>
        <v>256.51268641663802</v>
      </c>
      <c r="AI242" s="11">
        <f>VLOOKUP($H242,output!$A$9:$AH$2200,AI$1-$J$1+2)</f>
        <v>222.74246769902399</v>
      </c>
      <c r="AJ242" s="11">
        <f>VLOOKUP($H242,output!$A$9:$AH$2200,AJ$1-$J$1+2)</f>
        <v>192.95429858086601</v>
      </c>
      <c r="AK242" s="11">
        <f>VLOOKUP($H242,output!$A$9:$AH$2200,AK$1-$J$1+2)</f>
        <v>166.767246537727</v>
      </c>
      <c r="AL242" s="11">
        <f>VLOOKUP($H242,output!$A$9:$AH$2200,AL$1-$J$1+2)</f>
        <v>143.82001179095201</v>
      </c>
      <c r="AM242" s="11">
        <f>VLOOKUP($H242,output!$A$9:$AH$2200,AM$1-$J$1+2)</f>
        <v>123.773017579856</v>
      </c>
      <c r="AN242" s="11">
        <f>VLOOKUP($H242,output!$A$9:$AH$2200,AN$1-$J$1+2)</f>
        <v>106.310046711174</v>
      </c>
      <c r="AO242" s="11">
        <f>VLOOKUP($H242,output!$A$9:$AH$2200,AO$1-$J$1+2)</f>
        <v>91.139213912978704</v>
      </c>
      <c r="AP242" s="11">
        <f>VLOOKUP($H242,output!$A$9:$AH$2200,AP$1-$J$1+2)</f>
        <v>77.993266956397804</v>
      </c>
      <c r="AQ242" s="11"/>
      <c r="AR242" s="11"/>
    </row>
    <row r="243" spans="8:44" x14ac:dyDescent="0.35">
      <c r="H243" t="s">
        <v>196</v>
      </c>
      <c r="J243" s="11">
        <f>VLOOKUP($H243,output!$A$9:$AH$2200,J$1-$J$1+2)</f>
        <v>0</v>
      </c>
      <c r="K243" s="11">
        <f>VLOOKUP($H243,output!$A$9:$AH$2200,K$1-$J$1+2)</f>
        <v>0</v>
      </c>
      <c r="L243" s="11">
        <f>VLOOKUP($H243,output!$A$9:$AH$2200,L$1-$J$1+2)</f>
        <v>0</v>
      </c>
      <c r="M243" s="11">
        <f>VLOOKUP($H243,output!$A$9:$AH$2200,M$1-$J$1+2)</f>
        <v>0</v>
      </c>
      <c r="N243" s="11">
        <f>VLOOKUP($H243,output!$A$9:$AH$2200,N$1-$J$1+2)</f>
        <v>0</v>
      </c>
      <c r="O243" s="11">
        <f>VLOOKUP($H243,output!$A$9:$AH$2200,O$1-$J$1+2)</f>
        <v>0</v>
      </c>
      <c r="P243" s="11">
        <f>VLOOKUP($H243,output!$A$9:$AH$2200,P$1-$J$1+2)</f>
        <v>0</v>
      </c>
      <c r="Q243" s="11">
        <f>VLOOKUP($H243,output!$A$9:$AH$2200,Q$1-$J$1+2)</f>
        <v>64.408209856526</v>
      </c>
      <c r="R243" s="11">
        <f>VLOOKUP($H243,output!$A$9:$AH$2200,R$1-$J$1+2)</f>
        <v>58.469698400242599</v>
      </c>
      <c r="S243" s="11">
        <f>VLOOKUP($H243,output!$A$9:$AH$2200,S$1-$J$1+2)</f>
        <v>53.065735838061102</v>
      </c>
      <c r="T243" s="11">
        <f>VLOOKUP($H243,output!$A$9:$AH$2200,T$1-$J$1+2)</f>
        <v>48.133272160425797</v>
      </c>
      <c r="U243" s="11">
        <f>VLOOKUP($H243,output!$A$9:$AH$2200,U$1-$J$1+2)</f>
        <v>43.659779979147402</v>
      </c>
      <c r="V243" s="11">
        <f>VLOOKUP($H243,output!$A$9:$AH$2200,V$1-$J$1+2)</f>
        <v>39.582857914912402</v>
      </c>
      <c r="W243" s="11">
        <f>VLOOKUP($H243,output!$A$9:$AH$2200,W$1-$J$1+2)</f>
        <v>103.617251273135</v>
      </c>
      <c r="X243" s="11">
        <f>VLOOKUP($H243,output!$A$9:$AH$2200,X$1-$J$1+2)</f>
        <v>92.254525633270404</v>
      </c>
      <c r="Y243" s="11">
        <f>VLOOKUP($H243,output!$A$9:$AH$2200,Y$1-$J$1+2)</f>
        <v>82.396445178271307</v>
      </c>
      <c r="Z243" s="11">
        <f>VLOOKUP($H243,output!$A$9:$AH$2200,Z$1-$J$1+2)</f>
        <v>73.787594366740706</v>
      </c>
      <c r="AA243" s="11">
        <f>VLOOKUP($H243,output!$A$9:$AH$2200,AA$1-$J$1+2)</f>
        <v>66.215116550532201</v>
      </c>
      <c r="AB243" s="11">
        <f>VLOOKUP($H243,output!$A$9:$AH$2200,AB$1-$J$1+2)</f>
        <v>59.389775239231</v>
      </c>
      <c r="AC243" s="11">
        <f>VLOOKUP($H243,output!$A$9:$AH$2200,AC$1-$J$1+2)</f>
        <v>53.098193099988599</v>
      </c>
      <c r="AD243" s="11">
        <f>VLOOKUP($H243,output!$A$9:$AH$2200,AD$1-$J$1+2)</f>
        <v>47.2562207845953</v>
      </c>
      <c r="AE243" s="11">
        <f>VLOOKUP($H243,output!$A$9:$AH$2200,AE$1-$J$1+2)</f>
        <v>41.821833455206999</v>
      </c>
      <c r="AF243" s="11">
        <f>VLOOKUP($H243,output!$A$9:$AH$2200,AF$1-$J$1+2)</f>
        <v>181.98088370985201</v>
      </c>
      <c r="AG243" s="11">
        <f>VLOOKUP($H243,output!$A$9:$AH$2200,AG$1-$J$1+2)</f>
        <v>169.11955295755101</v>
      </c>
      <c r="AH243" s="11">
        <f>VLOOKUP($H243,output!$A$9:$AH$2200,AH$1-$J$1+2)</f>
        <v>157.082221519336</v>
      </c>
      <c r="AI243" s="11">
        <f>VLOOKUP($H243,output!$A$9:$AH$2200,AI$1-$J$1+2)</f>
        <v>145.79845043537699</v>
      </c>
      <c r="AJ243" s="11">
        <f>VLOOKUP($H243,output!$A$9:$AH$2200,AJ$1-$J$1+2)</f>
        <v>135.20816562546901</v>
      </c>
      <c r="AK243" s="11">
        <f>VLOOKUP($H243,output!$A$9:$AH$2200,AK$1-$J$1+2)</f>
        <v>125.259031307839</v>
      </c>
      <c r="AL243" s="11">
        <f>VLOOKUP($H243,output!$A$9:$AH$2200,AL$1-$J$1+2)</f>
        <v>115.90473319187601</v>
      </c>
      <c r="AM243" s="11">
        <f>VLOOKUP($H243,output!$A$9:$AH$2200,AM$1-$J$1+2)</f>
        <v>107.103789085058</v>
      </c>
      <c r="AN243" s="11">
        <f>VLOOKUP($H243,output!$A$9:$AH$2200,AN$1-$J$1+2)</f>
        <v>98.818695617813106</v>
      </c>
      <c r="AO243" s="11">
        <f>VLOOKUP($H243,output!$A$9:$AH$2200,AO$1-$J$1+2)</f>
        <v>91.015302366694399</v>
      </c>
      <c r="AP243" s="11">
        <f>VLOOKUP($H243,output!$A$9:$AH$2200,AP$1-$J$1+2)</f>
        <v>83.662331242686804</v>
      </c>
      <c r="AQ243" s="11"/>
      <c r="AR243" s="11"/>
    </row>
    <row r="246" spans="8:44" x14ac:dyDescent="0.35">
      <c r="H246" t="s">
        <v>39</v>
      </c>
      <c r="I246" t="s">
        <v>597</v>
      </c>
      <c r="J246" s="11">
        <f t="shared" ref="J246:O246" si="136">J64</f>
        <v>0</v>
      </c>
      <c r="K246" s="11">
        <f t="shared" si="136"/>
        <v>82.999999999999957</v>
      </c>
      <c r="L246" s="11">
        <f t="shared" si="136"/>
        <v>84.000000000000071</v>
      </c>
      <c r="M246" s="11">
        <f t="shared" si="136"/>
        <v>84.19923455630007</v>
      </c>
      <c r="N246" s="11">
        <f t="shared" si="136"/>
        <v>84.08014387024987</v>
      </c>
      <c r="O246" s="11">
        <f t="shared" si="136"/>
        <v>80.189699175070132</v>
      </c>
      <c r="P246" s="11">
        <f>P64</f>
        <v>75.35329032476001</v>
      </c>
      <c r="Q246" s="11">
        <f>VLOOKUP($H246,output!$A$9:$AH$2200,Q$1-$J$1+2)</f>
        <v>253.095732205975</v>
      </c>
      <c r="R246" s="11">
        <f>VLOOKUP($H246,output!$A$9:$AH$2200,R$1-$J$1+2)</f>
        <v>240.24743059994</v>
      </c>
      <c r="S246" s="11">
        <f>VLOOKUP($H246,output!$A$9:$AH$2200,S$1-$J$1+2)</f>
        <v>227.985665933598</v>
      </c>
      <c r="T246" s="11">
        <f>VLOOKUP($H246,output!$A$9:$AH$2200,T$1-$J$1+2)</f>
        <v>216.25132021746001</v>
      </c>
      <c r="U246" s="11">
        <f>VLOOKUP($H246,output!$A$9:$AH$2200,U$1-$J$1+2)</f>
        <v>205.01973178893999</v>
      </c>
      <c r="V246" s="11">
        <f>VLOOKUP($H246,output!$A$9:$AH$2200,V$1-$J$1+2)</f>
        <v>194.225694542734</v>
      </c>
      <c r="W246" s="11">
        <f>VLOOKUP($H246,output!$A$9:$AH$2200,W$1-$J$1+2)</f>
        <v>182.83624966346301</v>
      </c>
      <c r="X246" s="11">
        <f>VLOOKUP($H246,output!$A$9:$AH$2200,X$1-$J$1+2)</f>
        <v>172.28947211942</v>
      </c>
      <c r="Y246" s="11">
        <f>VLOOKUP($H246,output!$A$9:$AH$2200,Y$1-$J$1+2)</f>
        <v>162.443163224752</v>
      </c>
      <c r="Z246" s="11">
        <f>VLOOKUP($H246,output!$A$9:$AH$2200,Z$1-$J$1+2)</f>
        <v>153.15708983755599</v>
      </c>
      <c r="AA246" s="11">
        <f>VLOOKUP($H246,output!$A$9:$AH$2200,AA$1-$J$1+2)</f>
        <v>144.39412910361199</v>
      </c>
      <c r="AB246" s="11">
        <f>VLOOKUP($H246,output!$A$9:$AH$2200,AB$1-$J$1+2)</f>
        <v>136.124630354879</v>
      </c>
      <c r="AC246" s="11">
        <f>VLOOKUP($H246,output!$A$9:$AH$2200,AC$1-$J$1+2)</f>
        <v>128.650323958798</v>
      </c>
      <c r="AD246" s="11">
        <f>VLOOKUP($H246,output!$A$9:$AH$2200,AD$1-$J$1+2)</f>
        <v>121.71223283517701</v>
      </c>
      <c r="AE246" s="11">
        <f>VLOOKUP($H246,output!$A$9:$AH$2200,AE$1-$J$1+2)</f>
        <v>115.21646142498</v>
      </c>
      <c r="AF246" s="11">
        <f>VLOOKUP($H246,output!$A$9:$AH$2200,AF$1-$J$1+2)</f>
        <v>109.108482222829</v>
      </c>
      <c r="AG246" s="11">
        <f>VLOOKUP($H246,output!$A$9:$AH$2200,AG$1-$J$1+2)</f>
        <v>103.351932705755</v>
      </c>
      <c r="AH246" s="11">
        <f>VLOOKUP($H246,output!$A$9:$AH$2200,AH$1-$J$1+2)</f>
        <v>97.919246106271203</v>
      </c>
      <c r="AI246" s="11">
        <f>VLOOKUP($H246,output!$A$9:$AH$2200,AI$1-$J$1+2)</f>
        <v>92.787025282120993</v>
      </c>
      <c r="AJ246" s="11">
        <f>VLOOKUP($H246,output!$A$9:$AH$2200,AJ$1-$J$1+2)</f>
        <v>87.935104255125097</v>
      </c>
      <c r="AK246" s="11">
        <f>VLOOKUP($H246,output!$A$9:$AH$2200,AK$1-$J$1+2)</f>
        <v>83.345549037128094</v>
      </c>
      <c r="AL246" s="11">
        <f>VLOOKUP($H246,output!$A$9:$AH$2200,AL$1-$J$1+2)</f>
        <v>79.002348327563595</v>
      </c>
      <c r="AM246" s="11">
        <f>VLOOKUP($H246,output!$A$9:$AH$2200,AM$1-$J$1+2)</f>
        <v>74.890881780539701</v>
      </c>
      <c r="AN246" s="11">
        <f>VLOOKUP($H246,output!$A$9:$AH$2200,AN$1-$J$1+2)</f>
        <v>70.997721043392602</v>
      </c>
      <c r="AO246" s="11">
        <f>VLOOKUP($H246,output!$A$9:$AH$2200,AO$1-$J$1+2)</f>
        <v>67.310453334279401</v>
      </c>
      <c r="AP246" s="11">
        <f>VLOOKUP($H246,output!$A$9:$AH$2200,AP$1-$J$1+2)</f>
        <v>63.817549008046903</v>
      </c>
    </row>
    <row r="247" spans="8:44" x14ac:dyDescent="0.35">
      <c r="H247" t="s">
        <v>40</v>
      </c>
      <c r="I247" t="s">
        <v>598</v>
      </c>
      <c r="J247" s="11">
        <f>VLOOKUP($H247,output!$A$9:$AH$2200,J$1-$J$1+2)</f>
        <v>0</v>
      </c>
      <c r="K247" s="11">
        <f>VLOOKUP($H247,output!$A$9:$AH$2200,K$1-$J$1+2)</f>
        <v>29.355</v>
      </c>
      <c r="L247" s="11">
        <f>VLOOKUP($H247,output!$A$9:$AH$2200,L$1-$J$1+2)</f>
        <v>29.981000000000002</v>
      </c>
      <c r="M247" s="11">
        <f>VLOOKUP($H247,output!$A$9:$AH$2200,M$1-$J$1+2)</f>
        <v>32.833232265860801</v>
      </c>
      <c r="N247" s="11">
        <f>VLOOKUP($H247,output!$A$9:$AH$2200,N$1-$J$1+2)</f>
        <v>33.636838303198502</v>
      </c>
      <c r="O247" s="11">
        <f>VLOOKUP($H247,output!$A$9:$AH$2200,O$1-$J$1+2)</f>
        <v>34.493376199630198</v>
      </c>
      <c r="P247" s="11">
        <f>VLOOKUP($H247,output!$A$9:$AH$2200,P$1-$J$1+2)</f>
        <v>62.348481442052503</v>
      </c>
      <c r="Q247" s="11">
        <f>VLOOKUP($H247,output!$A$9:$AH$2200,Q$1-$J$1+2)</f>
        <v>48.176220311298401</v>
      </c>
      <c r="R247" s="11">
        <f>VLOOKUP($H247,output!$A$9:$AH$2200,R$1-$J$1+2)</f>
        <v>39.283474476184303</v>
      </c>
      <c r="S247" s="11">
        <f>VLOOKUP($H247,output!$A$9:$AH$2200,S$1-$J$1+2)</f>
        <v>55.185671513831601</v>
      </c>
      <c r="T247" s="11">
        <f>VLOOKUP($H247,output!$A$9:$AH$2200,T$1-$J$1+2)</f>
        <v>57.199036571752202</v>
      </c>
      <c r="U247" s="11">
        <f>VLOOKUP($H247,output!$A$9:$AH$2200,U$1-$J$1+2)</f>
        <v>74.983128190491797</v>
      </c>
      <c r="V247" s="11">
        <f>VLOOKUP($H247,output!$A$9:$AH$2200,V$1-$J$1+2)</f>
        <v>181.10696683107199</v>
      </c>
      <c r="W247" s="11">
        <f>VLOOKUP($H247,output!$A$9:$AH$2200,W$1-$J$1+2)</f>
        <v>104.437576425221</v>
      </c>
      <c r="X247" s="11">
        <f>VLOOKUP($H247,output!$A$9:$AH$2200,X$1-$J$1+2)</f>
        <v>89.276070984779594</v>
      </c>
      <c r="Y247" s="11">
        <f>VLOOKUP($H247,output!$A$9:$AH$2200,Y$1-$J$1+2)</f>
        <v>84.613480039494704</v>
      </c>
      <c r="Z247" s="11">
        <f>VLOOKUP($H247,output!$A$9:$AH$2200,Z$1-$J$1+2)</f>
        <v>80.621013549431197</v>
      </c>
      <c r="AA247" s="11">
        <f>VLOOKUP($H247,output!$A$9:$AH$2200,AA$1-$J$1+2)</f>
        <v>80.060817926832698</v>
      </c>
      <c r="AB247" s="11">
        <f>VLOOKUP($H247,output!$A$9:$AH$2200,AB$1-$J$1+2)</f>
        <v>56.941799455765903</v>
      </c>
      <c r="AC247" s="11">
        <f>VLOOKUP($H247,output!$A$9:$AH$2200,AC$1-$J$1+2)</f>
        <v>46.771951682392199</v>
      </c>
      <c r="AD247" s="11">
        <f>VLOOKUP($H247,output!$A$9:$AH$2200,AD$1-$J$1+2)</f>
        <v>40.835445093050197</v>
      </c>
      <c r="AE247" s="11">
        <f>VLOOKUP($H247,output!$A$9:$AH$2200,AE$1-$J$1+2)</f>
        <v>36.820731091541496</v>
      </c>
      <c r="AF247" s="11">
        <f>VLOOKUP($H247,output!$A$9:$AH$2200,AF$1-$J$1+2)</f>
        <v>33.819751969937798</v>
      </c>
      <c r="AG247" s="11">
        <f>VLOOKUP($H247,output!$A$9:$AH$2200,AG$1-$J$1+2)</f>
        <v>31.057441561969998</v>
      </c>
      <c r="AH247" s="11">
        <f>VLOOKUP($H247,output!$A$9:$AH$2200,AH$1-$J$1+2)</f>
        <v>28.813483629539</v>
      </c>
      <c r="AI247" s="11">
        <f>VLOOKUP($H247,output!$A$9:$AH$2200,AI$1-$J$1+2)</f>
        <v>26.948541397774701</v>
      </c>
      <c r="AJ247" s="11">
        <f>VLOOKUP($H247,output!$A$9:$AH$2200,AJ$1-$J$1+2)</f>
        <v>25.382786390859501</v>
      </c>
      <c r="AK247" s="11">
        <f>VLOOKUP($H247,output!$A$9:$AH$2200,AK$1-$J$1+2)</f>
        <v>24.039355191509401</v>
      </c>
      <c r="AL247" s="11">
        <f>VLOOKUP($H247,output!$A$9:$AH$2200,AL$1-$J$1+2)</f>
        <v>22.875019594659001</v>
      </c>
      <c r="AM247" s="11">
        <f>VLOOKUP($H247,output!$A$9:$AH$2200,AM$1-$J$1+2)</f>
        <v>21.8557802043183</v>
      </c>
      <c r="AN247" s="11">
        <f>VLOOKUP($H247,output!$A$9:$AH$2200,AN$1-$J$1+2)</f>
        <v>20.955651229937999</v>
      </c>
      <c r="AO247" s="11">
        <f>VLOOKUP($H247,output!$A$9:$AH$2200,AO$1-$J$1+2)</f>
        <v>20.154392512160499</v>
      </c>
      <c r="AP247" s="11">
        <f>VLOOKUP($H247,output!$A$9:$AH$2200,AP$1-$J$1+2)</f>
        <v>19.436018521809601</v>
      </c>
    </row>
    <row r="248" spans="8:44" x14ac:dyDescent="0.35">
      <c r="H248" t="s">
        <v>41</v>
      </c>
      <c r="I248" t="s">
        <v>599</v>
      </c>
      <c r="J248" s="11">
        <f>VLOOKUP($H248,output!$A$9:$AH$2200,J$1-$J$1+2)</f>
        <v>0</v>
      </c>
      <c r="K248" s="11">
        <f>VLOOKUP($H248,output!$A$9:$AH$2200,K$1-$J$1+2)</f>
        <v>541.15300000000002</v>
      </c>
      <c r="L248" s="11">
        <f>VLOOKUP($H248,output!$A$9:$AH$2200,L$1-$J$1+2)</f>
        <v>548.36300000000006</v>
      </c>
      <c r="M248" s="11">
        <f>VLOOKUP($H248,output!$A$9:$AH$2200,M$1-$J$1+2)</f>
        <v>553.68425358196998</v>
      </c>
      <c r="N248" s="11">
        <f>VLOOKUP($H248,output!$A$9:$AH$2200,N$1-$J$1+2)</f>
        <v>558.89948234288102</v>
      </c>
      <c r="O248" s="11">
        <f>VLOOKUP($H248,output!$A$9:$AH$2200,O$1-$J$1+2)</f>
        <v>565.14801137484903</v>
      </c>
      <c r="P248" s="11">
        <f>VLOOKUP($H248,output!$A$9:$AH$2200,P$1-$J$1+2)</f>
        <v>569.75669761076006</v>
      </c>
      <c r="Q248" s="11">
        <f>VLOOKUP($H248,output!$A$9:$AH$2200,Q$1-$J$1+2)</f>
        <v>334.72646656332802</v>
      </c>
      <c r="R248" s="11">
        <f>VLOOKUP($H248,output!$A$9:$AH$2200,R$1-$J$1+2)</f>
        <v>331.734997100003</v>
      </c>
      <c r="S248" s="11">
        <f>VLOOKUP($H248,output!$A$9:$AH$2200,S$1-$J$1+2)</f>
        <v>327.55751333219001</v>
      </c>
      <c r="T248" s="11">
        <f>VLOOKUP($H248,output!$A$9:$AH$2200,T$1-$J$1+2)</f>
        <v>323.31772070644399</v>
      </c>
      <c r="U248" s="11">
        <f>VLOOKUP($H248,output!$A$9:$AH$2200,U$1-$J$1+2)</f>
        <v>318.76911357227698</v>
      </c>
      <c r="V248" s="11">
        <f>VLOOKUP($H248,output!$A$9:$AH$2200,V$1-$J$1+2)</f>
        <v>312.04628797813899</v>
      </c>
      <c r="W248" s="11">
        <f>VLOOKUP($H248,output!$A$9:$AH$2200,W$1-$J$1+2)</f>
        <v>302.10203092679802</v>
      </c>
      <c r="X248" s="11">
        <f>VLOOKUP($H248,output!$A$9:$AH$2200,X$1-$J$1+2)</f>
        <v>295.89055827266901</v>
      </c>
      <c r="Y248" s="11">
        <f>VLOOKUP($H248,output!$A$9:$AH$2200,Y$1-$J$1+2)</f>
        <v>290.47374564152</v>
      </c>
      <c r="Z248" s="11">
        <f>VLOOKUP($H248,output!$A$9:$AH$2200,Z$1-$J$1+2)</f>
        <v>284.80273428707699</v>
      </c>
      <c r="AA248" s="11">
        <f>VLOOKUP($H248,output!$A$9:$AH$2200,AA$1-$J$1+2)</f>
        <v>279.18073891472</v>
      </c>
      <c r="AB248" s="11">
        <f>VLOOKUP($H248,output!$A$9:$AH$2200,AB$1-$J$1+2)</f>
        <v>273.79427130422903</v>
      </c>
      <c r="AC248" s="11">
        <f>VLOOKUP($H248,output!$A$9:$AH$2200,AC$1-$J$1+2)</f>
        <v>269.35904473812099</v>
      </c>
      <c r="AD248" s="11">
        <f>VLOOKUP($H248,output!$A$9:$AH$2200,AD$1-$J$1+2)</f>
        <v>265.38681653199097</v>
      </c>
      <c r="AE248" s="11">
        <f>VLOOKUP($H248,output!$A$9:$AH$2200,AE$1-$J$1+2)</f>
        <v>261.68912217898901</v>
      </c>
      <c r="AF248" s="11">
        <f>VLOOKUP($H248,output!$A$9:$AH$2200,AF$1-$J$1+2)</f>
        <v>258.18752017322498</v>
      </c>
      <c r="AG248" s="11">
        <f>VLOOKUP($H248,output!$A$9:$AH$2200,AG$1-$J$1+2)</f>
        <v>254.98785189845799</v>
      </c>
      <c r="AH248" s="11">
        <f>VLOOKUP($H248,output!$A$9:$AH$2200,AH$1-$J$1+2)</f>
        <v>251.926848973593</v>
      </c>
      <c r="AI248" s="11">
        <f>VLOOKUP($H248,output!$A$9:$AH$2200,AI$1-$J$1+2)</f>
        <v>248.98352005947501</v>
      </c>
      <c r="AJ248" s="11">
        <f>VLOOKUP($H248,output!$A$9:$AH$2200,AJ$1-$J$1+2)</f>
        <v>246.13044965444101</v>
      </c>
      <c r="AK248" s="11">
        <f>VLOOKUP($H248,output!$A$9:$AH$2200,AK$1-$J$1+2)</f>
        <v>243.37086458043501</v>
      </c>
      <c r="AL248" s="11">
        <f>VLOOKUP($H248,output!$A$9:$AH$2200,AL$1-$J$1+2)</f>
        <v>240.69295389962099</v>
      </c>
      <c r="AM248" s="11">
        <f>VLOOKUP($H248,output!$A$9:$AH$2200,AM$1-$J$1+2)</f>
        <v>238.089124076753</v>
      </c>
      <c r="AN248" s="11">
        <f>VLOOKUP($H248,output!$A$9:$AH$2200,AN$1-$J$1+2)</f>
        <v>235.55313673801101</v>
      </c>
      <c r="AO248" s="11">
        <f>VLOOKUP($H248,output!$A$9:$AH$2200,AO$1-$J$1+2)</f>
        <v>233.07983336173399</v>
      </c>
      <c r="AP248" s="11">
        <f>VLOOKUP($H248,output!$A$9:$AH$2200,AP$1-$J$1+2)</f>
        <v>230.66489084540899</v>
      </c>
    </row>
    <row r="249" spans="8:44" x14ac:dyDescent="0.35">
      <c r="H249" t="s">
        <v>42</v>
      </c>
      <c r="I249" t="s">
        <v>600</v>
      </c>
      <c r="J249" s="11">
        <f>VLOOKUP($H249,output!$A$9:$AH$2200,J$1-$J$1+2)</f>
        <v>0</v>
      </c>
      <c r="K249" s="11">
        <f>VLOOKUP($H249,output!$A$9:$AH$2200,K$1-$J$1+2)</f>
        <v>9.7490000000000006</v>
      </c>
      <c r="L249" s="11">
        <f>VLOOKUP($H249,output!$A$9:$AH$2200,L$1-$J$1+2)</f>
        <v>9.7609999999999992</v>
      </c>
      <c r="M249" s="11">
        <f>VLOOKUP($H249,output!$A$9:$AH$2200,M$1-$J$1+2)</f>
        <v>8.6475378671754708</v>
      </c>
      <c r="N249" s="11">
        <f>VLOOKUP($H249,output!$A$9:$AH$2200,N$1-$J$1+2)</f>
        <v>8.6341157002387501</v>
      </c>
      <c r="O249" s="11">
        <f>VLOOKUP($H249,output!$A$9:$AH$2200,O$1-$J$1+2)</f>
        <v>8.6537345871397804</v>
      </c>
      <c r="P249" s="11">
        <f>VLOOKUP($H249,output!$A$9:$AH$2200,P$1-$J$1+2)</f>
        <v>9.1172361314345203</v>
      </c>
      <c r="Q249" s="11">
        <f>VLOOKUP($H249,output!$A$9:$AH$2200,Q$1-$J$1+2)</f>
        <v>7.3157657956615498</v>
      </c>
      <c r="R249" s="11">
        <f>VLOOKUP($H249,output!$A$9:$AH$2200,R$1-$J$1+2)</f>
        <v>7.1818395897618004</v>
      </c>
      <c r="S249" s="11">
        <f>VLOOKUP($H249,output!$A$9:$AH$2200,S$1-$J$1+2)</f>
        <v>7.1591090819830097</v>
      </c>
      <c r="T249" s="11">
        <f>VLOOKUP($H249,output!$A$9:$AH$2200,T$1-$J$1+2)</f>
        <v>6.9843840670902404</v>
      </c>
      <c r="U249" s="11">
        <f>VLOOKUP($H249,output!$A$9:$AH$2200,U$1-$J$1+2)</f>
        <v>6.8025881181287904</v>
      </c>
      <c r="V249" s="11">
        <f>VLOOKUP($H249,output!$A$9:$AH$2200,V$1-$J$1+2)</f>
        <v>6.6748866109804501</v>
      </c>
      <c r="W249" s="11">
        <f>VLOOKUP($H249,output!$A$9:$AH$2200,W$1-$J$1+2)</f>
        <v>6.2711603762488402</v>
      </c>
      <c r="X249" s="11">
        <f>VLOOKUP($H249,output!$A$9:$AH$2200,X$1-$J$1+2)</f>
        <v>6.0095574190448797</v>
      </c>
      <c r="Y249" s="11">
        <f>VLOOKUP($H249,output!$A$9:$AH$2200,Y$1-$J$1+2)</f>
        <v>5.7908734025126298</v>
      </c>
      <c r="Z249" s="11">
        <f>VLOOKUP($H249,output!$A$9:$AH$2200,Z$1-$J$1+2)</f>
        <v>5.5752190994147401</v>
      </c>
      <c r="AA249" s="11">
        <f>VLOOKUP($H249,output!$A$9:$AH$2200,AA$1-$J$1+2)</f>
        <v>5.3713294801847997</v>
      </c>
      <c r="AB249" s="11">
        <f>VLOOKUP($H249,output!$A$9:$AH$2200,AB$1-$J$1+2)</f>
        <v>5.1809688504083597</v>
      </c>
      <c r="AC249" s="11">
        <f>VLOOKUP($H249,output!$A$9:$AH$2200,AC$1-$J$1+2)</f>
        <v>5.0262355560382002</v>
      </c>
      <c r="AD249" s="11">
        <f>VLOOKUP($H249,output!$A$9:$AH$2200,AD$1-$J$1+2)</f>
        <v>4.88613704403567</v>
      </c>
      <c r="AE249" s="11">
        <f>VLOOKUP($H249,output!$A$9:$AH$2200,AE$1-$J$1+2)</f>
        <v>4.7593707742366798</v>
      </c>
      <c r="AF249" s="11">
        <f>VLOOKUP($H249,output!$A$9:$AH$2200,AF$1-$J$1+2)</f>
        <v>4.6427433414373702</v>
      </c>
      <c r="AG249" s="11">
        <f>VLOOKUP($H249,output!$A$9:$AH$2200,AG$1-$J$1+2)</f>
        <v>4.5206530657075801</v>
      </c>
      <c r="AH249" s="11">
        <f>VLOOKUP($H249,output!$A$9:$AH$2200,AH$1-$J$1+2)</f>
        <v>4.4075613508857501</v>
      </c>
      <c r="AI249" s="11">
        <f>VLOOKUP($H249,output!$A$9:$AH$2200,AI$1-$J$1+2)</f>
        <v>4.3022360611294799</v>
      </c>
      <c r="AJ249" s="11">
        <f>VLOOKUP($H249,output!$A$9:$AH$2200,AJ$1-$J$1+2)</f>
        <v>4.2050720202482204</v>
      </c>
      <c r="AK249" s="11">
        <f>VLOOKUP($H249,output!$A$9:$AH$2200,AK$1-$J$1+2)</f>
        <v>4.1135319636645704</v>
      </c>
      <c r="AL249" s="11">
        <f>VLOOKUP($H249,output!$A$9:$AH$2200,AL$1-$J$1+2)</f>
        <v>4.0272938914842999</v>
      </c>
      <c r="AM249" s="11">
        <f>VLOOKUP($H249,output!$A$9:$AH$2200,AM$1-$J$1+2)</f>
        <v>3.9458443388744202</v>
      </c>
      <c r="AN249" s="11">
        <f>VLOOKUP($H249,output!$A$9:$AH$2200,AN$1-$J$1+2)</f>
        <v>3.8687492559280998</v>
      </c>
      <c r="AO249" s="11">
        <f>VLOOKUP($H249,output!$A$9:$AH$2200,AO$1-$J$1+2)</f>
        <v>3.7956319956831899</v>
      </c>
      <c r="AP249" s="11">
        <f>VLOOKUP($H249,output!$A$9:$AH$2200,AP$1-$J$1+2)</f>
        <v>3.7261624829001301</v>
      </c>
    </row>
    <row r="251" spans="8:44" x14ac:dyDescent="0.35">
      <c r="H251" t="s">
        <v>43</v>
      </c>
      <c r="J251" s="11">
        <f>VLOOKUP($H251,output!$A$9:$AH$2200,J$1-$J$1+2)</f>
        <v>0</v>
      </c>
      <c r="K251" s="11">
        <f>VLOOKUP($H251,output!$A$9:$AH$2200,K$1-$J$1+2)</f>
        <v>0</v>
      </c>
      <c r="L251" s="11">
        <f>VLOOKUP($H251,output!$A$9:$AH$2200,L$1-$J$1+2)</f>
        <v>0</v>
      </c>
      <c r="M251" s="11">
        <f>VLOOKUP($H251,output!$A$9:$AH$2200,M$1-$J$1+2)</f>
        <v>0</v>
      </c>
      <c r="N251" s="11">
        <f>VLOOKUP($H251,output!$A$9:$AH$2200,N$1-$J$1+2)</f>
        <v>0</v>
      </c>
      <c r="O251" s="11">
        <f>VLOOKUP($H251,output!$A$9:$AH$2200,O$1-$J$1+2)</f>
        <v>0</v>
      </c>
      <c r="P251" s="11">
        <f>VLOOKUP($H251,output!$A$9:$AH$2200,P$1-$J$1+2)</f>
        <v>0</v>
      </c>
      <c r="Q251" s="11">
        <f>VLOOKUP($H251,output!$A$9:$AH$2200,Q$1-$J$1+2)</f>
        <v>41.690651547562503</v>
      </c>
      <c r="R251" s="11">
        <f>VLOOKUP($H251,output!$A$9:$AH$2200,R$1-$J$1+2)</f>
        <v>34.137183329446103</v>
      </c>
      <c r="S251" s="11">
        <f>VLOOKUP($H251,output!$A$9:$AH$2200,S$1-$J$1+2)</f>
        <v>27.946490594984901</v>
      </c>
      <c r="T251" s="11">
        <f>VLOOKUP($H251,output!$A$9:$AH$2200,T$1-$J$1+2)</f>
        <v>22.804768556586701</v>
      </c>
      <c r="U251" s="11">
        <f>VLOOKUP($H251,output!$A$9:$AH$2200,U$1-$J$1+2)</f>
        <v>18.620771885433001</v>
      </c>
      <c r="V251" s="11">
        <f>VLOOKUP($H251,output!$A$9:$AH$2200,V$1-$J$1+2)</f>
        <v>25.3308950716502</v>
      </c>
      <c r="W251" s="11">
        <f>VLOOKUP($H251,output!$A$9:$AH$2200,W$1-$J$1+2)</f>
        <v>17.455006904857701</v>
      </c>
      <c r="X251" s="11">
        <f>VLOOKUP($H251,output!$A$9:$AH$2200,X$1-$J$1+2)</f>
        <v>20.198478166699601</v>
      </c>
      <c r="Y251" s="11">
        <f>VLOOKUP($H251,output!$A$9:$AH$2200,Y$1-$J$1+2)</f>
        <v>10.033463488432</v>
      </c>
      <c r="Z251" s="11">
        <f>VLOOKUP($H251,output!$A$9:$AH$2200,Z$1-$J$1+2)</f>
        <v>6.9829582839341402</v>
      </c>
      <c r="AA251" s="11">
        <f>VLOOKUP($H251,output!$A$9:$AH$2200,AA$1-$J$1+2)</f>
        <v>2.08326644562178</v>
      </c>
      <c r="AB251" s="11">
        <f>VLOOKUP($H251,output!$A$9:$AH$2200,AB$1-$J$1+2)</f>
        <v>0.84324837584105305</v>
      </c>
      <c r="AC251" s="11">
        <f>VLOOKUP($H251,output!$A$9:$AH$2200,AC$1-$J$1+2)</f>
        <v>2.9475952226887098E-3</v>
      </c>
      <c r="AD251" s="11">
        <f>VLOOKUP($H251,output!$A$9:$AH$2200,AD$1-$J$1+2)</f>
        <v>2.74324744964376E-3</v>
      </c>
      <c r="AE251" s="11">
        <f>VLOOKUP($H251,output!$A$9:$AH$2200,AE$1-$J$1+2)</f>
        <v>2.5544085916116501E-3</v>
      </c>
      <c r="AF251" s="11">
        <f>VLOOKUP($H251,output!$A$9:$AH$2200,AF$1-$J$1+2)</f>
        <v>2.37940387216669E-3</v>
      </c>
      <c r="AG251" s="11">
        <f>VLOOKUP($H251,output!$A$9:$AH$2200,AG$1-$J$1+2)</f>
        <v>2.2169596120085399E-3</v>
      </c>
      <c r="AH251" s="11">
        <f>VLOOKUP($H251,output!$A$9:$AH$2200,AH$1-$J$1+2)</f>
        <v>2.06607436973029E-3</v>
      </c>
      <c r="AI251" s="11">
        <f>VLOOKUP($H251,output!$A$9:$AH$2200,AI$1-$J$1+2)</f>
        <v>1.92580219189661E-3</v>
      </c>
      <c r="AJ251" s="11">
        <f>VLOOKUP($H251,output!$A$9:$AH$2200,AJ$1-$J$1+2)</f>
        <v>1.79531976665458E-3</v>
      </c>
      <c r="AK251" s="11">
        <f>VLOOKUP($H251,output!$A$9:$AH$2200,AK$1-$J$1+2)</f>
        <v>1.67388895302875E-3</v>
      </c>
      <c r="AL251" s="11">
        <f>VLOOKUP($H251,output!$A$9:$AH$2200,AL$1-$J$1+2)</f>
        <v>1.5608269335743599E-3</v>
      </c>
      <c r="AM251" s="11">
        <f>VLOOKUP($H251,output!$A$9:$AH$2200,AM$1-$J$1+2)</f>
        <v>1.45553184381057E-3</v>
      </c>
      <c r="AN251" s="11">
        <f>VLOOKUP($H251,output!$A$9:$AH$2200,AN$1-$J$1+2)</f>
        <v>1.35744750883316E-3</v>
      </c>
      <c r="AO251" s="11">
        <f>VLOOKUP($H251,output!$A$9:$AH$2200,AO$1-$J$1+2)</f>
        <v>1.26605495332613E-3</v>
      </c>
      <c r="AP251" s="11">
        <f>VLOOKUP($H251,output!$A$9:$AH$2200,AP$1-$J$1+2)</f>
        <v>1.1808855295481499E-3</v>
      </c>
    </row>
    <row r="252" spans="8:44" x14ac:dyDescent="0.35">
      <c r="H252" t="s">
        <v>44</v>
      </c>
      <c r="J252" s="11">
        <f>VLOOKUP($H252,output!$A$9:$AH$2200,J$1-$J$1+2)</f>
        <v>0</v>
      </c>
      <c r="K252" s="11">
        <f>VLOOKUP($H252,output!$A$9:$AH$2200,K$1-$J$1+2)</f>
        <v>34.591000000000001</v>
      </c>
      <c r="L252" s="11">
        <f>VLOOKUP($H252,output!$A$9:$AH$2200,L$1-$J$1+2)</f>
        <v>34.162999999999997</v>
      </c>
      <c r="M252" s="11">
        <f>VLOOKUP($H252,output!$A$9:$AH$2200,M$1-$J$1+2)</f>
        <v>33.901834514501999</v>
      </c>
      <c r="N252" s="11">
        <f>VLOOKUP($H252,output!$A$9:$AH$2200,N$1-$J$1+2)</f>
        <v>101.813531525</v>
      </c>
      <c r="O252" s="11">
        <f>VLOOKUP($H252,output!$A$9:$AH$2200,O$1-$J$1+2)</f>
        <v>259.25371691060099</v>
      </c>
      <c r="P252" s="11">
        <f>VLOOKUP($H252,output!$A$9:$AH$2200,P$1-$J$1+2)</f>
        <v>248.81260983237499</v>
      </c>
      <c r="Q252" s="11">
        <f>VLOOKUP($H252,output!$A$9:$AH$2200,Q$1-$J$1+2)</f>
        <v>168.299236115029</v>
      </c>
      <c r="R252" s="11">
        <f>VLOOKUP($H252,output!$A$9:$AH$2200,R$1-$J$1+2)</f>
        <v>139.97614338786801</v>
      </c>
      <c r="S252" s="11">
        <f>VLOOKUP($H252,output!$A$9:$AH$2200,S$1-$J$1+2)</f>
        <v>124.563361648396</v>
      </c>
      <c r="T252" s="11">
        <f>VLOOKUP($H252,output!$A$9:$AH$2200,T$1-$J$1+2)</f>
        <v>95.510514316140501</v>
      </c>
      <c r="U252" s="11">
        <f>VLOOKUP($H252,output!$A$9:$AH$2200,U$1-$J$1+2)</f>
        <v>77.392741059194506</v>
      </c>
      <c r="V252" s="11">
        <f>VLOOKUP($H252,output!$A$9:$AH$2200,V$1-$J$1+2)</f>
        <v>108.94123301197401</v>
      </c>
      <c r="W252" s="11">
        <f>VLOOKUP($H252,output!$A$9:$AH$2200,W$1-$J$1+2)</f>
        <v>73.039951322125305</v>
      </c>
      <c r="X252" s="11">
        <f>VLOOKUP($H252,output!$A$9:$AH$2200,X$1-$J$1+2)</f>
        <v>82.005415705777395</v>
      </c>
      <c r="Y252" s="11">
        <f>VLOOKUP($H252,output!$A$9:$AH$2200,Y$1-$J$1+2)</f>
        <v>40.734674409289198</v>
      </c>
      <c r="Z252" s="11">
        <f>VLOOKUP($H252,output!$A$9:$AH$2200,Z$1-$J$1+2)</f>
        <v>27.638956474456499</v>
      </c>
      <c r="AA252" s="11">
        <f>VLOOKUP($H252,output!$A$9:$AH$2200,AA$1-$J$1+2)</f>
        <v>8.1728581389316908</v>
      </c>
      <c r="AB252" s="11">
        <f>VLOOKUP($H252,output!$A$9:$AH$2200,AB$1-$J$1+2)</f>
        <v>3.2496823048925298</v>
      </c>
      <c r="AC252" s="11">
        <f>VLOOKUP($H252,output!$A$9:$AH$2200,AC$1-$J$1+2)</f>
        <v>1.2698651694950699E-2</v>
      </c>
      <c r="AD252" s="11">
        <f>VLOOKUP($H252,output!$A$9:$AH$2200,AD$1-$J$1+2)</f>
        <v>1.1484897230919E-2</v>
      </c>
      <c r="AE252" s="11">
        <f>VLOOKUP($H252,output!$A$9:$AH$2200,AE$1-$J$1+2)</f>
        <v>1.0500638591449601E-2</v>
      </c>
      <c r="AF252" s="11">
        <f>VLOOKUP($H252,output!$A$9:$AH$2200,AF$1-$J$1+2)</f>
        <v>9.6539412477606792E-3</v>
      </c>
      <c r="AG252" s="11">
        <f>VLOOKUP($H252,output!$A$9:$AH$2200,AG$1-$J$1+2)</f>
        <v>8.8911287376465999E-3</v>
      </c>
      <c r="AH252" s="11">
        <f>VLOOKUP($H252,output!$A$9:$AH$2200,AH$1-$J$1+2)</f>
        <v>8.2053671419912294E-3</v>
      </c>
      <c r="AI252" s="11">
        <f>VLOOKUP($H252,output!$A$9:$AH$2200,AI$1-$J$1+2)</f>
        <v>7.5821932835371097E-3</v>
      </c>
      <c r="AJ252" s="11">
        <f>VLOOKUP($H252,output!$A$9:$AH$2200,AJ$1-$J$1+2)</f>
        <v>7.0127594137185997E-3</v>
      </c>
      <c r="AK252" s="11">
        <f>VLOOKUP($H252,output!$A$9:$AH$2200,AK$1-$J$1+2)</f>
        <v>6.4899359937785001E-3</v>
      </c>
      <c r="AL252" s="11">
        <f>VLOOKUP($H252,output!$A$9:$AH$2200,AL$1-$J$1+2)</f>
        <v>6.00878904264672E-3</v>
      </c>
      <c r="AM252" s="11">
        <f>VLOOKUP($H252,output!$A$9:$AH$2200,AM$1-$J$1+2)</f>
        <v>5.5652847537125197E-3</v>
      </c>
      <c r="AN252" s="11">
        <f>VLOOKUP($H252,output!$A$9:$AH$2200,AN$1-$J$1+2)</f>
        <v>5.15599532261972E-3</v>
      </c>
      <c r="AO252" s="11">
        <f>VLOOKUP($H252,output!$A$9:$AH$2200,AO$1-$J$1+2)</f>
        <v>4.7779415129122699E-3</v>
      </c>
      <c r="AP252" s="11">
        <f>VLOOKUP($H252,output!$A$9:$AH$2200,AP$1-$J$1+2)</f>
        <v>4.4285182848421501E-3</v>
      </c>
    </row>
    <row r="253" spans="8:44" x14ac:dyDescent="0.35">
      <c r="H253" t="s">
        <v>45</v>
      </c>
      <c r="J253" s="11">
        <f>VLOOKUP($H253,output!$A$9:$AH$2200,J$1-$J$1+2)</f>
        <v>0</v>
      </c>
      <c r="K253" s="11">
        <f>VLOOKUP($H253,output!$A$9:$AH$2200,K$1-$J$1+2)</f>
        <v>9.5869999999999997</v>
      </c>
      <c r="L253" s="11">
        <f>VLOOKUP($H253,output!$A$9:$AH$2200,L$1-$J$1+2)</f>
        <v>9.3580000000000005</v>
      </c>
      <c r="M253" s="11">
        <f>VLOOKUP($H253,output!$A$9:$AH$2200,M$1-$J$1+2)</f>
        <v>7.6625409668955502</v>
      </c>
      <c r="N253" s="11">
        <f>VLOOKUP($H253,output!$A$9:$AH$2200,N$1-$J$1+2)</f>
        <v>32.755304619409102</v>
      </c>
      <c r="O253" s="11">
        <f>VLOOKUP($H253,output!$A$9:$AH$2200,O$1-$J$1+2)</f>
        <v>81.512081311944002</v>
      </c>
      <c r="P253" s="11">
        <f>VLOOKUP($H253,output!$A$9:$AH$2200,P$1-$J$1+2)</f>
        <v>61.687593998275403</v>
      </c>
      <c r="Q253" s="11">
        <f>VLOOKUP($H253,output!$A$9:$AH$2200,Q$1-$J$1+2)</f>
        <v>37.876345925368</v>
      </c>
      <c r="R253" s="11">
        <f>VLOOKUP($H253,output!$A$9:$AH$2200,R$1-$J$1+2)</f>
        <v>30.130876563506899</v>
      </c>
      <c r="S253" s="11">
        <f>VLOOKUP($H253,output!$A$9:$AH$2200,S$1-$J$1+2)</f>
        <v>23.3788094481129</v>
      </c>
      <c r="T253" s="11">
        <f>VLOOKUP($H253,output!$A$9:$AH$2200,T$1-$J$1+2)</f>
        <v>18.516205335383798</v>
      </c>
      <c r="U253" s="11">
        <f>VLOOKUP($H253,output!$A$9:$AH$2200,U$1-$J$1+2)</f>
        <v>14.7359948807461</v>
      </c>
      <c r="V253" s="11">
        <f>VLOOKUP($H253,output!$A$9:$AH$2200,V$1-$J$1+2)</f>
        <v>19.090470152034499</v>
      </c>
      <c r="W253" s="11">
        <f>VLOOKUP($H253,output!$A$9:$AH$2200,W$1-$J$1+2)</f>
        <v>12.903476139773399</v>
      </c>
      <c r="X253" s="11">
        <f>VLOOKUP($H253,output!$A$9:$AH$2200,X$1-$J$1+2)</f>
        <v>14.6903566410876</v>
      </c>
      <c r="Y253" s="11">
        <f>VLOOKUP($H253,output!$A$9:$AH$2200,Y$1-$J$1+2)</f>
        <v>7.1618990492399499</v>
      </c>
      <c r="Z253" s="11">
        <f>VLOOKUP($H253,output!$A$9:$AH$2200,Z$1-$J$1+2)</f>
        <v>4.8812493609138601</v>
      </c>
      <c r="AA253" s="11">
        <f>VLOOKUP($H253,output!$A$9:$AH$2200,AA$1-$J$1+2)</f>
        <v>1.4264986335249099</v>
      </c>
      <c r="AB253" s="11">
        <f>VLOOKUP($H253,output!$A$9:$AH$2200,AB$1-$J$1+2)</f>
        <v>0.57335264216748705</v>
      </c>
      <c r="AC253" s="11">
        <f>VLOOKUP($H253,output!$A$9:$AH$2200,AC$1-$J$1+2)</f>
        <v>1.9934198647278099E-3</v>
      </c>
      <c r="AD253" s="11">
        <f>VLOOKUP($H253,output!$A$9:$AH$2200,AD$1-$J$1+2)</f>
        <v>1.84907110529092E-3</v>
      </c>
      <c r="AE253" s="11">
        <f>VLOOKUP($H253,output!$A$9:$AH$2200,AE$1-$J$1+2)</f>
        <v>1.7163025987579599E-3</v>
      </c>
      <c r="AF253" s="11">
        <f>VLOOKUP($H253,output!$A$9:$AH$2200,AF$1-$J$1+2)</f>
        <v>1.5937678156844699E-3</v>
      </c>
      <c r="AG253" s="11">
        <f>VLOOKUP($H253,output!$A$9:$AH$2200,AG$1-$J$1+2)</f>
        <v>1.4874099077427201E-3</v>
      </c>
      <c r="AH253" s="11">
        <f>VLOOKUP($H253,output!$A$9:$AH$2200,AH$1-$J$1+2)</f>
        <v>1.3881322592129001E-3</v>
      </c>
      <c r="AI253" s="11">
        <f>VLOOKUP($H253,output!$A$9:$AH$2200,AI$1-$J$1+2)</f>
        <v>1.29544304095341E-3</v>
      </c>
      <c r="AJ253" s="11">
        <f>VLOOKUP($H253,output!$A$9:$AH$2200,AJ$1-$J$1+2)</f>
        <v>1.2085525576755801E-3</v>
      </c>
      <c r="AK253" s="11">
        <f>VLOOKUP($H253,output!$A$9:$AH$2200,AK$1-$J$1+2)</f>
        <v>1.1275496146180999E-3</v>
      </c>
      <c r="AL253" s="11">
        <f>VLOOKUP($H253,output!$A$9:$AH$2200,AL$1-$J$1+2)</f>
        <v>1.0519281790515899E-3</v>
      </c>
      <c r="AM253" s="11">
        <f>VLOOKUP($H253,output!$A$9:$AH$2200,AM$1-$J$1+2)</f>
        <v>9.8133088615274307E-4</v>
      </c>
      <c r="AN253" s="11">
        <f>VLOOKUP($H253,output!$A$9:$AH$2200,AN$1-$J$1+2)</f>
        <v>9.1542116594248396E-4</v>
      </c>
      <c r="AO253" s="11">
        <f>VLOOKUP($H253,output!$A$9:$AH$2200,AO$1-$J$1+2)</f>
        <v>8.5388820117802803E-4</v>
      </c>
      <c r="AP253" s="11">
        <f>VLOOKUP($H253,output!$A$9:$AH$2200,AP$1-$J$1+2)</f>
        <v>7.9644235490383903E-4</v>
      </c>
    </row>
    <row r="254" spans="8:44" x14ac:dyDescent="0.35">
      <c r="H254" t="s">
        <v>46</v>
      </c>
      <c r="J254" s="11">
        <f>VLOOKUP($H254,output!$A$9:$AH$2200,J$1-$J$1+2)</f>
        <v>0</v>
      </c>
      <c r="K254" s="11">
        <f>VLOOKUP($H254,output!$A$9:$AH$2200,K$1-$J$1+2)</f>
        <v>130.61000000000001</v>
      </c>
      <c r="L254" s="11">
        <f>VLOOKUP($H254,output!$A$9:$AH$2200,L$1-$J$1+2)</f>
        <v>128.65600000000001</v>
      </c>
      <c r="M254" s="11">
        <f>VLOOKUP($H254,output!$A$9:$AH$2200,M$1-$J$1+2)</f>
        <v>131.28352649520201</v>
      </c>
      <c r="N254" s="11">
        <f>VLOOKUP($H254,output!$A$9:$AH$2200,N$1-$J$1+2)</f>
        <v>0</v>
      </c>
      <c r="O254" s="11">
        <f>VLOOKUP($H254,output!$A$9:$AH$2200,O$1-$J$1+2)</f>
        <v>0</v>
      </c>
      <c r="P254" s="11">
        <f>VLOOKUP($H254,output!$A$9:$AH$2200,P$1-$J$1+2)</f>
        <v>0</v>
      </c>
      <c r="Q254" s="11">
        <f>VLOOKUP($H254,output!$A$9:$AH$2200,Q$1-$J$1+2)</f>
        <v>0</v>
      </c>
      <c r="R254" s="11">
        <f>VLOOKUP($H254,output!$A$9:$AH$2200,R$1-$J$1+2)</f>
        <v>0</v>
      </c>
      <c r="S254" s="11">
        <f>VLOOKUP($H254,output!$A$9:$AH$2200,S$1-$J$1+2)</f>
        <v>0</v>
      </c>
      <c r="T254" s="11">
        <f>VLOOKUP($H254,output!$A$9:$AH$2200,T$1-$J$1+2)</f>
        <v>0</v>
      </c>
      <c r="U254" s="11">
        <f>VLOOKUP($H254,output!$A$9:$AH$2200,U$1-$J$1+2)</f>
        <v>0</v>
      </c>
      <c r="V254" s="11">
        <f>VLOOKUP($H254,output!$A$9:$AH$2200,V$1-$J$1+2)</f>
        <v>0</v>
      </c>
      <c r="W254" s="11">
        <f>VLOOKUP($H254,output!$A$9:$AH$2200,W$1-$J$1+2)</f>
        <v>0</v>
      </c>
      <c r="X254" s="11">
        <f>VLOOKUP($H254,output!$A$9:$AH$2200,X$1-$J$1+2)</f>
        <v>0</v>
      </c>
      <c r="Y254" s="11">
        <f>VLOOKUP($H254,output!$A$9:$AH$2200,Y$1-$J$1+2)</f>
        <v>0</v>
      </c>
      <c r="Z254" s="11">
        <f>VLOOKUP($H254,output!$A$9:$AH$2200,Z$1-$J$1+2)</f>
        <v>0</v>
      </c>
      <c r="AA254" s="11">
        <f>VLOOKUP($H254,output!$A$9:$AH$2200,AA$1-$J$1+2)</f>
        <v>0</v>
      </c>
      <c r="AB254" s="11">
        <f>VLOOKUP($H254,output!$A$9:$AH$2200,AB$1-$J$1+2)</f>
        <v>0</v>
      </c>
      <c r="AC254" s="11">
        <f>VLOOKUP($H254,output!$A$9:$AH$2200,AC$1-$J$1+2)</f>
        <v>0</v>
      </c>
      <c r="AD254" s="11">
        <f>VLOOKUP($H254,output!$A$9:$AH$2200,AD$1-$J$1+2)</f>
        <v>0</v>
      </c>
      <c r="AE254" s="11">
        <f>VLOOKUP($H254,output!$A$9:$AH$2200,AE$1-$J$1+2)</f>
        <v>0</v>
      </c>
      <c r="AF254" s="11">
        <f>VLOOKUP($H254,output!$A$9:$AH$2200,AF$1-$J$1+2)</f>
        <v>0</v>
      </c>
      <c r="AG254" s="11">
        <f>VLOOKUP($H254,output!$A$9:$AH$2200,AG$1-$J$1+2)</f>
        <v>0</v>
      </c>
      <c r="AH254" s="11">
        <f>VLOOKUP($H254,output!$A$9:$AH$2200,AH$1-$J$1+2)</f>
        <v>0</v>
      </c>
      <c r="AI254" s="11">
        <f>VLOOKUP($H254,output!$A$9:$AH$2200,AI$1-$J$1+2)</f>
        <v>0</v>
      </c>
      <c r="AJ254" s="11">
        <f>VLOOKUP($H254,output!$A$9:$AH$2200,AJ$1-$J$1+2)</f>
        <v>0</v>
      </c>
      <c r="AK254" s="11">
        <f>VLOOKUP($H254,output!$A$9:$AH$2200,AK$1-$J$1+2)</f>
        <v>0</v>
      </c>
      <c r="AL254" s="11">
        <f>VLOOKUP($H254,output!$A$9:$AH$2200,AL$1-$J$1+2)</f>
        <v>0</v>
      </c>
      <c r="AM254" s="11">
        <f>VLOOKUP($H254,output!$A$9:$AH$2200,AM$1-$J$1+2)</f>
        <v>0</v>
      </c>
      <c r="AN254" s="11">
        <f>VLOOKUP($H254,output!$A$9:$AH$2200,AN$1-$J$1+2)</f>
        <v>0</v>
      </c>
      <c r="AO254" s="11">
        <f>VLOOKUP($H254,output!$A$9:$AH$2200,AO$1-$J$1+2)</f>
        <v>0</v>
      </c>
      <c r="AP254" s="11">
        <f>VLOOKUP($H254,output!$A$9:$AH$2200,AP$1-$J$1+2)</f>
        <v>0</v>
      </c>
    </row>
    <row r="255" spans="8:44" x14ac:dyDescent="0.35">
      <c r="H255" t="s">
        <v>47</v>
      </c>
      <c r="J255" s="11">
        <f>VLOOKUP($H255,output!$A$9:$AH$2200,J$1-$J$1+2)</f>
        <v>0</v>
      </c>
      <c r="K255" s="11">
        <f>VLOOKUP($H255,output!$A$9:$AH$2200,K$1-$J$1+2)</f>
        <v>17.058</v>
      </c>
      <c r="L255" s="11">
        <f>VLOOKUP($H255,output!$A$9:$AH$2200,L$1-$J$1+2)</f>
        <v>16.295999999999999</v>
      </c>
      <c r="M255" s="11">
        <f>VLOOKUP($H255,output!$A$9:$AH$2200,M$1-$J$1+2)</f>
        <v>12.617325693704201</v>
      </c>
      <c r="N255" s="11">
        <f>VLOOKUP($H255,output!$A$9:$AH$2200,N$1-$J$1+2)</f>
        <v>48.594504746614398</v>
      </c>
      <c r="O255" s="11">
        <f>VLOOKUP($H255,output!$A$9:$AH$2200,O$1-$J$1+2)</f>
        <v>119.337396234115</v>
      </c>
      <c r="P255" s="11">
        <f>VLOOKUP($H255,output!$A$9:$AH$2200,P$1-$J$1+2)</f>
        <v>94.458523763424395</v>
      </c>
      <c r="Q255" s="11">
        <f>VLOOKUP($H255,output!$A$9:$AH$2200,Q$1-$J$1+2)</f>
        <v>64.791427027692094</v>
      </c>
      <c r="R255" s="11">
        <f>VLOOKUP($H255,output!$A$9:$AH$2200,R$1-$J$1+2)</f>
        <v>49.817908380225703</v>
      </c>
      <c r="S255" s="11">
        <f>VLOOKUP($H255,output!$A$9:$AH$2200,S$1-$J$1+2)</f>
        <v>38.189855444979003</v>
      </c>
      <c r="T255" s="11">
        <f>VLOOKUP($H255,output!$A$9:$AH$2200,T$1-$J$1+2)</f>
        <v>29.2141052812919</v>
      </c>
      <c r="U255" s="11">
        <f>VLOOKUP($H255,output!$A$9:$AH$2200,U$1-$J$1+2)</f>
        <v>22.494116656619401</v>
      </c>
      <c r="V255" s="11">
        <f>VLOOKUP($H255,output!$A$9:$AH$2200,V$1-$J$1+2)</f>
        <v>28.8015587761119</v>
      </c>
      <c r="W255" s="11">
        <f>VLOOKUP($H255,output!$A$9:$AH$2200,W$1-$J$1+2)</f>
        <v>18.8221067854703</v>
      </c>
      <c r="X255" s="11">
        <f>VLOOKUP($H255,output!$A$9:$AH$2200,X$1-$J$1+2)</f>
        <v>20.656280690709401</v>
      </c>
      <c r="Y255" s="11">
        <f>VLOOKUP($H255,output!$A$9:$AH$2200,Y$1-$J$1+2)</f>
        <v>9.7141010231469895</v>
      </c>
      <c r="Z255" s="11">
        <f>VLOOKUP($H255,output!$A$9:$AH$2200,Z$1-$J$1+2)</f>
        <v>6.3864600265235696</v>
      </c>
      <c r="AA255" s="11">
        <f>VLOOKUP($H255,output!$A$9:$AH$2200,AA$1-$J$1+2)</f>
        <v>1.80202467614757</v>
      </c>
      <c r="AB255" s="11">
        <f>VLOOKUP($H255,output!$A$9:$AH$2200,AB$1-$J$1+2)</f>
        <v>0.69871558998324201</v>
      </c>
      <c r="AC255" s="11">
        <f>VLOOKUP($H255,output!$A$9:$AH$2200,AC$1-$J$1+2)</f>
        <v>2.3502942733636301E-3</v>
      </c>
      <c r="AD255" s="11">
        <f>VLOOKUP($H255,output!$A$9:$AH$2200,AD$1-$J$1+2)</f>
        <v>2.1107590650807201E-3</v>
      </c>
      <c r="AE255" s="11">
        <f>VLOOKUP($H255,output!$A$9:$AH$2200,AE$1-$J$1+2)</f>
        <v>1.90049112170201E-3</v>
      </c>
      <c r="AF255" s="11">
        <f>VLOOKUP($H255,output!$A$9:$AH$2200,AF$1-$J$1+2)</f>
        <v>1.7147867808212801E-3</v>
      </c>
      <c r="AG255" s="11">
        <f>VLOOKUP($H255,output!$A$9:$AH$2200,AG$1-$J$1+2)</f>
        <v>1.55210821381789E-3</v>
      </c>
      <c r="AH255" s="11">
        <f>VLOOKUP($H255,output!$A$9:$AH$2200,AH$1-$J$1+2)</f>
        <v>1.4072825434380599E-3</v>
      </c>
      <c r="AI255" s="11">
        <f>VLOOKUP($H255,output!$A$9:$AH$2200,AI$1-$J$1+2)</f>
        <v>1.2779996264823601E-3</v>
      </c>
      <c r="AJ255" s="11">
        <f>VLOOKUP($H255,output!$A$9:$AH$2200,AJ$1-$J$1+2)</f>
        <v>1.1623148164522301E-3</v>
      </c>
      <c r="AK255" s="11">
        <f>VLOOKUP($H255,output!$A$9:$AH$2200,AK$1-$J$1+2)</f>
        <v>1.0585898266825E-3</v>
      </c>
      <c r="AL255" s="11">
        <f>VLOOKUP($H255,output!$A$9:$AH$2200,AL$1-$J$1+2)</f>
        <v>9.6540916295064503E-4</v>
      </c>
      <c r="AM255" s="11">
        <f>VLOOKUP($H255,output!$A$9:$AH$2200,AM$1-$J$1+2)</f>
        <v>8.8155290606650803E-4</v>
      </c>
      <c r="AN255" s="11">
        <f>VLOOKUP($H255,output!$A$9:$AH$2200,AN$1-$J$1+2)</f>
        <v>8.0595379946823596E-4</v>
      </c>
      <c r="AO255" s="11">
        <f>VLOOKUP($H255,output!$A$9:$AH$2200,AO$1-$J$1+2)</f>
        <v>7.37679920497967E-4</v>
      </c>
      <c r="AP255" s="11">
        <f>VLOOKUP($H255,output!$A$9:$AH$2200,AP$1-$J$1+2)</f>
        <v>6.7592423896728905E-4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A0EB-ACF8-4CE3-980C-7D39C5A37C00}">
  <dimension ref="A3:AD9"/>
  <sheetViews>
    <sheetView tabSelected="1" workbookViewId="0">
      <selection activeCell="H17" sqref="H17"/>
    </sheetView>
  </sheetViews>
  <sheetFormatPr baseColWidth="10" defaultRowHeight="14.5" x14ac:dyDescent="0.35"/>
  <cols>
    <col min="1" max="1" width="33.81640625" customWidth="1"/>
  </cols>
  <sheetData>
    <row r="3" spans="1:30" x14ac:dyDescent="0.35">
      <c r="B3" s="2">
        <v>2022</v>
      </c>
      <c r="C3" s="2">
        <v>2023</v>
      </c>
      <c r="D3" s="2">
        <v>2024</v>
      </c>
      <c r="E3" s="2">
        <v>2025</v>
      </c>
      <c r="F3" s="2">
        <v>2026</v>
      </c>
      <c r="G3" s="2">
        <v>2027</v>
      </c>
      <c r="H3" s="2">
        <v>2028</v>
      </c>
      <c r="I3" s="2">
        <v>2029</v>
      </c>
      <c r="J3" s="2">
        <v>2030</v>
      </c>
      <c r="K3" s="2">
        <v>2031</v>
      </c>
      <c r="L3" s="2">
        <v>2032</v>
      </c>
      <c r="M3" s="2">
        <v>2033</v>
      </c>
      <c r="N3" s="2">
        <v>2034</v>
      </c>
      <c r="O3" s="2">
        <v>2035</v>
      </c>
      <c r="P3" s="2">
        <v>2036</v>
      </c>
      <c r="Q3" s="2">
        <v>2037</v>
      </c>
      <c r="R3" s="2">
        <v>2038</v>
      </c>
      <c r="S3" s="2">
        <v>2039</v>
      </c>
      <c r="T3" s="2">
        <v>2040</v>
      </c>
      <c r="U3" s="2">
        <v>2041</v>
      </c>
      <c r="V3" s="2">
        <v>2042</v>
      </c>
      <c r="W3" s="2">
        <v>2043</v>
      </c>
      <c r="X3" s="2">
        <v>2044</v>
      </c>
      <c r="Y3" s="2">
        <v>2045</v>
      </c>
      <c r="Z3" s="2">
        <v>2046</v>
      </c>
      <c r="AA3" s="2">
        <v>2047</v>
      </c>
      <c r="AB3" s="2">
        <v>2048</v>
      </c>
      <c r="AC3" s="2">
        <v>2049</v>
      </c>
      <c r="AD3" s="2">
        <v>2050</v>
      </c>
    </row>
    <row r="4" spans="1:30" x14ac:dyDescent="0.35">
      <c r="A4" t="s">
        <v>139</v>
      </c>
      <c r="B4" s="11">
        <f>'figures 2050'!N104</f>
        <v>18.616349098637802</v>
      </c>
      <c r="C4" s="11">
        <f>'figures 2050'!O104</f>
        <v>21.9773424951251</v>
      </c>
      <c r="D4" s="11">
        <f>'figures 2050'!P104</f>
        <v>24.201030948647901</v>
      </c>
      <c r="E4" s="11">
        <f>'figures 2050'!Q104</f>
        <v>25.3566588727031</v>
      </c>
      <c r="F4" s="11">
        <f>'figures 2050'!R104</f>
        <v>24.052634979661502</v>
      </c>
      <c r="G4" s="11">
        <f>'figures 2050'!S104</f>
        <v>23.9011429600247</v>
      </c>
      <c r="H4" s="11">
        <f>'figures 2050'!T104</f>
        <v>22.583962402185001</v>
      </c>
      <c r="I4" s="11">
        <f>'figures 2050'!U104</f>
        <v>21.772315465032001</v>
      </c>
      <c r="J4" s="11">
        <f>'figures 2050'!V104</f>
        <v>24.292783739527501</v>
      </c>
      <c r="K4" s="11">
        <f>'figures 2050'!W104</f>
        <v>25.760772188200999</v>
      </c>
      <c r="L4" s="11">
        <f>'figures 2050'!X104</f>
        <v>24.6991573960767</v>
      </c>
      <c r="M4" s="11">
        <f>'figures 2050'!Y104</f>
        <v>23.325975972558201</v>
      </c>
      <c r="N4" s="11">
        <f>'figures 2050'!Z104</f>
        <v>22.604772587557601</v>
      </c>
      <c r="O4" s="11">
        <f>'figures 2050'!AA104</f>
        <v>21.616878629003502</v>
      </c>
      <c r="P4" s="11">
        <f>'figures 2050'!AB104</f>
        <v>20.09241169041</v>
      </c>
      <c r="Q4" s="11">
        <f>'figures 2050'!AC104</f>
        <v>21.8746536102657</v>
      </c>
      <c r="R4" s="11">
        <f>'figures 2050'!AD104</f>
        <v>20.881059691591702</v>
      </c>
      <c r="S4" s="11">
        <f>'figures 2050'!AE104</f>
        <v>20.1827904222983</v>
      </c>
      <c r="T4" s="11">
        <f>'figures 2050'!AF104</f>
        <v>23.0625960055728</v>
      </c>
      <c r="U4" s="11">
        <f>'figures 2050'!AG104</f>
        <v>22.095895621117901</v>
      </c>
      <c r="V4" s="11">
        <f>'figures 2050'!AH104</f>
        <v>21.258011961866998</v>
      </c>
      <c r="W4" s="11">
        <f>'figures 2050'!AI104</f>
        <v>20.087611654210502</v>
      </c>
      <c r="X4" s="11">
        <f>'figures 2050'!AJ104</f>
        <v>19.5932047050206</v>
      </c>
      <c r="Y4" s="11">
        <f>'figures 2050'!AK104</f>
        <v>18.830203404974501</v>
      </c>
      <c r="Z4" s="11">
        <f>'figures 2050'!AL104</f>
        <v>18.117239534939198</v>
      </c>
      <c r="AA4" s="11">
        <f>'figures 2050'!AM104</f>
        <v>17.445952578574801</v>
      </c>
      <c r="AB4" s="11">
        <f>'figures 2050'!AN104</f>
        <v>16.8158451551664</v>
      </c>
      <c r="AC4" s="11">
        <f>'figures 2050'!AO104</f>
        <v>16.225953007815701</v>
      </c>
      <c r="AD4" s="11">
        <f>'figures 2050'!AP104</f>
        <v>15.674931557763299</v>
      </c>
    </row>
    <row r="5" spans="1:30" x14ac:dyDescent="0.35">
      <c r="A5" t="s">
        <v>604</v>
      </c>
      <c r="B5" s="11">
        <f>'figures 2050'!M151</f>
        <v>2.582669988872766</v>
      </c>
      <c r="C5" s="11">
        <f>'figures 2050'!N151</f>
        <v>3.3165116729478004</v>
      </c>
      <c r="D5" s="11">
        <f>'figures 2050'!O151</f>
        <v>2.6770423599943558</v>
      </c>
      <c r="E5" s="11">
        <f>'figures 2050'!P151</f>
        <v>4.4494930496142153</v>
      </c>
      <c r="F5" s="11">
        <f>'figures 2050'!Q151</f>
        <v>5.3539851403331244</v>
      </c>
      <c r="G5" s="11">
        <f>'figures 2050'!R151</f>
        <v>5.022849953479521</v>
      </c>
      <c r="H5" s="11">
        <f>'figures 2050'!S151</f>
        <v>5.3025817562883137</v>
      </c>
      <c r="I5" s="11">
        <f>'figures 2050'!T151</f>
        <v>4.9881759143900819</v>
      </c>
      <c r="J5" s="11">
        <f>'figures 2050'!U151</f>
        <v>4.890044257987749</v>
      </c>
      <c r="K5" s="11">
        <f>'figures 2050'!V151</f>
        <v>6.1744531789596522</v>
      </c>
      <c r="L5" s="11">
        <f>'figures 2050'!W151</f>
        <v>6.2438816230352279</v>
      </c>
      <c r="M5" s="11">
        <f>'figures 2050'!X151</f>
        <v>5.8221557758641413</v>
      </c>
      <c r="N5" s="11">
        <f>'figures 2050'!Y151</f>
        <v>5.3919097279351309</v>
      </c>
      <c r="O5" s="11">
        <f>'figures 2050'!Z151</f>
        <v>5.156766968379225</v>
      </c>
      <c r="P5" s="11">
        <f>'figures 2050'!AA151</f>
        <v>4.9602564784980618</v>
      </c>
      <c r="Q5" s="11">
        <f>'figures 2050'!AB151</f>
        <v>4.3774054782297425</v>
      </c>
      <c r="R5" s="11">
        <f>'figures 2050'!AC151</f>
        <v>5.1206323832062086</v>
      </c>
      <c r="S5" s="11">
        <f>'figures 2050'!AD151</f>
        <v>4.8257197143013846</v>
      </c>
      <c r="T5" s="11">
        <f>'figures 2050'!AE151</f>
        <v>4.5767168707338168</v>
      </c>
      <c r="U5" s="11">
        <f>'figures 2050'!AF151</f>
        <v>5.4232956760184852</v>
      </c>
      <c r="V5" s="11">
        <f>'figures 2050'!AG151</f>
        <v>5.1533513833484044</v>
      </c>
      <c r="W5" s="11">
        <f>'figures 2050'!AH151</f>
        <v>4.905701993946689</v>
      </c>
      <c r="X5" s="11">
        <f>'figures 2050'!AI151</f>
        <v>4.6772028407345658</v>
      </c>
      <c r="Y5" s="11">
        <f>'figures 2050'!AJ151</f>
        <v>4.4663332895344787</v>
      </c>
      <c r="Z5" s="11">
        <f>'figures 2050'!AK151</f>
        <v>4.2712970307311879</v>
      </c>
      <c r="AA5" s="11">
        <f>'figures 2050'!AL151</f>
        <v>4.0910690022253275</v>
      </c>
      <c r="AB5" s="11">
        <f>'figures 2050'!AM151</f>
        <v>3.9247266726541943</v>
      </c>
      <c r="AC5" s="11">
        <f>'figures 2050'!AN151</f>
        <v>3.7709778652277448</v>
      </c>
      <c r="AD5" s="11">
        <f>'figures 2050'!AO151</f>
        <v>3.6291753484650195</v>
      </c>
    </row>
    <row r="6" spans="1:30" x14ac:dyDescent="0.35">
      <c r="A6" t="s">
        <v>135</v>
      </c>
      <c r="B6" s="11">
        <f>'figures 2050'!N107</f>
        <v>4.6165116729477997</v>
      </c>
      <c r="C6" s="11">
        <f>'figures 2050'!O107</f>
        <v>5.2770423599943559</v>
      </c>
      <c r="D6" s="11">
        <f>'figures 2050'!P107</f>
        <v>8.055815450003978</v>
      </c>
      <c r="E6" s="11">
        <f>'figures 2050'!Q107</f>
        <v>8.8999291244719512</v>
      </c>
      <c r="F6" s="11">
        <f>'figures 2050'!R107</f>
        <v>8.3779569660271562</v>
      </c>
      <c r="G6" s="11">
        <f>'figures 2050'!S107</f>
        <v>8.8244653752925792</v>
      </c>
      <c r="H6" s="11">
        <f>'figures 2050'!T107</f>
        <v>8.3171354154284209</v>
      </c>
      <c r="I6" s="11">
        <f>'figures 2050'!U107</f>
        <v>8.2219699657512439</v>
      </c>
      <c r="J6" s="11">
        <f>'figures 2050'!V107</f>
        <v>10.491893155527297</v>
      </c>
      <c r="K6" s="11">
        <f>'figures 2050'!W107</f>
        <v>10.243351908409783</v>
      </c>
      <c r="L6" s="11">
        <f>'figures 2050'!X107</f>
        <v>9.6946306668496405</v>
      </c>
      <c r="M6" s="11">
        <f>'figures 2050'!Y107</f>
        <v>9.0474105127553521</v>
      </c>
      <c r="N6" s="11">
        <f>'figures 2050'!Z107</f>
        <v>8.7467031704334683</v>
      </c>
      <c r="O6" s="11">
        <f>'figures 2050'!AA107</f>
        <v>8.495185433655589</v>
      </c>
      <c r="P6" s="11">
        <f>'figures 2050'!AB107</f>
        <v>7.5448306131724792</v>
      </c>
      <c r="Q6" s="11">
        <f>'figures 2050'!AC107</f>
        <v>8.4587953172108215</v>
      </c>
      <c r="R6" s="11">
        <f>'figures 2050'!AD107</f>
        <v>8.0276244178613503</v>
      </c>
      <c r="S6" s="11">
        <f>'figures 2050'!AE107</f>
        <v>7.6735637488124127</v>
      </c>
      <c r="T6" s="11">
        <f>'figures 2050'!AF107</f>
        <v>8.7884206951570896</v>
      </c>
      <c r="U6" s="11">
        <f>'figures 2050'!AG107</f>
        <v>8.4170282500986549</v>
      </c>
      <c r="V6" s="11">
        <f>'figures 2050'!AH107</f>
        <v>8.0787268958935421</v>
      </c>
      <c r="W6" s="11">
        <f>'figures 2050'!AI107</f>
        <v>7.7682521214744229</v>
      </c>
      <c r="X6" s="11">
        <f>'figures 2050'!AJ107</f>
        <v>7.4828395906938647</v>
      </c>
      <c r="Y6" s="11">
        <f>'figures 2050'!AK107</f>
        <v>7.2196328983707172</v>
      </c>
      <c r="Z6" s="11">
        <f>'figures 2050'!AL107</f>
        <v>6.9769292916338808</v>
      </c>
      <c r="AA6" s="11">
        <f>'figures 2050'!AM107</f>
        <v>6.7532317218290228</v>
      </c>
      <c r="AB6" s="11">
        <f>'figures 2050'!AN107</f>
        <v>6.5467603200424094</v>
      </c>
      <c r="AC6" s="11">
        <f>'figures 2050'!AO107</f>
        <v>6.3564392906412222</v>
      </c>
      <c r="AD6" s="11">
        <f>'figures 2050'!AP107</f>
        <v>6.1806963978825564</v>
      </c>
    </row>
    <row r="8" spans="1:30" x14ac:dyDescent="0.35">
      <c r="A8" s="2" t="s">
        <v>605</v>
      </c>
      <c r="B8" s="3">
        <f>B5/B4</f>
        <v>0.13873128265851792</v>
      </c>
      <c r="C8" s="3">
        <f t="shared" ref="C8:AD8" si="0">C5/C4</f>
        <v>0.15090594659856857</v>
      </c>
      <c r="D8" s="3">
        <f t="shared" si="0"/>
        <v>0.11061687271400811</v>
      </c>
      <c r="E8" s="3">
        <f t="shared" si="0"/>
        <v>0.17547631460248</v>
      </c>
      <c r="F8" s="3">
        <f t="shared" si="0"/>
        <v>0.22259453672582497</v>
      </c>
      <c r="G8" s="3">
        <f t="shared" si="0"/>
        <v>0.21015103595172716</v>
      </c>
      <c r="H8" s="3">
        <f t="shared" si="0"/>
        <v>0.2347941278796713</v>
      </c>
      <c r="I8" s="3">
        <f t="shared" si="0"/>
        <v>0.22910635859568876</v>
      </c>
      <c r="J8" s="3">
        <f t="shared" si="0"/>
        <v>0.20129616722479665</v>
      </c>
      <c r="K8" s="3">
        <f t="shared" si="0"/>
        <v>0.23968432055727304</v>
      </c>
      <c r="L8" s="3">
        <f t="shared" si="0"/>
        <v>0.25279735348490179</v>
      </c>
      <c r="M8" s="3">
        <f t="shared" si="0"/>
        <v>0.2495996644562099</v>
      </c>
      <c r="N8" s="3">
        <f t="shared" si="0"/>
        <v>0.23852970460331074</v>
      </c>
      <c r="O8" s="3">
        <f t="shared" si="0"/>
        <v>0.2385528020433236</v>
      </c>
      <c r="P8" s="3">
        <f t="shared" si="0"/>
        <v>0.24687213038072306</v>
      </c>
      <c r="Q8" s="3">
        <f t="shared" si="0"/>
        <v>0.20011313350239482</v>
      </c>
      <c r="R8" s="3">
        <f t="shared" si="0"/>
        <v>0.24522856880046962</v>
      </c>
      <c r="S8" s="3">
        <f t="shared" si="0"/>
        <v>0.23910071963933416</v>
      </c>
      <c r="T8" s="3">
        <f t="shared" si="0"/>
        <v>0.19844760189303529</v>
      </c>
      <c r="U8" s="3">
        <f t="shared" si="0"/>
        <v>0.24544357780343748</v>
      </c>
      <c r="V8" s="3">
        <f t="shared" si="0"/>
        <v>0.24241925315464957</v>
      </c>
      <c r="W8" s="3">
        <f t="shared" si="0"/>
        <v>0.24421529440103548</v>
      </c>
      <c r="X8" s="3">
        <f t="shared" si="0"/>
        <v>0.2387155603767091</v>
      </c>
      <c r="Y8" s="3">
        <f t="shared" si="0"/>
        <v>0.23718985894515496</v>
      </c>
      <c r="Z8" s="3">
        <f t="shared" si="0"/>
        <v>0.23575871050851691</v>
      </c>
      <c r="AA8" s="3">
        <f t="shared" si="0"/>
        <v>0.23449960578532858</v>
      </c>
      <c r="AB8" s="3">
        <f t="shared" si="0"/>
        <v>0.23339455355583985</v>
      </c>
      <c r="AC8" s="3">
        <f t="shared" si="0"/>
        <v>0.23240409135977061</v>
      </c>
      <c r="AD8" s="3">
        <f t="shared" si="0"/>
        <v>0.23152734894511251</v>
      </c>
    </row>
    <row r="9" spans="1:30" x14ac:dyDescent="0.35">
      <c r="A9" t="s">
        <v>603</v>
      </c>
      <c r="B9" s="3">
        <f t="shared" ref="B9:AD9" si="1">B6/B4</f>
        <v>0.24798158051761071</v>
      </c>
      <c r="C9" s="3">
        <f t="shared" si="1"/>
        <v>0.24011285082192635</v>
      </c>
      <c r="D9" s="3">
        <f t="shared" si="1"/>
        <v>0.33287075526235183</v>
      </c>
      <c r="E9" s="3">
        <f t="shared" si="1"/>
        <v>0.35098981964271664</v>
      </c>
      <c r="F9" s="3">
        <f t="shared" si="1"/>
        <v>0.34831763642991354</v>
      </c>
      <c r="G9" s="3">
        <f t="shared" si="1"/>
        <v>0.36920683626099948</v>
      </c>
      <c r="H9" s="3">
        <f t="shared" si="1"/>
        <v>0.36827618056181927</v>
      </c>
      <c r="I9" s="3">
        <f t="shared" si="1"/>
        <v>0.37763415558424895</v>
      </c>
      <c r="J9" s="3">
        <f t="shared" si="1"/>
        <v>0.43189340785410402</v>
      </c>
      <c r="K9" s="3">
        <f t="shared" si="1"/>
        <v>0.39763372905030636</v>
      </c>
      <c r="L9" s="3">
        <f t="shared" si="1"/>
        <v>0.39250855854659922</v>
      </c>
      <c r="M9" s="3">
        <f t="shared" si="1"/>
        <v>0.38786846575676664</v>
      </c>
      <c r="N9" s="3">
        <f t="shared" si="1"/>
        <v>0.38694055145009232</v>
      </c>
      <c r="O9" s="3">
        <f t="shared" si="1"/>
        <v>0.39298853361083991</v>
      </c>
      <c r="P9" s="3">
        <f t="shared" si="1"/>
        <v>0.37550647127012565</v>
      </c>
      <c r="Q9" s="3">
        <f t="shared" si="1"/>
        <v>0.38669390921194463</v>
      </c>
      <c r="R9" s="3">
        <f t="shared" si="1"/>
        <v>0.38444525979176625</v>
      </c>
      <c r="S9" s="3">
        <f t="shared" si="1"/>
        <v>0.38020331124949525</v>
      </c>
      <c r="T9" s="3">
        <f t="shared" si="1"/>
        <v>0.38106814571236791</v>
      </c>
      <c r="U9" s="3">
        <f t="shared" si="1"/>
        <v>0.38093175286609227</v>
      </c>
      <c r="V9" s="3">
        <f t="shared" si="1"/>
        <v>0.38003209850409847</v>
      </c>
      <c r="W9" s="3">
        <f t="shared" si="1"/>
        <v>0.38671855346457495</v>
      </c>
      <c r="X9" s="3">
        <f t="shared" si="1"/>
        <v>0.38190993782535471</v>
      </c>
      <c r="Y9" s="3">
        <f t="shared" si="1"/>
        <v>0.38340705849536699</v>
      </c>
      <c r="Z9" s="3">
        <f t="shared" si="1"/>
        <v>0.38509891521712419</v>
      </c>
      <c r="AA9" s="3">
        <f t="shared" si="1"/>
        <v>0.38709446740802211</v>
      </c>
      <c r="AB9" s="3">
        <f t="shared" si="1"/>
        <v>0.38932092081206049</v>
      </c>
      <c r="AC9" s="3">
        <f t="shared" si="1"/>
        <v>0.3917452052017813</v>
      </c>
      <c r="AD9" s="3">
        <f t="shared" si="1"/>
        <v>0.3943045221668896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output</vt:lpstr>
      <vt:lpstr>figures 2030</vt:lpstr>
      <vt:lpstr>figures 2050</vt:lpstr>
      <vt:lpstr>exportAdeme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TIRANA Florian</dc:creator>
  <cp:lastModifiedBy>TIRANA Florian</cp:lastModifiedBy>
  <dcterms:created xsi:type="dcterms:W3CDTF">2023-02-23T08:37:10Z</dcterms:created>
  <dcterms:modified xsi:type="dcterms:W3CDTF">2023-11-13T10:41:22Z</dcterms:modified>
</cp:coreProperties>
</file>