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7-Déchets\43_Hypothèses AMS run2\"/>
    </mc:Choice>
  </mc:AlternateContent>
  <xr:revisionPtr revIDLastSave="0" documentId="13_ncr:1_{42C1ECBA-2EA8-4FDF-9782-243F6BC21D73}" xr6:coauthVersionLast="47" xr6:coauthVersionMax="47" xr10:uidLastSave="{00000000-0000-0000-0000-000000000000}"/>
  <bookViews>
    <workbookView xWindow="-28920" yWindow="-9120" windowWidth="29040" windowHeight="15840" activeTab="1" xr2:uid="{00000000-000D-0000-FFFF-FFFF00000000}"/>
  </bookViews>
  <sheets>
    <sheet name="Hypothèses" sheetId="1" r:id="rId1"/>
    <sheet name="Sources" sheetId="3" r:id="rId2"/>
    <sheet name="Energie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L15" i="1"/>
  <c r="M15" i="1"/>
  <c r="D15" i="1"/>
  <c r="E15" i="1"/>
  <c r="N15" i="1" l="1"/>
  <c r="O15" i="1"/>
  <c r="I14" i="2" l="1"/>
  <c r="J14" i="2"/>
  <c r="K14" i="2"/>
  <c r="H14" i="2"/>
  <c r="I13" i="2"/>
  <c r="J13" i="2"/>
  <c r="K13" i="2"/>
  <c r="H13" i="2"/>
  <c r="D14" i="2"/>
  <c r="E14" i="2"/>
  <c r="F14" i="2"/>
  <c r="C14" i="2"/>
  <c r="D13" i="2"/>
  <c r="F13" i="2"/>
  <c r="C13" i="2"/>
  <c r="D6" i="2"/>
  <c r="H15" i="2" s="1"/>
  <c r="K15" i="2" l="1"/>
  <c r="J15" i="2"/>
  <c r="I15" i="2"/>
  <c r="H17" i="2"/>
  <c r="J17" i="2"/>
  <c r="I17" i="2"/>
  <c r="K17" i="2"/>
  <c r="F15" i="2"/>
  <c r="F17" i="2" s="1"/>
  <c r="D15" i="2"/>
  <c r="D17" i="2" s="1"/>
  <c r="C15" i="2"/>
  <c r="C17" i="2" s="1"/>
  <c r="G13" i="1" l="1"/>
  <c r="G12" i="1"/>
  <c r="E15" i="2" s="1"/>
  <c r="G11" i="1"/>
  <c r="G8" i="1"/>
  <c r="E13" i="2" s="1"/>
  <c r="G7" i="1"/>
  <c r="P15" i="1"/>
  <c r="E17" i="2" l="1"/>
  <c r="G15" i="1"/>
  <c r="H15" i="1"/>
  <c r="F15" i="1"/>
</calcChain>
</file>

<file path=xl/sharedStrings.xml><?xml version="1.0" encoding="utf-8"?>
<sst xmlns="http://schemas.openxmlformats.org/spreadsheetml/2006/main" count="118" uniqueCount="65">
  <si>
    <t>Compostage</t>
  </si>
  <si>
    <t>Méthanisation</t>
  </si>
  <si>
    <t>UVE</t>
  </si>
  <si>
    <t>Sans récupération d’énergie</t>
  </si>
  <si>
    <t>ISDND</t>
  </si>
  <si>
    <t>Total DNDNI</t>
  </si>
  <si>
    <t>Préparation et utilisation de CSR</t>
  </si>
  <si>
    <t>Valorisation matière</t>
  </si>
  <si>
    <t>AME</t>
  </si>
  <si>
    <t>AMS</t>
  </si>
  <si>
    <t xml:space="preserve">Mt de déchets </t>
  </si>
  <si>
    <t>1. Quantité de déchets</t>
  </si>
  <si>
    <t>4. Autres</t>
  </si>
  <si>
    <t>2. Stockage de déchets</t>
  </si>
  <si>
    <t>3. Traitement des eaux usées</t>
  </si>
  <si>
    <t>Déchets dangereux</t>
  </si>
  <si>
    <t>Déchets hospitaliers</t>
  </si>
  <si>
    <t>Crémation</t>
  </si>
  <si>
    <t>Indexé sur la croissance de l'industrie chimique</t>
  </si>
  <si>
    <t>Indexé sur la croissance de la population</t>
  </si>
  <si>
    <t>Feux ouverts</t>
  </si>
  <si>
    <t>Indexé sur la croissance de la population et du nombre de logements</t>
  </si>
  <si>
    <t>B. Captage et valorisation du méthane</t>
  </si>
  <si>
    <t>Taux de captage (%)</t>
  </si>
  <si>
    <t>Valorisation du biogaz capté (%)</t>
  </si>
  <si>
    <t>Nourriture</t>
  </si>
  <si>
    <t>Déchets de jardin</t>
  </si>
  <si>
    <t>Papier</t>
  </si>
  <si>
    <t>Bois</t>
  </si>
  <si>
    <t>Textile</t>
  </si>
  <si>
    <t>Couches</t>
  </si>
  <si>
    <t>Plastiques et autres inertes</t>
  </si>
  <si>
    <t>Consommation de protéine (g/personne/jour)</t>
  </si>
  <si>
    <t>Part de la population raccordée à une STEP</t>
  </si>
  <si>
    <t>Part de la population raccordée un traitement autonome</t>
  </si>
  <si>
    <t>Part de la population sans traitement</t>
  </si>
  <si>
    <t>A. Composition des déchets ménagers</t>
  </si>
  <si>
    <t>Hypothèses de production énergétique</t>
  </si>
  <si>
    <t>Mt déchet</t>
  </si>
  <si>
    <t>TWh</t>
  </si>
  <si>
    <t>CSR</t>
  </si>
  <si>
    <t>TJ</t>
  </si>
  <si>
    <t>Total</t>
  </si>
  <si>
    <t>https://amorce.asso.fr/publications/equilibre-economique-des-unites-de-valorisation-energetique-dt112</t>
  </si>
  <si>
    <t>p. 3</t>
  </si>
  <si>
    <t>Simulation 1 Mt</t>
  </si>
  <si>
    <t>Source</t>
  </si>
  <si>
    <t>https://www.grdf.fr/collectivites-territoriales/contribuer-transition-energetique-de-votre-territoire/estimer-biodechets-gaz-vert#_GFRiframe_WAR_GFRportlet_INSTANCE_hhD9frPsqdvx_</t>
  </si>
  <si>
    <t>https://librairie.ademe.fr/cadic/2457/elaboration-modele-economique-prodcsr-201506-synthese.pdf</t>
  </si>
  <si>
    <t>Résultats</t>
  </si>
  <si>
    <t>p.2 en énergie primaire</t>
  </si>
  <si>
    <t>Source de l'historique : ADEME via enquête ITOM</t>
  </si>
  <si>
    <t>Méthanisation (hors agri)</t>
  </si>
  <si>
    <t>SDES - Bilan de la production de déchets</t>
  </si>
  <si>
    <t>https://www.statistiques.developpement-durable.gouv.fr/sites/default/files/2022-11/datalab_essentiel_293_dechets2020_novembre2022.pdf</t>
  </si>
  <si>
    <t>Lien</t>
  </si>
  <si>
    <t>Variable</t>
  </si>
  <si>
    <t>Publication FNADE - Feuille de route CSF - Produit par le Citepa</t>
  </si>
  <si>
    <t>Citepa</t>
  </si>
  <si>
    <t>Citepa via étude Ademe</t>
  </si>
  <si>
    <t>ADEME - GREC</t>
  </si>
  <si>
    <t>https://librairie.ademe.fr/cadic/7091/grec-guide-recyclage-ecoconception-composites-rapport_v2.pdf</t>
  </si>
  <si>
    <t>p. 138</t>
  </si>
  <si>
    <t>p.3</t>
  </si>
  <si>
    <t>ADEME - Rapport ITOM via le Citepa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</si>
</sst>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9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165" fontId="8" fillId="0" borderId="1" xfId="2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5" fillId="0" borderId="0" xfId="0" applyFont="1"/>
    <xf numFmtId="164" fontId="0" fillId="0" borderId="0" xfId="0" applyNumberFormat="1"/>
    <xf numFmtId="0" fontId="0" fillId="0" borderId="0" xfId="0" applyFont="1"/>
    <xf numFmtId="166" fontId="0" fillId="0" borderId="0" xfId="3" applyNumberFormat="1" applyFont="1"/>
    <xf numFmtId="1" fontId="0" fillId="0" borderId="0" xfId="0" applyNumberFormat="1"/>
    <xf numFmtId="166" fontId="0" fillId="0" borderId="0" xfId="0" applyNumberFormat="1"/>
    <xf numFmtId="0" fontId="10" fillId="0" borderId="0" xfId="4"/>
    <xf numFmtId="164" fontId="0" fillId="0" borderId="0" xfId="0" applyNumberFormat="1" applyFont="1"/>
    <xf numFmtId="0" fontId="5" fillId="2" borderId="1" xfId="0" applyFont="1" applyFill="1" applyBorder="1"/>
    <xf numFmtId="0" fontId="1" fillId="2" borderId="1" xfId="3" applyNumberFormat="1" applyFont="1" applyFill="1" applyBorder="1" applyAlignment="1">
      <alignment horizontal="right" vertical="center"/>
    </xf>
    <xf numFmtId="0" fontId="0" fillId="0" borderId="0" xfId="3" applyNumberFormat="1" applyFont="1" applyAlignment="1">
      <alignment horizontal="right"/>
    </xf>
    <xf numFmtId="165" fontId="8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5">
    <cellStyle name="Lien hypertexte" xfId="4" builtinId="8"/>
    <cellStyle name="Milliers" xfId="3" builtinId="3"/>
    <cellStyle name="Normal" xfId="0" builtinId="0"/>
    <cellStyle name="Normal 2" xfId="1" xr:uid="{00000000-0005-0000-0000-000003000000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Orientation des flux en 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Hypothèses!$J$7</c:f>
              <c:strCache>
                <c:ptCount val="1"/>
                <c:pt idx="0">
                  <c:v>Compostage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Hypothèses!$K$7:$P$7</c:f>
              <c:numCache>
                <c:formatCode>0.0</c:formatCode>
                <c:ptCount val="6"/>
                <c:pt idx="0">
                  <c:v>8.8800000000000008</c:v>
                </c:pt>
                <c:pt idx="1">
                  <c:v>9.3000000000000007</c:v>
                </c:pt>
                <c:pt idx="2">
                  <c:v>8.6</c:v>
                </c:pt>
                <c:pt idx="3" formatCode="0">
                  <c:v>10</c:v>
                </c:pt>
                <c:pt idx="4" formatCode="0">
                  <c:v>10.25</c:v>
                </c:pt>
                <c:pt idx="5" formatCode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9-4B9E-97DF-431D71941649}"/>
            </c:ext>
          </c:extLst>
        </c:ser>
        <c:ser>
          <c:idx val="1"/>
          <c:order val="1"/>
          <c:tx>
            <c:strRef>
              <c:f>Hypothèses!$J$8</c:f>
              <c:strCache>
                <c:ptCount val="1"/>
                <c:pt idx="0">
                  <c:v>Méthanisation (hors agri)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Hypothèses!$K$8:$P$8</c:f>
              <c:numCache>
                <c:formatCode>0.0</c:formatCode>
                <c:ptCount val="6"/>
                <c:pt idx="0">
                  <c:v>0.89</c:v>
                </c:pt>
                <c:pt idx="1">
                  <c:v>1.2</c:v>
                </c:pt>
                <c:pt idx="2">
                  <c:v>1</c:v>
                </c:pt>
                <c:pt idx="3" formatCode="0">
                  <c:v>3</c:v>
                </c:pt>
                <c:pt idx="4" formatCode="0">
                  <c:v>4</c:v>
                </c:pt>
                <c:pt idx="5" formatCode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9-4B9E-97DF-431D71941649}"/>
            </c:ext>
          </c:extLst>
        </c:ser>
        <c:ser>
          <c:idx val="2"/>
          <c:order val="2"/>
          <c:tx>
            <c:strRef>
              <c:f>Hypothèses!$J$9</c:f>
              <c:strCache>
                <c:ptCount val="1"/>
                <c:pt idx="0">
                  <c:v>UVE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Hypothèses!$K$9:$P$9</c:f>
              <c:numCache>
                <c:formatCode>0.0</c:formatCode>
                <c:ptCount val="6"/>
                <c:pt idx="0">
                  <c:v>14.4</c:v>
                </c:pt>
                <c:pt idx="1">
                  <c:v>14.6</c:v>
                </c:pt>
                <c:pt idx="2">
                  <c:v>14.4</c:v>
                </c:pt>
                <c:pt idx="3" formatCode="0">
                  <c:v>12</c:v>
                </c:pt>
                <c:pt idx="4" formatCode="0">
                  <c:v>10</c:v>
                </c:pt>
                <c:pt idx="5" formatCode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9-4B9E-97DF-431D71941649}"/>
            </c:ext>
          </c:extLst>
        </c:ser>
        <c:ser>
          <c:idx val="3"/>
          <c:order val="3"/>
          <c:tx>
            <c:strRef>
              <c:f>Hypothèses!$J$10</c:f>
              <c:strCache>
                <c:ptCount val="1"/>
                <c:pt idx="0">
                  <c:v>Sans récupération d’énergie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Hypothèses!$K$10:$P$10</c:f>
              <c:numCache>
                <c:formatCode>0.0</c:formatCode>
                <c:ptCount val="6"/>
                <c:pt idx="0">
                  <c:v>0.128</c:v>
                </c:pt>
                <c:pt idx="1">
                  <c:v>0.8</c:v>
                </c:pt>
                <c:pt idx="2">
                  <c:v>0.5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09-4B9E-97DF-431D71941649}"/>
            </c:ext>
          </c:extLst>
        </c:ser>
        <c:ser>
          <c:idx val="4"/>
          <c:order val="4"/>
          <c:tx>
            <c:strRef>
              <c:f>Hypothèses!$J$11</c:f>
              <c:strCache>
                <c:ptCount val="1"/>
                <c:pt idx="0">
                  <c:v>ISDND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Hypothèses!$K$11:$P$11</c:f>
              <c:numCache>
                <c:formatCode>0.0</c:formatCode>
                <c:ptCount val="6"/>
                <c:pt idx="0">
                  <c:v>17.829999999999998</c:v>
                </c:pt>
                <c:pt idx="1">
                  <c:v>17.7</c:v>
                </c:pt>
                <c:pt idx="2">
                  <c:v>16.2</c:v>
                </c:pt>
                <c:pt idx="3" formatCode="0">
                  <c:v>8</c:v>
                </c:pt>
                <c:pt idx="4" formatCode="0">
                  <c:v>5</c:v>
                </c:pt>
                <c:pt idx="5" formatCode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09-4B9E-97DF-431D71941649}"/>
            </c:ext>
          </c:extLst>
        </c:ser>
        <c:ser>
          <c:idx val="5"/>
          <c:order val="5"/>
          <c:tx>
            <c:strRef>
              <c:f>Hypothèses!$J$12</c:f>
              <c:strCache>
                <c:ptCount val="1"/>
                <c:pt idx="0">
                  <c:v>Préparation et utilisation de CSR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Hypothèses!$K$12:$P$12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 formatCode="0">
                  <c:v>4</c:v>
                </c:pt>
                <c:pt idx="4" formatCode="0">
                  <c:v>4.5</c:v>
                </c:pt>
                <c:pt idx="5" formatCode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09-4B9E-97DF-431D71941649}"/>
            </c:ext>
          </c:extLst>
        </c:ser>
        <c:ser>
          <c:idx val="6"/>
          <c:order val="6"/>
          <c:tx>
            <c:strRef>
              <c:f>Hypothèses!$J$13</c:f>
              <c:strCache>
                <c:ptCount val="1"/>
                <c:pt idx="0">
                  <c:v>Valorisation matière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Hypothèses!$K$13:$P$13</c:f>
              <c:numCache>
                <c:formatCode>0.0</c:formatCode>
                <c:ptCount val="6"/>
                <c:pt idx="0">
                  <c:v>37</c:v>
                </c:pt>
                <c:pt idx="1">
                  <c:v>38.856999999999999</c:v>
                </c:pt>
                <c:pt idx="2">
                  <c:v>34.633000000000003</c:v>
                </c:pt>
                <c:pt idx="3" formatCode="0">
                  <c:v>42</c:v>
                </c:pt>
                <c:pt idx="4" formatCode="0">
                  <c:v>45</c:v>
                </c:pt>
                <c:pt idx="5" formatCode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09-4B9E-97DF-431D7194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93376"/>
        <c:axId val="1471294208"/>
      </c:areaChart>
      <c:catAx>
        <c:axId val="14712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1294208"/>
        <c:crosses val="autoZero"/>
        <c:auto val="1"/>
        <c:lblAlgn val="ctr"/>
        <c:lblOffset val="100"/>
        <c:noMultiLvlLbl val="0"/>
      </c:catAx>
      <c:valAx>
        <c:axId val="1471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12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Orientation des flux en 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Hypothèses!$J$7</c:f>
              <c:strCache>
                <c:ptCount val="1"/>
                <c:pt idx="0">
                  <c:v>Compostage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Hypothèses!$C$7:$H$7</c:f>
              <c:numCache>
                <c:formatCode>0.0</c:formatCode>
                <c:ptCount val="6"/>
                <c:pt idx="0">
                  <c:v>8.8800000000000008</c:v>
                </c:pt>
                <c:pt idx="1">
                  <c:v>9.3000000000000007</c:v>
                </c:pt>
                <c:pt idx="2">
                  <c:v>8.6</c:v>
                </c:pt>
                <c:pt idx="3" formatCode="General">
                  <c:v>10</c:v>
                </c:pt>
                <c:pt idx="4">
                  <c:v>10</c:v>
                </c:pt>
                <c:pt idx="5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6-404E-898E-97CF194895D8}"/>
            </c:ext>
          </c:extLst>
        </c:ser>
        <c:ser>
          <c:idx val="1"/>
          <c:order val="1"/>
          <c:tx>
            <c:strRef>
              <c:f>Hypothèses!$J$8</c:f>
              <c:strCache>
                <c:ptCount val="1"/>
                <c:pt idx="0">
                  <c:v>Méthanisation (hors agri)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Hypothèses!$C$8:$H$8</c:f>
              <c:numCache>
                <c:formatCode>0.0</c:formatCode>
                <c:ptCount val="6"/>
                <c:pt idx="0">
                  <c:v>0.89</c:v>
                </c:pt>
                <c:pt idx="1">
                  <c:v>1.2</c:v>
                </c:pt>
                <c:pt idx="2">
                  <c:v>1</c:v>
                </c:pt>
                <c:pt idx="3" formatCode="General">
                  <c:v>2.5</c:v>
                </c:pt>
                <c:pt idx="4">
                  <c:v>2.75</c:v>
                </c:pt>
                <c:pt idx="5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6-404E-898E-97CF194895D8}"/>
            </c:ext>
          </c:extLst>
        </c:ser>
        <c:ser>
          <c:idx val="2"/>
          <c:order val="2"/>
          <c:tx>
            <c:strRef>
              <c:f>Hypothèses!$J$9</c:f>
              <c:strCache>
                <c:ptCount val="1"/>
                <c:pt idx="0">
                  <c:v>UVE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Hypothèses!$C$9:$H$9</c:f>
              <c:numCache>
                <c:formatCode>0.0</c:formatCode>
                <c:ptCount val="6"/>
                <c:pt idx="0">
                  <c:v>14.4</c:v>
                </c:pt>
                <c:pt idx="1">
                  <c:v>14.6</c:v>
                </c:pt>
                <c:pt idx="2">
                  <c:v>14.4</c:v>
                </c:pt>
                <c:pt idx="3" formatCode="General">
                  <c:v>16</c:v>
                </c:pt>
                <c:pt idx="4">
                  <c:v>16</c:v>
                </c:pt>
                <c:pt idx="5" formatCode="General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6-404E-898E-97CF194895D8}"/>
            </c:ext>
          </c:extLst>
        </c:ser>
        <c:ser>
          <c:idx val="3"/>
          <c:order val="3"/>
          <c:tx>
            <c:strRef>
              <c:f>Hypothèses!$J$10</c:f>
              <c:strCache>
                <c:ptCount val="1"/>
                <c:pt idx="0">
                  <c:v>Sans récupération d’énergie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Hypothèses!$C$10:$H$10</c:f>
              <c:numCache>
                <c:formatCode>0.0</c:formatCode>
                <c:ptCount val="6"/>
                <c:pt idx="0">
                  <c:v>0.128</c:v>
                </c:pt>
                <c:pt idx="1">
                  <c:v>0.8</c:v>
                </c:pt>
                <c:pt idx="2">
                  <c:v>0.5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6-404E-898E-97CF194895D8}"/>
            </c:ext>
          </c:extLst>
        </c:ser>
        <c:ser>
          <c:idx val="4"/>
          <c:order val="4"/>
          <c:tx>
            <c:strRef>
              <c:f>Hypothèses!$J$11</c:f>
              <c:strCache>
                <c:ptCount val="1"/>
                <c:pt idx="0">
                  <c:v>ISDND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Hypothèses!$C$11:$H$11</c:f>
              <c:numCache>
                <c:formatCode>0.0</c:formatCode>
                <c:ptCount val="6"/>
                <c:pt idx="0">
                  <c:v>17.829999999999998</c:v>
                </c:pt>
                <c:pt idx="1">
                  <c:v>17.7</c:v>
                </c:pt>
                <c:pt idx="2">
                  <c:v>16.2</c:v>
                </c:pt>
                <c:pt idx="3" formatCode="General">
                  <c:v>12</c:v>
                </c:pt>
                <c:pt idx="4">
                  <c:v>11</c:v>
                </c:pt>
                <c:pt idx="5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6-404E-898E-97CF194895D8}"/>
            </c:ext>
          </c:extLst>
        </c:ser>
        <c:ser>
          <c:idx val="5"/>
          <c:order val="5"/>
          <c:tx>
            <c:strRef>
              <c:f>Hypothèses!$J$12</c:f>
              <c:strCache>
                <c:ptCount val="1"/>
                <c:pt idx="0">
                  <c:v>Préparation et utilisation de CSR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Hypothèses!$C$12:$H$12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 formatCode="General">
                  <c:v>3</c:v>
                </c:pt>
                <c:pt idx="4">
                  <c:v>3.5</c:v>
                </c:pt>
                <c:pt idx="5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6-404E-898E-97CF194895D8}"/>
            </c:ext>
          </c:extLst>
        </c:ser>
        <c:ser>
          <c:idx val="6"/>
          <c:order val="6"/>
          <c:tx>
            <c:strRef>
              <c:f>Hypothèses!$J$13</c:f>
              <c:strCache>
                <c:ptCount val="1"/>
                <c:pt idx="0">
                  <c:v>Valorisation matière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Hypothèses!$K$6:$P$6</c:f>
              <c:numCache>
                <c:formatCode>General</c:formatCode>
                <c:ptCount val="6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Hypothèses!$C$13:$H$13</c:f>
              <c:numCache>
                <c:formatCode>0.0</c:formatCode>
                <c:ptCount val="6"/>
                <c:pt idx="0">
                  <c:v>37</c:v>
                </c:pt>
                <c:pt idx="1">
                  <c:v>38.856999999999999</c:v>
                </c:pt>
                <c:pt idx="2">
                  <c:v>34.633000000000003</c:v>
                </c:pt>
                <c:pt idx="3" formatCode="General">
                  <c:v>40.5</c:v>
                </c:pt>
                <c:pt idx="4">
                  <c:v>41.25</c:v>
                </c:pt>
                <c:pt idx="5" formatCode="General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B6-404E-898E-97CF1948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93376"/>
        <c:axId val="1471294208"/>
      </c:areaChart>
      <c:catAx>
        <c:axId val="14712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1294208"/>
        <c:crosses val="autoZero"/>
        <c:auto val="1"/>
        <c:lblAlgn val="ctr"/>
        <c:lblOffset val="100"/>
        <c:noMultiLvlLbl val="0"/>
      </c:catAx>
      <c:valAx>
        <c:axId val="1471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12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443895</xdr:colOff>
      <xdr:row>1</xdr:row>
      <xdr:rowOff>59502</xdr:rowOff>
    </xdr:from>
    <xdr:to>
      <xdr:col>27</xdr:col>
      <xdr:colOff>2157</xdr:colOff>
      <xdr:row>19</xdr:row>
      <xdr:rowOff>25821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26276</xdr:colOff>
      <xdr:row>1</xdr:row>
      <xdr:rowOff>69849</xdr:rowOff>
    </xdr:from>
    <xdr:to>
      <xdr:col>21</xdr:col>
      <xdr:colOff>429121</xdr:colOff>
      <xdr:row>18</xdr:row>
      <xdr:rowOff>13138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ibrairie.ademe.fr/cadic/7091/grec-guide-recyclage-ecoconception-composites-rapport_v2.pdf" TargetMode="External"/><Relationship Id="rId1" Type="http://schemas.openxmlformats.org/officeDocument/2006/relationships/hyperlink" Target="https://www.statistiques.developpement-durable.gouv.fr/sites/default/files/2022-11/datalab_essentiel_293_dechets2020_novembre2022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ibrairie.ademe.fr/cadic/2457/elaboration-modele-economique-prodcsr-201506-synthese.pdf" TargetMode="External"/><Relationship Id="rId2" Type="http://schemas.openxmlformats.org/officeDocument/2006/relationships/hyperlink" Target="https://www.grdf.fr/collectivites-territoriales/contribuer-transition-energetique-de-votre-territoire/estimer-biodechets-gaz-vert" TargetMode="External"/><Relationship Id="rId1" Type="http://schemas.openxmlformats.org/officeDocument/2006/relationships/hyperlink" Target="https://amorce.asso.fr/publications/equilibre-economique-des-unites-de-valorisation-energetique-dt112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"/>
  <sheetViews>
    <sheetView topLeftCell="C1" zoomScale="145" zoomScaleNormal="145" workbookViewId="0">
      <selection activeCell="Q20" sqref="Q20"/>
    </sheetView>
  </sheetViews>
  <sheetFormatPr baseColWidth="10" defaultColWidth="11.453125" defaultRowHeight="14.5" x14ac:dyDescent="0.35"/>
  <cols>
    <col min="1" max="1" width="4.26953125" style="5" customWidth="1"/>
    <col min="2" max="2" width="25.453125" style="5" customWidth="1"/>
    <col min="3" max="3" width="7.1796875" style="5" customWidth="1"/>
    <col min="4" max="4" width="8.08984375" style="5" customWidth="1"/>
    <col min="5" max="5" width="8.36328125" style="5" customWidth="1"/>
    <col min="6" max="6" width="9.08984375" style="5" customWidth="1"/>
    <col min="7" max="7" width="8.36328125" style="5" customWidth="1"/>
    <col min="8" max="8" width="9" style="5" customWidth="1"/>
    <col min="9" max="9" width="5.453125" style="5" customWidth="1"/>
    <col min="10" max="10" width="24.1796875" style="5" customWidth="1"/>
    <col min="11" max="11" width="8.453125" style="5" customWidth="1"/>
    <col min="12" max="12" width="8.6328125" style="5" customWidth="1"/>
    <col min="13" max="13" width="8" style="5" customWidth="1"/>
    <col min="14" max="14" width="7.6328125" style="5" customWidth="1"/>
    <col min="15" max="15" width="7.08984375" style="5" customWidth="1"/>
    <col min="16" max="16" width="8.6328125" style="5" customWidth="1"/>
    <col min="17" max="18" width="11.453125" style="5"/>
    <col min="19" max="19" width="16.453125" style="5" customWidth="1"/>
    <col min="20" max="16384" width="11.453125" style="5"/>
  </cols>
  <sheetData>
    <row r="1" spans="1:19" x14ac:dyDescent="0.35">
      <c r="A1" s="42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3" spans="1:19" x14ac:dyDescent="0.35">
      <c r="B3" s="43" t="s">
        <v>8</v>
      </c>
      <c r="C3" s="43"/>
      <c r="D3" s="43"/>
      <c r="E3" s="43"/>
      <c r="F3" s="43"/>
      <c r="G3" s="43"/>
      <c r="H3" s="43"/>
      <c r="J3" s="44" t="s">
        <v>9</v>
      </c>
      <c r="K3" s="45"/>
      <c r="L3" s="45"/>
      <c r="M3" s="45"/>
      <c r="N3" s="45"/>
      <c r="O3" s="45"/>
      <c r="P3" s="46"/>
    </row>
    <row r="5" spans="1:19" x14ac:dyDescent="0.35">
      <c r="B5" s="5" t="s">
        <v>51</v>
      </c>
    </row>
    <row r="6" spans="1:19" x14ac:dyDescent="0.35">
      <c r="B6" s="2" t="s">
        <v>10</v>
      </c>
      <c r="C6" s="1">
        <v>2015</v>
      </c>
      <c r="D6" s="1">
        <v>2018</v>
      </c>
      <c r="E6" s="1">
        <v>2020</v>
      </c>
      <c r="F6" s="1">
        <v>2030</v>
      </c>
      <c r="G6" s="1">
        <v>2040</v>
      </c>
      <c r="H6" s="1">
        <v>2050</v>
      </c>
      <c r="J6" s="2" t="s">
        <v>10</v>
      </c>
      <c r="K6" s="1">
        <v>2015</v>
      </c>
      <c r="L6" s="1">
        <v>2018</v>
      </c>
      <c r="M6" s="1">
        <v>2020</v>
      </c>
      <c r="N6" s="1">
        <v>2030</v>
      </c>
      <c r="O6" s="1">
        <v>2040</v>
      </c>
      <c r="P6" s="1">
        <v>2050</v>
      </c>
    </row>
    <row r="7" spans="1:19" x14ac:dyDescent="0.35">
      <c r="B7" s="3" t="s">
        <v>0</v>
      </c>
      <c r="C7" s="40">
        <v>8.8800000000000008</v>
      </c>
      <c r="D7" s="40">
        <v>9.3000000000000007</v>
      </c>
      <c r="E7" s="40">
        <v>8.6</v>
      </c>
      <c r="F7" s="38">
        <v>10</v>
      </c>
      <c r="G7" s="40">
        <f>(F7+H7)/2</f>
        <v>10</v>
      </c>
      <c r="H7" s="38">
        <v>10</v>
      </c>
      <c r="J7" s="3" t="s">
        <v>0</v>
      </c>
      <c r="K7" s="40">
        <v>8.8800000000000008</v>
      </c>
      <c r="L7" s="40">
        <v>9.3000000000000007</v>
      </c>
      <c r="M7" s="40">
        <v>8.6</v>
      </c>
      <c r="N7" s="36">
        <v>10</v>
      </c>
      <c r="O7" s="34">
        <v>10.25</v>
      </c>
      <c r="P7" s="36">
        <v>10.5</v>
      </c>
    </row>
    <row r="8" spans="1:19" x14ac:dyDescent="0.35">
      <c r="B8" s="3" t="s">
        <v>52</v>
      </c>
      <c r="C8" s="40">
        <v>0.89</v>
      </c>
      <c r="D8" s="40">
        <v>1.2</v>
      </c>
      <c r="E8" s="40">
        <v>1</v>
      </c>
      <c r="F8" s="38">
        <v>2.5</v>
      </c>
      <c r="G8" s="40">
        <f>(F8+H8)/2</f>
        <v>2.75</v>
      </c>
      <c r="H8" s="38">
        <v>3</v>
      </c>
      <c r="J8" s="3" t="s">
        <v>52</v>
      </c>
      <c r="K8" s="40">
        <v>0.89</v>
      </c>
      <c r="L8" s="40">
        <v>1.2</v>
      </c>
      <c r="M8" s="40">
        <v>1</v>
      </c>
      <c r="N8" s="36">
        <v>3</v>
      </c>
      <c r="O8" s="34">
        <v>4</v>
      </c>
      <c r="P8" s="36">
        <v>4.5</v>
      </c>
    </row>
    <row r="9" spans="1:19" x14ac:dyDescent="0.35">
      <c r="B9" s="3" t="s">
        <v>2</v>
      </c>
      <c r="C9" s="40">
        <v>14.4</v>
      </c>
      <c r="D9" s="40">
        <v>14.6</v>
      </c>
      <c r="E9" s="40">
        <v>14.4</v>
      </c>
      <c r="F9" s="38">
        <v>16</v>
      </c>
      <c r="G9" s="40">
        <v>16</v>
      </c>
      <c r="H9" s="38">
        <v>16</v>
      </c>
      <c r="J9" s="3" t="s">
        <v>2</v>
      </c>
      <c r="K9" s="40">
        <v>14.4</v>
      </c>
      <c r="L9" s="40">
        <v>14.6</v>
      </c>
      <c r="M9" s="40">
        <v>14.4</v>
      </c>
      <c r="N9" s="34">
        <v>12</v>
      </c>
      <c r="O9" s="34">
        <v>10</v>
      </c>
      <c r="P9" s="34">
        <v>8</v>
      </c>
    </row>
    <row r="10" spans="1:19" x14ac:dyDescent="0.35">
      <c r="B10" s="4" t="s">
        <v>3</v>
      </c>
      <c r="C10" s="40">
        <v>0.128</v>
      </c>
      <c r="D10" s="40">
        <v>0.8</v>
      </c>
      <c r="E10" s="40">
        <v>0.5</v>
      </c>
      <c r="F10" s="38">
        <v>0</v>
      </c>
      <c r="G10" s="40">
        <v>0</v>
      </c>
      <c r="H10" s="38">
        <v>0</v>
      </c>
      <c r="J10" s="4" t="s">
        <v>3</v>
      </c>
      <c r="K10" s="40">
        <v>0.128</v>
      </c>
      <c r="L10" s="40">
        <v>0.8</v>
      </c>
      <c r="M10" s="40">
        <v>0.5</v>
      </c>
      <c r="N10" s="34">
        <v>0</v>
      </c>
      <c r="O10" s="34">
        <v>0</v>
      </c>
      <c r="P10" s="34">
        <v>0</v>
      </c>
    </row>
    <row r="11" spans="1:19" x14ac:dyDescent="0.35">
      <c r="B11" s="3" t="s">
        <v>4</v>
      </c>
      <c r="C11" s="40">
        <v>17.829999999999998</v>
      </c>
      <c r="D11" s="40">
        <v>17.7</v>
      </c>
      <c r="E11" s="40">
        <v>16.2</v>
      </c>
      <c r="F11" s="38">
        <v>12</v>
      </c>
      <c r="G11" s="40">
        <f>(F11+H11)/2</f>
        <v>11</v>
      </c>
      <c r="H11" s="38">
        <v>10</v>
      </c>
      <c r="J11" s="3" t="s">
        <v>4</v>
      </c>
      <c r="K11" s="40">
        <v>17.829999999999998</v>
      </c>
      <c r="L11" s="40">
        <v>17.7</v>
      </c>
      <c r="M11" s="40">
        <v>16.2</v>
      </c>
      <c r="N11" s="35">
        <v>8</v>
      </c>
      <c r="O11" s="35">
        <v>5</v>
      </c>
      <c r="P11" s="35">
        <v>4</v>
      </c>
      <c r="R11" s="8"/>
      <c r="S11" s="8"/>
    </row>
    <row r="12" spans="1:19" ht="29" x14ac:dyDescent="0.35">
      <c r="B12" s="4" t="s">
        <v>6</v>
      </c>
      <c r="C12" s="40">
        <v>0</v>
      </c>
      <c r="D12" s="40">
        <v>0</v>
      </c>
      <c r="E12" s="40">
        <v>0.4</v>
      </c>
      <c r="F12" s="38">
        <v>3</v>
      </c>
      <c r="G12" s="40">
        <f>(F12+H12)/2</f>
        <v>3.5</v>
      </c>
      <c r="H12" s="38">
        <v>4</v>
      </c>
      <c r="J12" s="4" t="s">
        <v>6</v>
      </c>
      <c r="K12" s="40">
        <v>0</v>
      </c>
      <c r="L12" s="40">
        <v>0</v>
      </c>
      <c r="M12" s="40">
        <v>0.4</v>
      </c>
      <c r="N12" s="34">
        <v>4</v>
      </c>
      <c r="O12" s="34">
        <v>4.5</v>
      </c>
      <c r="P12" s="34">
        <v>5</v>
      </c>
    </row>
    <row r="13" spans="1:19" ht="16" customHeight="1" x14ac:dyDescent="0.35">
      <c r="B13" s="4" t="s">
        <v>7</v>
      </c>
      <c r="C13" s="40">
        <v>37</v>
      </c>
      <c r="D13" s="40">
        <v>38.856999999999999</v>
      </c>
      <c r="E13" s="40">
        <v>34.633000000000003</v>
      </c>
      <c r="F13" s="38">
        <v>40.5</v>
      </c>
      <c r="G13" s="40">
        <f>(F13+H13)/2</f>
        <v>41.25</v>
      </c>
      <c r="H13" s="38">
        <v>42</v>
      </c>
      <c r="J13" s="4" t="s">
        <v>7</v>
      </c>
      <c r="K13" s="40">
        <v>37</v>
      </c>
      <c r="L13" s="40">
        <v>38.856999999999999</v>
      </c>
      <c r="M13" s="40">
        <v>34.633000000000003</v>
      </c>
      <c r="N13" s="34">
        <v>42</v>
      </c>
      <c r="O13" s="34">
        <v>45</v>
      </c>
      <c r="P13" s="34">
        <v>48</v>
      </c>
    </row>
    <row r="14" spans="1:19" ht="16" customHeight="1" x14ac:dyDescent="0.35">
      <c r="B14" s="7"/>
      <c r="C14" s="39"/>
      <c r="D14" s="39"/>
      <c r="E14" s="39"/>
      <c r="F14" s="39"/>
      <c r="G14" s="41"/>
      <c r="H14" s="39"/>
      <c r="J14" s="7"/>
      <c r="K14" s="39"/>
      <c r="L14" s="39"/>
      <c r="M14" s="39"/>
      <c r="N14" s="37"/>
      <c r="O14" s="37"/>
      <c r="P14" s="37"/>
    </row>
    <row r="15" spans="1:19" x14ac:dyDescent="0.35">
      <c r="B15" s="4" t="s">
        <v>5</v>
      </c>
      <c r="C15" s="40">
        <v>79.116</v>
      </c>
      <c r="D15" s="40">
        <f>SUM(D7:D13)</f>
        <v>82.456999999999994</v>
      </c>
      <c r="E15" s="40">
        <f>SUM(E7:E13)</f>
        <v>75.733000000000004</v>
      </c>
      <c r="F15" s="38">
        <f>SUM(F7:F13)</f>
        <v>84</v>
      </c>
      <c r="G15" s="40">
        <f>SUM(G7:G13)</f>
        <v>84.5</v>
      </c>
      <c r="H15" s="38">
        <f>SUM(H7:H13)</f>
        <v>85</v>
      </c>
      <c r="J15" s="4" t="s">
        <v>5</v>
      </c>
      <c r="K15" s="34">
        <f t="shared" ref="K15:M15" si="0">SUM(K7:K13)</f>
        <v>79.128</v>
      </c>
      <c r="L15" s="34">
        <f t="shared" si="0"/>
        <v>82.456999999999994</v>
      </c>
      <c r="M15" s="34">
        <f t="shared" si="0"/>
        <v>75.733000000000004</v>
      </c>
      <c r="N15" s="34">
        <f>SUM(N7:N13)</f>
        <v>79</v>
      </c>
      <c r="O15" s="34">
        <f>SUM(O7:O13)</f>
        <v>78.75</v>
      </c>
      <c r="P15" s="34">
        <f>SUM(P7:P13)</f>
        <v>80</v>
      </c>
    </row>
    <row r="16" spans="1:19" x14ac:dyDescent="0.35">
      <c r="K16" s="8"/>
      <c r="L16" s="8"/>
      <c r="M16" s="8"/>
      <c r="N16" s="8"/>
      <c r="O16" s="8"/>
      <c r="P16" s="8"/>
    </row>
    <row r="18" spans="1:26" x14ac:dyDescent="0.35">
      <c r="A18" s="42" t="s">
        <v>13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20" spans="1:26" x14ac:dyDescent="0.35">
      <c r="B20" s="9" t="s">
        <v>36</v>
      </c>
    </row>
    <row r="22" spans="1:26" x14ac:dyDescent="0.35">
      <c r="B22" s="43" t="s">
        <v>8</v>
      </c>
      <c r="C22" s="43"/>
      <c r="D22" s="43"/>
      <c r="E22" s="43"/>
      <c r="F22" s="43"/>
      <c r="G22" s="43"/>
      <c r="H22" s="43"/>
      <c r="J22" s="43" t="s">
        <v>9</v>
      </c>
      <c r="K22" s="43"/>
      <c r="L22" s="43"/>
      <c r="M22" s="43"/>
      <c r="N22" s="43"/>
      <c r="O22" s="43"/>
      <c r="P22" s="43"/>
    </row>
    <row r="23" spans="1:26" x14ac:dyDescent="0.35">
      <c r="T23" s="15"/>
      <c r="U23" s="15"/>
      <c r="V23" s="15"/>
      <c r="W23" s="15"/>
      <c r="X23" s="15"/>
      <c r="Y23" s="15"/>
      <c r="Z23" s="15"/>
    </row>
    <row r="24" spans="1:26" x14ac:dyDescent="0.35">
      <c r="C24" s="1">
        <v>2020</v>
      </c>
      <c r="D24" s="14">
        <v>2030</v>
      </c>
      <c r="E24" s="1">
        <v>2050</v>
      </c>
      <c r="K24" s="1">
        <v>2020</v>
      </c>
      <c r="L24" s="1">
        <v>2030</v>
      </c>
      <c r="M24" s="1">
        <v>2050</v>
      </c>
      <c r="T24" s="15"/>
      <c r="U24" s="15"/>
      <c r="V24" s="15"/>
      <c r="W24" s="15"/>
      <c r="X24" s="15"/>
      <c r="Y24" s="15"/>
      <c r="Z24" s="15"/>
    </row>
    <row r="25" spans="1:26" x14ac:dyDescent="0.35">
      <c r="B25" s="3" t="s">
        <v>25</v>
      </c>
      <c r="C25" s="10">
        <v>0.13600000000000001</v>
      </c>
      <c r="D25" s="10">
        <v>6.3E-2</v>
      </c>
      <c r="E25" s="10">
        <v>6.3E-2</v>
      </c>
      <c r="J25" s="3" t="s">
        <v>25</v>
      </c>
      <c r="K25" s="13">
        <v>0.13600000000000001</v>
      </c>
      <c r="L25" s="20">
        <v>0.11886939791395341</v>
      </c>
      <c r="M25" s="33">
        <v>6.1177897407519499E-2</v>
      </c>
      <c r="T25" s="16"/>
      <c r="U25" s="15"/>
      <c r="V25" s="15"/>
      <c r="W25" s="15"/>
      <c r="X25" s="15"/>
      <c r="Y25" s="15"/>
      <c r="Z25" s="15"/>
    </row>
    <row r="26" spans="1:26" x14ac:dyDescent="0.35">
      <c r="B26" s="3" t="s">
        <v>26</v>
      </c>
      <c r="C26" s="10">
        <v>4.3999999999999997E-2</v>
      </c>
      <c r="D26" s="10">
        <v>6.6000000000000003E-2</v>
      </c>
      <c r="E26" s="10">
        <v>6.6000000000000003E-2</v>
      </c>
      <c r="J26" s="3" t="s">
        <v>26</v>
      </c>
      <c r="K26" s="13">
        <v>4.3999999999999997E-2</v>
      </c>
      <c r="L26" s="20">
        <v>3.0463225334402769E-2</v>
      </c>
      <c r="M26" s="33">
        <v>1.6747887478156216E-2</v>
      </c>
      <c r="T26" s="16"/>
      <c r="U26" s="15"/>
      <c r="V26" s="15"/>
      <c r="W26" s="15"/>
      <c r="X26" s="15"/>
      <c r="Y26" s="15"/>
      <c r="Z26" s="15"/>
    </row>
    <row r="27" spans="1:26" x14ac:dyDescent="0.35">
      <c r="B27" s="3" t="s">
        <v>27</v>
      </c>
      <c r="C27" s="10">
        <v>0.16400000000000001</v>
      </c>
      <c r="D27" s="10">
        <v>0.30399999999999999</v>
      </c>
      <c r="E27" s="10">
        <v>0.30399999999999999</v>
      </c>
      <c r="J27" s="3" t="s">
        <v>27</v>
      </c>
      <c r="K27" s="13">
        <v>0.16400000000000001</v>
      </c>
      <c r="L27" s="20">
        <v>0.13643007308388277</v>
      </c>
      <c r="M27" s="33">
        <v>0.14917634638038466</v>
      </c>
      <c r="T27" s="16"/>
      <c r="U27" s="15"/>
      <c r="V27" s="15"/>
      <c r="W27" s="15"/>
      <c r="X27" s="15"/>
      <c r="Y27" s="15"/>
      <c r="Z27" s="15"/>
    </row>
    <row r="28" spans="1:26" x14ac:dyDescent="0.35">
      <c r="B28" s="3" t="s">
        <v>28</v>
      </c>
      <c r="C28" s="10">
        <v>3.7999999999999999E-2</v>
      </c>
      <c r="D28" s="10">
        <v>1.9E-2</v>
      </c>
      <c r="E28" s="10">
        <v>1.9E-2</v>
      </c>
      <c r="J28" s="3" t="s">
        <v>28</v>
      </c>
      <c r="K28" s="13">
        <v>3.7999999999999999E-2</v>
      </c>
      <c r="L28" s="20">
        <v>4.2188445838662832E-2</v>
      </c>
      <c r="M28" s="33">
        <v>3.2174072165847896E-2</v>
      </c>
      <c r="T28" s="16"/>
      <c r="U28" s="15"/>
      <c r="V28" s="15"/>
      <c r="W28" s="15"/>
      <c r="X28" s="15"/>
      <c r="Y28" s="15"/>
      <c r="Z28" s="15"/>
    </row>
    <row r="29" spans="1:26" x14ac:dyDescent="0.35">
      <c r="B29" s="3" t="s">
        <v>29</v>
      </c>
      <c r="C29" s="10">
        <v>0.03</v>
      </c>
      <c r="D29" s="10">
        <v>2.8000000000000001E-2</v>
      </c>
      <c r="E29" s="10">
        <v>2.8000000000000001E-2</v>
      </c>
      <c r="J29" s="3" t="s">
        <v>29</v>
      </c>
      <c r="K29" s="13">
        <v>0.03</v>
      </c>
      <c r="L29" s="20">
        <v>3.6180270040020938E-2</v>
      </c>
      <c r="M29" s="33">
        <v>3.5857933582398985E-2</v>
      </c>
      <c r="T29" s="16"/>
      <c r="U29" s="15"/>
      <c r="V29" s="15"/>
      <c r="W29" s="15"/>
      <c r="X29" s="15"/>
      <c r="Y29" s="15"/>
      <c r="Z29" s="15"/>
    </row>
    <row r="30" spans="1:26" x14ac:dyDescent="0.35">
      <c r="B30" s="3" t="s">
        <v>30</v>
      </c>
      <c r="C30" s="10">
        <v>9.1999999999999998E-2</v>
      </c>
      <c r="D30" s="10">
        <v>0.13700000000000001</v>
      </c>
      <c r="E30" s="10">
        <v>0.13700000000000001</v>
      </c>
      <c r="J30" s="3" t="s">
        <v>30</v>
      </c>
      <c r="K30" s="13">
        <v>9.1999999999999998E-2</v>
      </c>
      <c r="L30" s="20">
        <v>4.6707123253584532E-2</v>
      </c>
      <c r="M30" s="33">
        <v>7.1575333784361317E-2</v>
      </c>
      <c r="T30" s="16"/>
      <c r="U30" s="15"/>
      <c r="V30" s="15"/>
      <c r="W30" s="15"/>
      <c r="X30" s="15"/>
      <c r="Y30" s="15"/>
      <c r="Z30" s="15"/>
    </row>
    <row r="31" spans="1:26" x14ac:dyDescent="0.35">
      <c r="B31" s="3" t="s">
        <v>31</v>
      </c>
      <c r="C31" s="10">
        <v>0.496</v>
      </c>
      <c r="D31" s="10">
        <v>0.38400000000000001</v>
      </c>
      <c r="E31" s="10">
        <v>0.38400000000000001</v>
      </c>
      <c r="J31" s="3" t="s">
        <v>31</v>
      </c>
      <c r="K31" s="13">
        <v>0.496</v>
      </c>
      <c r="L31" s="20">
        <v>0.58916146453549267</v>
      </c>
      <c r="M31" s="33">
        <v>0.63329052920133133</v>
      </c>
      <c r="T31" s="16"/>
      <c r="U31" s="15"/>
      <c r="V31" s="15"/>
      <c r="W31" s="15"/>
      <c r="X31" s="15"/>
      <c r="Y31" s="15"/>
      <c r="Z31" s="15"/>
    </row>
    <row r="33" spans="1:16" x14ac:dyDescent="0.35">
      <c r="B33" s="9" t="s">
        <v>22</v>
      </c>
    </row>
    <row r="34" spans="1:16" x14ac:dyDescent="0.35">
      <c r="A34" s="11"/>
    </row>
    <row r="35" spans="1:16" x14ac:dyDescent="0.35">
      <c r="B35" s="43" t="s">
        <v>8</v>
      </c>
      <c r="C35" s="43"/>
      <c r="D35" s="43"/>
      <c r="E35" s="43"/>
      <c r="F35" s="43"/>
      <c r="G35" s="43"/>
      <c r="H35" s="43"/>
      <c r="J35" s="43" t="s">
        <v>9</v>
      </c>
      <c r="K35" s="43"/>
      <c r="L35" s="43"/>
      <c r="M35" s="43"/>
      <c r="N35" s="43"/>
      <c r="O35" s="43"/>
      <c r="P35" s="43"/>
    </row>
    <row r="37" spans="1:16" x14ac:dyDescent="0.35">
      <c r="C37" s="1">
        <v>2020</v>
      </c>
      <c r="D37" s="1">
        <v>2030</v>
      </c>
      <c r="E37" s="1">
        <v>2040</v>
      </c>
      <c r="F37" s="1">
        <v>2050</v>
      </c>
      <c r="K37" s="1">
        <v>2020</v>
      </c>
      <c r="L37" s="1">
        <v>2030</v>
      </c>
      <c r="M37" s="1">
        <v>2040</v>
      </c>
      <c r="N37" s="1">
        <v>2050</v>
      </c>
    </row>
    <row r="38" spans="1:16" x14ac:dyDescent="0.35">
      <c r="B38" s="3" t="s">
        <v>23</v>
      </c>
      <c r="C38" s="12">
        <v>0.46500000000000002</v>
      </c>
      <c r="D38" s="10">
        <v>0.85</v>
      </c>
      <c r="E38" s="10">
        <v>0.85</v>
      </c>
      <c r="F38" s="10">
        <v>0.85</v>
      </c>
      <c r="J38" s="3" t="s">
        <v>23</v>
      </c>
      <c r="K38" s="12">
        <v>0.46500000000000002</v>
      </c>
      <c r="L38" s="21">
        <v>0.85</v>
      </c>
      <c r="M38" s="21">
        <v>0.88700000000000001</v>
      </c>
      <c r="N38" s="21">
        <v>0.9</v>
      </c>
    </row>
    <row r="39" spans="1:16" ht="29" x14ac:dyDescent="0.35">
      <c r="B39" s="4" t="s">
        <v>24</v>
      </c>
      <c r="C39" s="12">
        <v>0.76800000000000002</v>
      </c>
      <c r="D39" s="10">
        <v>0.85</v>
      </c>
      <c r="E39" s="10">
        <v>0.85</v>
      </c>
      <c r="F39" s="10">
        <v>0.85</v>
      </c>
      <c r="J39" s="4" t="s">
        <v>24</v>
      </c>
      <c r="K39" s="12">
        <v>0.76800000000000002</v>
      </c>
      <c r="L39" s="10">
        <v>0.85</v>
      </c>
      <c r="M39" s="10">
        <v>0.85</v>
      </c>
      <c r="N39" s="10">
        <v>0.85</v>
      </c>
    </row>
    <row r="41" spans="1:16" x14ac:dyDescent="0.35">
      <c r="A41" s="42" t="s">
        <v>14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3" spans="1:16" x14ac:dyDescent="0.35">
      <c r="B43" s="43" t="s">
        <v>8</v>
      </c>
      <c r="C43" s="43"/>
      <c r="D43" s="43"/>
      <c r="E43" s="43"/>
      <c r="F43" s="43"/>
      <c r="G43" s="43"/>
      <c r="H43" s="43"/>
      <c r="J43" s="43" t="s">
        <v>9</v>
      </c>
      <c r="K43" s="43"/>
      <c r="L43" s="43"/>
      <c r="M43" s="43"/>
      <c r="N43" s="43"/>
      <c r="O43" s="43"/>
      <c r="P43" s="43"/>
    </row>
    <row r="45" spans="1:16" x14ac:dyDescent="0.35">
      <c r="C45" s="1">
        <v>2020</v>
      </c>
      <c r="D45" s="1">
        <v>2030</v>
      </c>
      <c r="E45" s="1">
        <v>2040</v>
      </c>
      <c r="F45" s="1">
        <v>2050</v>
      </c>
      <c r="K45" s="1">
        <v>2020</v>
      </c>
      <c r="L45" s="1">
        <v>2030</v>
      </c>
      <c r="M45" s="1">
        <v>2040</v>
      </c>
      <c r="N45" s="1">
        <v>2050</v>
      </c>
    </row>
    <row r="46" spans="1:16" ht="27" customHeight="1" x14ac:dyDescent="0.35">
      <c r="B46" s="4" t="s">
        <v>32</v>
      </c>
      <c r="C46" s="6">
        <v>89.53</v>
      </c>
      <c r="D46" s="6">
        <v>83.61</v>
      </c>
      <c r="E46" s="6">
        <v>77.69</v>
      </c>
      <c r="F46" s="6">
        <v>72.13</v>
      </c>
      <c r="J46" s="4" t="s">
        <v>32</v>
      </c>
      <c r="K46" s="6">
        <v>89.53</v>
      </c>
      <c r="L46" s="6">
        <v>83.61</v>
      </c>
      <c r="M46" s="6">
        <v>77.69</v>
      </c>
      <c r="N46" s="6">
        <v>72.13</v>
      </c>
    </row>
    <row r="48" spans="1:16" x14ac:dyDescent="0.35">
      <c r="B48" s="17"/>
      <c r="C48" s="18">
        <v>2020</v>
      </c>
      <c r="D48" s="18">
        <v>2030</v>
      </c>
      <c r="E48" s="18">
        <v>2040</v>
      </c>
      <c r="F48" s="18">
        <v>2050</v>
      </c>
      <c r="I48" s="17"/>
      <c r="J48" s="17"/>
      <c r="K48" s="18">
        <v>2020</v>
      </c>
      <c r="L48" s="18">
        <v>2030</v>
      </c>
      <c r="M48" s="18">
        <v>2040</v>
      </c>
      <c r="N48" s="18">
        <v>2050</v>
      </c>
    </row>
    <row r="49" spans="1:16" ht="29" x14ac:dyDescent="0.35">
      <c r="B49" s="19" t="s">
        <v>33</v>
      </c>
      <c r="C49" s="20">
        <v>0.81400000000000006</v>
      </c>
      <c r="D49" s="20">
        <v>0.82399999999999995</v>
      </c>
      <c r="E49" s="20">
        <v>0.82399999999999995</v>
      </c>
      <c r="F49" s="20">
        <v>0.82399999999999995</v>
      </c>
      <c r="I49" s="17"/>
      <c r="J49" s="19" t="s">
        <v>33</v>
      </c>
      <c r="K49" s="20">
        <v>0.81400000000000006</v>
      </c>
      <c r="L49" s="20">
        <v>0.81800000000000006</v>
      </c>
      <c r="M49" s="20">
        <v>0.91900000000000004</v>
      </c>
      <c r="N49" s="21">
        <v>0.95</v>
      </c>
    </row>
    <row r="50" spans="1:16" ht="43.5" x14ac:dyDescent="0.35">
      <c r="B50" s="19" t="s">
        <v>34</v>
      </c>
      <c r="C50" s="20">
        <v>0.17599999999999999</v>
      </c>
      <c r="D50" s="20">
        <v>0.17599999999999999</v>
      </c>
      <c r="E50" s="20">
        <v>0.17599999999999999</v>
      </c>
      <c r="F50" s="20">
        <v>0.17599999999999999</v>
      </c>
      <c r="I50" s="17"/>
      <c r="J50" s="19" t="s">
        <v>34</v>
      </c>
      <c r="K50" s="20">
        <v>0.17599999999999999</v>
      </c>
      <c r="L50" s="20">
        <v>0.182</v>
      </c>
      <c r="M50" s="20">
        <v>8.1000000000000003E-2</v>
      </c>
      <c r="N50" s="20">
        <v>0.05</v>
      </c>
    </row>
    <row r="51" spans="1:16" ht="29" x14ac:dyDescent="0.35">
      <c r="B51" s="19" t="s">
        <v>35</v>
      </c>
      <c r="C51" s="20">
        <v>0.01</v>
      </c>
      <c r="D51" s="20">
        <v>0</v>
      </c>
      <c r="E51" s="20">
        <v>0</v>
      </c>
      <c r="F51" s="20">
        <v>0</v>
      </c>
      <c r="I51" s="17"/>
      <c r="J51" s="19" t="s">
        <v>35</v>
      </c>
      <c r="K51" s="20">
        <v>0.01</v>
      </c>
      <c r="L51" s="20">
        <v>0</v>
      </c>
      <c r="M51" s="20">
        <v>0</v>
      </c>
      <c r="N51" s="20">
        <v>0</v>
      </c>
    </row>
    <row r="53" spans="1:16" x14ac:dyDescent="0.35">
      <c r="A53" s="42" t="s">
        <v>12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5" spans="1:16" x14ac:dyDescent="0.35">
      <c r="B55" s="5" t="s">
        <v>15</v>
      </c>
      <c r="C55" s="5" t="s">
        <v>18</v>
      </c>
    </row>
    <row r="56" spans="1:16" x14ac:dyDescent="0.35">
      <c r="B56" s="5" t="s">
        <v>16</v>
      </c>
      <c r="C56" s="5" t="s">
        <v>19</v>
      </c>
    </row>
    <row r="57" spans="1:16" x14ac:dyDescent="0.35">
      <c r="B57" s="5" t="s">
        <v>17</v>
      </c>
      <c r="C57" s="5" t="s">
        <v>19</v>
      </c>
    </row>
    <row r="58" spans="1:16" x14ac:dyDescent="0.35">
      <c r="B58" s="5" t="s">
        <v>20</v>
      </c>
      <c r="C58" s="5" t="s">
        <v>21</v>
      </c>
    </row>
  </sheetData>
  <mergeCells count="12">
    <mergeCell ref="A53:P53"/>
    <mergeCell ref="B22:H22"/>
    <mergeCell ref="J22:P22"/>
    <mergeCell ref="B35:H35"/>
    <mergeCell ref="J35:P35"/>
    <mergeCell ref="B43:H43"/>
    <mergeCell ref="J43:P43"/>
    <mergeCell ref="A1:P1"/>
    <mergeCell ref="A18:P18"/>
    <mergeCell ref="A41:P41"/>
    <mergeCell ref="B3:H3"/>
    <mergeCell ref="J3:P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"/>
  <sheetViews>
    <sheetView tabSelected="1" zoomScale="160" zoomScaleNormal="160" workbookViewId="0">
      <selection activeCell="C9" sqref="C9"/>
    </sheetView>
  </sheetViews>
  <sheetFormatPr baseColWidth="10" defaultRowHeight="14.5" x14ac:dyDescent="0.35"/>
  <cols>
    <col min="2" max="2" width="25.54296875" customWidth="1"/>
    <col min="3" max="3" width="39.7265625" customWidth="1"/>
    <col min="4" max="4" width="20.1796875" customWidth="1"/>
  </cols>
  <sheetData>
    <row r="1" spans="2:5" x14ac:dyDescent="0.35">
      <c r="B1" s="47" t="s">
        <v>11</v>
      </c>
      <c r="C1" s="48"/>
      <c r="D1" s="49"/>
    </row>
    <row r="3" spans="2:5" x14ac:dyDescent="0.35">
      <c r="B3" s="22" t="s">
        <v>56</v>
      </c>
      <c r="C3" s="22" t="s">
        <v>46</v>
      </c>
      <c r="D3" s="22" t="s">
        <v>55</v>
      </c>
    </row>
    <row r="5" spans="2:5" x14ac:dyDescent="0.35">
      <c r="B5" s="3" t="s">
        <v>0</v>
      </c>
      <c r="C5" t="s">
        <v>64</v>
      </c>
    </row>
    <row r="6" spans="2:5" x14ac:dyDescent="0.35">
      <c r="B6" s="3" t="s">
        <v>52</v>
      </c>
      <c r="C6" t="s">
        <v>64</v>
      </c>
    </row>
    <row r="7" spans="2:5" x14ac:dyDescent="0.35">
      <c r="B7" s="3" t="s">
        <v>2</v>
      </c>
      <c r="C7" t="s">
        <v>64</v>
      </c>
    </row>
    <row r="8" spans="2:5" x14ac:dyDescent="0.35">
      <c r="B8" s="4" t="s">
        <v>3</v>
      </c>
      <c r="C8" t="s">
        <v>64</v>
      </c>
    </row>
    <row r="9" spans="2:5" x14ac:dyDescent="0.35">
      <c r="B9" s="3" t="s">
        <v>4</v>
      </c>
      <c r="C9" t="s">
        <v>64</v>
      </c>
    </row>
    <row r="10" spans="2:5" ht="29" x14ac:dyDescent="0.35">
      <c r="B10" s="4" t="s">
        <v>6</v>
      </c>
      <c r="C10" t="s">
        <v>60</v>
      </c>
      <c r="D10" s="28" t="s">
        <v>61</v>
      </c>
      <c r="E10" t="s">
        <v>62</v>
      </c>
    </row>
    <row r="11" spans="2:5" x14ac:dyDescent="0.35">
      <c r="B11" s="4" t="s">
        <v>7</v>
      </c>
      <c r="C11" t="s">
        <v>53</v>
      </c>
      <c r="D11" s="28" t="s">
        <v>54</v>
      </c>
      <c r="E11" t="s">
        <v>63</v>
      </c>
    </row>
    <row r="13" spans="2:5" x14ac:dyDescent="0.35">
      <c r="B13" s="47" t="s">
        <v>13</v>
      </c>
      <c r="C13" s="48"/>
      <c r="D13" s="49"/>
    </row>
    <row r="15" spans="2:5" x14ac:dyDescent="0.35">
      <c r="B15" s="9" t="s">
        <v>36</v>
      </c>
      <c r="C15" t="s">
        <v>57</v>
      </c>
    </row>
    <row r="16" spans="2:5" x14ac:dyDescent="0.35">
      <c r="B16" s="9" t="s">
        <v>22</v>
      </c>
      <c r="C16" t="s">
        <v>58</v>
      </c>
    </row>
    <row r="18" spans="2:4" x14ac:dyDescent="0.35">
      <c r="B18" s="47" t="s">
        <v>14</v>
      </c>
      <c r="C18" s="48"/>
      <c r="D18" s="49"/>
    </row>
    <row r="20" spans="2:4" x14ac:dyDescent="0.35">
      <c r="B20" t="s">
        <v>59</v>
      </c>
    </row>
  </sheetData>
  <mergeCells count="3">
    <mergeCell ref="B1:D1"/>
    <mergeCell ref="B13:D13"/>
    <mergeCell ref="B18:D18"/>
  </mergeCells>
  <hyperlinks>
    <hyperlink ref="D11" r:id="rId1" xr:uid="{00000000-0004-0000-0100-000000000000}"/>
    <hyperlink ref="D10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7"/>
  <sheetViews>
    <sheetView zoomScale="160" zoomScaleNormal="160" workbookViewId="0">
      <selection activeCell="H6" sqref="H6"/>
    </sheetView>
  </sheetViews>
  <sheetFormatPr baseColWidth="10" defaultRowHeight="14.5" x14ac:dyDescent="0.35"/>
  <cols>
    <col min="2" max="2" width="16.81640625" bestFit="1" customWidth="1"/>
    <col min="4" max="4" width="7.7265625" customWidth="1"/>
  </cols>
  <sheetData>
    <row r="1" spans="2:11" x14ac:dyDescent="0.35">
      <c r="B1" s="51" t="s">
        <v>37</v>
      </c>
      <c r="C1" s="52"/>
      <c r="D1" s="53"/>
    </row>
    <row r="3" spans="2:11" x14ac:dyDescent="0.35">
      <c r="C3" s="22" t="s">
        <v>38</v>
      </c>
      <c r="D3" s="22" t="s">
        <v>39</v>
      </c>
      <c r="E3" s="22" t="s">
        <v>46</v>
      </c>
    </row>
    <row r="4" spans="2:11" x14ac:dyDescent="0.35">
      <c r="B4" s="22" t="s">
        <v>1</v>
      </c>
      <c r="C4" s="24">
        <v>1</v>
      </c>
      <c r="D4" s="23">
        <v>0.88300000000000001</v>
      </c>
      <c r="E4" s="28" t="s">
        <v>47</v>
      </c>
      <c r="F4" t="s">
        <v>45</v>
      </c>
    </row>
    <row r="5" spans="2:11" x14ac:dyDescent="0.35">
      <c r="B5" s="22" t="s">
        <v>2</v>
      </c>
      <c r="C5" s="24">
        <v>1</v>
      </c>
      <c r="D5" s="23">
        <v>1.41</v>
      </c>
      <c r="E5" s="28" t="s">
        <v>43</v>
      </c>
      <c r="F5" t="s">
        <v>50</v>
      </c>
    </row>
    <row r="6" spans="2:11" x14ac:dyDescent="0.35">
      <c r="B6" s="22" t="s">
        <v>40</v>
      </c>
      <c r="C6" s="24">
        <v>1</v>
      </c>
      <c r="D6" s="29">
        <f>E7/3600</f>
        <v>4.4444444444444446</v>
      </c>
      <c r="E6" s="28" t="s">
        <v>48</v>
      </c>
      <c r="F6" t="s">
        <v>44</v>
      </c>
    </row>
    <row r="7" spans="2:11" x14ac:dyDescent="0.35">
      <c r="B7" s="22"/>
      <c r="E7">
        <v>16000</v>
      </c>
      <c r="F7" t="s">
        <v>41</v>
      </c>
    </row>
    <row r="9" spans="2:11" x14ac:dyDescent="0.35">
      <c r="B9" s="30" t="s">
        <v>49</v>
      </c>
    </row>
    <row r="11" spans="2:11" x14ac:dyDescent="0.35">
      <c r="C11" s="50" t="s">
        <v>8</v>
      </c>
      <c r="D11" s="50"/>
      <c r="E11" s="50"/>
      <c r="F11" s="50"/>
      <c r="H11" s="50" t="s">
        <v>9</v>
      </c>
      <c r="I11" s="50"/>
      <c r="J11" s="50"/>
      <c r="K11" s="50"/>
    </row>
    <row r="12" spans="2:11" x14ac:dyDescent="0.35">
      <c r="B12" s="22" t="s">
        <v>39</v>
      </c>
      <c r="C12" s="31">
        <v>2015</v>
      </c>
      <c r="D12" s="31">
        <v>2030</v>
      </c>
      <c r="E12" s="31">
        <v>2040</v>
      </c>
      <c r="F12" s="31">
        <v>2050</v>
      </c>
      <c r="G12" s="32"/>
      <c r="H12" s="31">
        <v>2015</v>
      </c>
      <c r="I12" s="31">
        <v>2030</v>
      </c>
      <c r="J12" s="31">
        <v>2040</v>
      </c>
      <c r="K12" s="31">
        <v>2050</v>
      </c>
    </row>
    <row r="13" spans="2:11" x14ac:dyDescent="0.35">
      <c r="B13" s="24" t="s">
        <v>1</v>
      </c>
      <c r="C13" s="25">
        <f>Hypothèses!C8*Energie!$D4</f>
        <v>0.78587000000000007</v>
      </c>
      <c r="D13" s="25">
        <f>Hypothèses!F8*Energie!$D4</f>
        <v>2.2075</v>
      </c>
      <c r="E13" s="25">
        <f>Hypothèses!G8*Energie!$D4</f>
        <v>2.4282500000000002</v>
      </c>
      <c r="F13" s="25">
        <f>Hypothèses!H8*Energie!$D4</f>
        <v>2.649</v>
      </c>
      <c r="H13" s="26">
        <f>Hypothèses!K8*Energie!$D4</f>
        <v>0.78587000000000007</v>
      </c>
      <c r="I13" s="26">
        <f>Hypothèses!N8*Energie!$D4</f>
        <v>2.649</v>
      </c>
      <c r="J13" s="26">
        <f>Hypothèses!O8*Energie!$D4</f>
        <v>3.532</v>
      </c>
      <c r="K13" s="26">
        <f>Hypothèses!P8*Energie!$D4</f>
        <v>3.9735</v>
      </c>
    </row>
    <row r="14" spans="2:11" x14ac:dyDescent="0.35">
      <c r="B14" s="24" t="s">
        <v>2</v>
      </c>
      <c r="C14" s="25">
        <f>Hypothèses!C9*Energie!$D5</f>
        <v>20.303999999999998</v>
      </c>
      <c r="D14" s="25">
        <f>Hypothèses!F9*Energie!$D5</f>
        <v>22.56</v>
      </c>
      <c r="E14" s="25">
        <f>Hypothèses!G9*Energie!$D5</f>
        <v>22.56</v>
      </c>
      <c r="F14" s="25">
        <f>Hypothèses!H9*Energie!$D5</f>
        <v>22.56</v>
      </c>
      <c r="H14" s="26">
        <f>Hypothèses!K9*Energie!$D5</f>
        <v>20.303999999999998</v>
      </c>
      <c r="I14" s="26">
        <f>Hypothèses!N9*Energie!$D5</f>
        <v>16.919999999999998</v>
      </c>
      <c r="J14" s="26">
        <f>Hypothèses!O9*Energie!$D5</f>
        <v>14.1</v>
      </c>
      <c r="K14" s="26">
        <f>Hypothèses!P9*Energie!$D5</f>
        <v>11.28</v>
      </c>
    </row>
    <row r="15" spans="2:11" x14ac:dyDescent="0.35">
      <c r="B15" s="24" t="s">
        <v>40</v>
      </c>
      <c r="C15" s="25">
        <f>Hypothèses!C12*Energie!$D6</f>
        <v>0</v>
      </c>
      <c r="D15" s="25">
        <f>Hypothèses!F12*Energie!$D6</f>
        <v>13.333333333333334</v>
      </c>
      <c r="E15" s="25">
        <f>Hypothèses!G12*Energie!$D6</f>
        <v>15.555555555555557</v>
      </c>
      <c r="F15" s="25">
        <f>Hypothèses!H12*Energie!$D6</f>
        <v>17.777777777777779</v>
      </c>
      <c r="H15" s="26">
        <f>Hypothèses!K12*Energie!$D6</f>
        <v>0</v>
      </c>
      <c r="I15" s="26">
        <f>Hypothèses!N12*Energie!$D6</f>
        <v>17.777777777777779</v>
      </c>
      <c r="J15" s="26">
        <f>Hypothèses!O12*Energie!$D6</f>
        <v>20</v>
      </c>
      <c r="K15" s="26">
        <f>Hypothèses!P12*Energie!$D6</f>
        <v>22.222222222222221</v>
      </c>
    </row>
    <row r="17" spans="2:11" x14ac:dyDescent="0.35">
      <c r="B17" s="22" t="s">
        <v>42</v>
      </c>
      <c r="C17" s="27">
        <f>SUM(C13:C15)</f>
        <v>21.089869999999998</v>
      </c>
      <c r="D17" s="27">
        <f t="shared" ref="D17:F17" si="0">SUM(D13:D15)</f>
        <v>38.100833333333334</v>
      </c>
      <c r="E17" s="27">
        <f t="shared" si="0"/>
        <v>40.543805555555558</v>
      </c>
      <c r="F17" s="27">
        <f t="shared" si="0"/>
        <v>42.986777777777775</v>
      </c>
      <c r="H17" s="27">
        <f>SUM(H13:H15)</f>
        <v>21.089869999999998</v>
      </c>
      <c r="I17" s="27">
        <f t="shared" ref="I17:K17" si="1">SUM(I13:I15)</f>
        <v>37.346777777777774</v>
      </c>
      <c r="J17" s="27">
        <f t="shared" si="1"/>
        <v>37.631999999999998</v>
      </c>
      <c r="K17" s="27">
        <f t="shared" si="1"/>
        <v>37.475722222222217</v>
      </c>
    </row>
  </sheetData>
  <mergeCells count="3">
    <mergeCell ref="C11:F11"/>
    <mergeCell ref="H11:K11"/>
    <mergeCell ref="B1:D1"/>
  </mergeCells>
  <hyperlinks>
    <hyperlink ref="E5" r:id="rId1" xr:uid="{00000000-0004-0000-0200-000000000000}"/>
    <hyperlink ref="E4" r:id="rId2" location="_GFRiframe_WAR_GFRportlet_INSTANCE_hhD9frPsqdvx_" xr:uid="{00000000-0004-0000-0200-000001000000}"/>
    <hyperlink ref="E6" r:id="rId3" xr:uid="{00000000-0004-0000-0200-000002000000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340E8DBE75274CB88F44145B93306F" ma:contentTypeVersion="11" ma:contentTypeDescription="Crée un document." ma:contentTypeScope="" ma:versionID="ffd0afa93905f9e386bbd2602c220208">
  <xsd:schema xmlns:xsd="http://www.w3.org/2001/XMLSchema" xmlns:xs="http://www.w3.org/2001/XMLSchema" xmlns:p="http://schemas.microsoft.com/office/2006/metadata/properties" xmlns:ns2="aa63012a-dca0-4847-9039-1b3f0d0527af" xmlns:ns3="f4b2812b-d92f-445a-bd20-d5f1ba71be26" xmlns:ns4="3331daee-1646-4c3a-8c45-78356b5a9d77" targetNamespace="http://schemas.microsoft.com/office/2006/metadata/properties" ma:root="true" ma:fieldsID="19378daaf57caa2b2bdbf7105bb4d3d6" ns2:_="" ns3:_="" ns4:_="">
    <xsd:import namespace="aa63012a-dca0-4847-9039-1b3f0d0527af"/>
    <xsd:import namespace="f4b2812b-d92f-445a-bd20-d5f1ba71be26"/>
    <xsd:import namespace="3331daee-1646-4c3a-8c45-78356b5a9d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3012a-dca0-4847-9039-1b3f0d052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2812b-d92f-445a-bd20-d5f1ba71be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7ba0aaa-12d9-48be-b932-d2fd993dfb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1daee-1646-4c3a-8c45-78356b5a9d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Colonne Attraper tout de Taxonomie" ma:hidden="true" ma:list="{4fb7d4b7-bce7-4382-a1e1-d57b09bb3572}" ma:internalName="TaxCatchAll" ma:showField="CatchAllData" ma:web="3331daee-1646-4c3a-8c45-78356b5a9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9FDDB3-BAE1-4E83-9980-72F70EA47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63012a-dca0-4847-9039-1b3f0d0527af"/>
    <ds:schemaRef ds:uri="f4b2812b-d92f-445a-bd20-d5f1ba71be26"/>
    <ds:schemaRef ds:uri="3331daee-1646-4c3a-8c45-78356b5a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E0FDF2-F132-4A56-86F0-6FEEC90310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Hypothèses</vt:lpstr>
      <vt:lpstr>Sources</vt:lpstr>
      <vt:lpstr>Energie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NOUGIER Sandrine</dc:creator>
  <cp:lastModifiedBy>TIRANA Florian</cp:lastModifiedBy>
  <dcterms:created xsi:type="dcterms:W3CDTF">2023-01-24T17:16:53Z</dcterms:created>
  <dcterms:modified xsi:type="dcterms:W3CDTF">2023-08-03T13:34:33Z</dcterms:modified>
</cp:coreProperties>
</file>