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412" activeTab="4"/>
  </bookViews>
  <sheets>
    <sheet name="Tous PTOM" sheetId="7" r:id="rId1"/>
    <sheet name="Nouvelle-Calédonie" sheetId="3" r:id="rId2"/>
    <sheet name="Polynésie" sheetId="2" r:id="rId3"/>
    <sheet name="Saint-Pierre et Miquelon" sheetId="5" r:id="rId4"/>
    <sheet name="Wallis et Futuna" sheetId="6" r:id="rId5"/>
    <sheet name="Evolution métropole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6" l="1"/>
  <c r="G38" i="6"/>
  <c r="E38" i="6"/>
  <c r="F38" i="5"/>
  <c r="G38" i="5"/>
  <c r="H38" i="5"/>
  <c r="I38" i="5"/>
  <c r="J38" i="5"/>
  <c r="K38" i="5"/>
  <c r="L38" i="5"/>
  <c r="M38" i="5"/>
  <c r="E38" i="5"/>
  <c r="F39" i="2"/>
  <c r="G39" i="2"/>
  <c r="E39" i="2"/>
  <c r="F39" i="3"/>
  <c r="G39" i="3"/>
  <c r="E39" i="3"/>
  <c r="P10" i="7" l="1"/>
  <c r="Q10" i="7"/>
  <c r="R10" i="7"/>
  <c r="S10" i="7"/>
  <c r="T10" i="7"/>
  <c r="U10" i="7"/>
  <c r="V10" i="7"/>
  <c r="W10" i="7"/>
  <c r="X10" i="7"/>
  <c r="P11" i="7"/>
  <c r="Q11" i="7"/>
  <c r="R11" i="7"/>
  <c r="S11" i="7"/>
  <c r="T11" i="7"/>
  <c r="U11" i="7"/>
  <c r="V11" i="7"/>
  <c r="W11" i="7"/>
  <c r="X11" i="7"/>
  <c r="P12" i="7"/>
  <c r="Q12" i="7"/>
  <c r="R12" i="7"/>
  <c r="P13" i="7"/>
  <c r="Q13" i="7"/>
  <c r="R13" i="7"/>
  <c r="S13" i="7"/>
  <c r="T13" i="7"/>
  <c r="U13" i="7"/>
  <c r="V13" i="7"/>
  <c r="W13" i="7"/>
  <c r="X13" i="7"/>
  <c r="P14" i="7"/>
  <c r="Q14" i="7"/>
  <c r="R14" i="7"/>
  <c r="S14" i="7"/>
  <c r="T14" i="7"/>
  <c r="U14" i="7"/>
  <c r="V14" i="7"/>
  <c r="W14" i="7"/>
  <c r="X14" i="7"/>
  <c r="P15" i="7"/>
  <c r="Q15" i="7"/>
  <c r="R15" i="7"/>
  <c r="Q9" i="7"/>
  <c r="R9" i="7"/>
  <c r="S9" i="7"/>
  <c r="T9" i="7"/>
  <c r="U9" i="7"/>
  <c r="V9" i="7"/>
  <c r="W9" i="7"/>
  <c r="X9" i="7"/>
  <c r="P9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F24" i="7"/>
  <c r="G24" i="7"/>
  <c r="H24" i="7"/>
  <c r="I24" i="7"/>
  <c r="J24" i="7"/>
  <c r="K24" i="7"/>
  <c r="L24" i="7"/>
  <c r="M24" i="7"/>
  <c r="E24" i="7"/>
  <c r="E30" i="7" s="1"/>
  <c r="E34" i="7" s="1"/>
  <c r="E10" i="7"/>
  <c r="F10" i="7"/>
  <c r="G10" i="7"/>
  <c r="H10" i="7"/>
  <c r="I10" i="7"/>
  <c r="J10" i="7"/>
  <c r="K10" i="7"/>
  <c r="L10" i="7"/>
  <c r="M10" i="7"/>
  <c r="E11" i="7"/>
  <c r="F11" i="7"/>
  <c r="G11" i="7"/>
  <c r="H11" i="7"/>
  <c r="I11" i="7"/>
  <c r="J11" i="7"/>
  <c r="K11" i="7"/>
  <c r="L11" i="7"/>
  <c r="M11" i="7"/>
  <c r="E12" i="7"/>
  <c r="F12" i="7"/>
  <c r="G12" i="7"/>
  <c r="H12" i="7"/>
  <c r="S12" i="7" s="1"/>
  <c r="I12" i="7"/>
  <c r="T12" i="7" s="1"/>
  <c r="J12" i="7"/>
  <c r="U12" i="7" s="1"/>
  <c r="K12" i="7"/>
  <c r="V12" i="7" s="1"/>
  <c r="L12" i="7"/>
  <c r="W12" i="7" s="1"/>
  <c r="M12" i="7"/>
  <c r="X12" i="7" s="1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F9" i="7"/>
  <c r="G9" i="7"/>
  <c r="H9" i="7"/>
  <c r="I9" i="7"/>
  <c r="J9" i="7"/>
  <c r="K9" i="7"/>
  <c r="L9" i="7"/>
  <c r="M9" i="7"/>
  <c r="E9" i="7"/>
  <c r="F29" i="6"/>
  <c r="G29" i="6" s="1"/>
  <c r="E29" i="6"/>
  <c r="F28" i="6"/>
  <c r="M28" i="6" s="1"/>
  <c r="E28" i="6"/>
  <c r="F27" i="6"/>
  <c r="M27" i="6" s="1"/>
  <c r="E27" i="6"/>
  <c r="M26" i="6"/>
  <c r="F26" i="6"/>
  <c r="J26" i="6" s="1"/>
  <c r="E26" i="6"/>
  <c r="L25" i="6"/>
  <c r="K25" i="6"/>
  <c r="J25" i="6"/>
  <c r="I25" i="6"/>
  <c r="F25" i="6"/>
  <c r="G25" i="6" s="1"/>
  <c r="E25" i="6"/>
  <c r="F24" i="6"/>
  <c r="M24" i="6" s="1"/>
  <c r="E24" i="6"/>
  <c r="J29" i="5"/>
  <c r="I29" i="5"/>
  <c r="H29" i="5"/>
  <c r="F29" i="5"/>
  <c r="G29" i="5" s="1"/>
  <c r="E29" i="5"/>
  <c r="F28" i="5"/>
  <c r="M28" i="5" s="1"/>
  <c r="E28" i="5"/>
  <c r="F27" i="5"/>
  <c r="M27" i="5" s="1"/>
  <c r="E27" i="5"/>
  <c r="F26" i="5"/>
  <c r="J26" i="5" s="1"/>
  <c r="E26" i="5"/>
  <c r="M25" i="5"/>
  <c r="L25" i="5"/>
  <c r="K25" i="5"/>
  <c r="J25" i="5"/>
  <c r="I25" i="5"/>
  <c r="H25" i="5"/>
  <c r="F25" i="5"/>
  <c r="G25" i="5" s="1"/>
  <c r="E25" i="5"/>
  <c r="F24" i="5"/>
  <c r="H24" i="5" s="1"/>
  <c r="E24" i="5"/>
  <c r="F29" i="2"/>
  <c r="G29" i="2" s="1"/>
  <c r="E29" i="2"/>
  <c r="M28" i="2"/>
  <c r="J28" i="2"/>
  <c r="G28" i="2"/>
  <c r="F28" i="2"/>
  <c r="L28" i="2" s="1"/>
  <c r="E28" i="2"/>
  <c r="F27" i="2"/>
  <c r="M27" i="2" s="1"/>
  <c r="E27" i="2"/>
  <c r="M26" i="2"/>
  <c r="K26" i="2"/>
  <c r="H26" i="2"/>
  <c r="G26" i="2"/>
  <c r="F26" i="2"/>
  <c r="L26" i="2" s="1"/>
  <c r="E26" i="2"/>
  <c r="F25" i="2"/>
  <c r="G25" i="2" s="1"/>
  <c r="E25" i="2"/>
  <c r="M24" i="2"/>
  <c r="J24" i="2"/>
  <c r="I24" i="2"/>
  <c r="H24" i="2"/>
  <c r="F24" i="2"/>
  <c r="E24" i="2"/>
  <c r="M27" i="3"/>
  <c r="H27" i="3"/>
  <c r="I27" i="3"/>
  <c r="J27" i="3"/>
  <c r="K27" i="3"/>
  <c r="L27" i="3"/>
  <c r="F29" i="3"/>
  <c r="G29" i="3" s="1"/>
  <c r="E29" i="3"/>
  <c r="F28" i="3"/>
  <c r="M28" i="3" s="1"/>
  <c r="E28" i="3"/>
  <c r="F27" i="3"/>
  <c r="G27" i="3" s="1"/>
  <c r="E27" i="3"/>
  <c r="F26" i="3"/>
  <c r="M26" i="3" s="1"/>
  <c r="E26" i="3"/>
  <c r="F25" i="3"/>
  <c r="M25" i="3" s="1"/>
  <c r="E25" i="3"/>
  <c r="L24" i="3"/>
  <c r="F24" i="3"/>
  <c r="J24" i="3" s="1"/>
  <c r="E24" i="3"/>
  <c r="H72" i="1"/>
  <c r="I72" i="1"/>
  <c r="J72" i="1"/>
  <c r="K72" i="1"/>
  <c r="L72" i="1"/>
  <c r="M72" i="1"/>
  <c r="N72" i="1"/>
  <c r="H75" i="1"/>
  <c r="I75" i="1"/>
  <c r="J75" i="1"/>
  <c r="K75" i="1"/>
  <c r="L75" i="1"/>
  <c r="M75" i="1"/>
  <c r="N75" i="1"/>
  <c r="I69" i="1"/>
  <c r="J69" i="1"/>
  <c r="K69" i="1"/>
  <c r="L69" i="1"/>
  <c r="M69" i="1"/>
  <c r="N69" i="1"/>
  <c r="I70" i="1"/>
  <c r="J70" i="1"/>
  <c r="K70" i="1"/>
  <c r="L70" i="1"/>
  <c r="M70" i="1"/>
  <c r="N70" i="1"/>
  <c r="H70" i="1"/>
  <c r="H69" i="1"/>
  <c r="E15" i="7" l="1"/>
  <c r="E19" i="7" s="1"/>
  <c r="M30" i="7"/>
  <c r="M34" i="7" s="1"/>
  <c r="M15" i="7"/>
  <c r="G30" i="7"/>
  <c r="G34" i="7" s="1"/>
  <c r="K15" i="7"/>
  <c r="K30" i="7"/>
  <c r="K34" i="7" s="1"/>
  <c r="J15" i="7"/>
  <c r="F15" i="7"/>
  <c r="F19" i="7" s="1"/>
  <c r="F30" i="7"/>
  <c r="F34" i="7" s="1"/>
  <c r="L15" i="7"/>
  <c r="M25" i="6"/>
  <c r="H29" i="6"/>
  <c r="E30" i="6"/>
  <c r="E34" i="6" s="1"/>
  <c r="H26" i="6"/>
  <c r="I29" i="6"/>
  <c r="K26" i="6"/>
  <c r="J29" i="6"/>
  <c r="L26" i="6"/>
  <c r="K29" i="6"/>
  <c r="K27" i="6"/>
  <c r="L29" i="6"/>
  <c r="H25" i="6"/>
  <c r="M29" i="6"/>
  <c r="E30" i="5"/>
  <c r="E34" i="5" s="1"/>
  <c r="K26" i="5"/>
  <c r="K29" i="5"/>
  <c r="L26" i="5"/>
  <c r="L29" i="5"/>
  <c r="M26" i="5"/>
  <c r="M29" i="5"/>
  <c r="K27" i="2"/>
  <c r="J27" i="2"/>
  <c r="L27" i="2"/>
  <c r="E30" i="2"/>
  <c r="E34" i="2" s="1"/>
  <c r="F30" i="2"/>
  <c r="F34" i="2" s="1"/>
  <c r="I26" i="2"/>
  <c r="H28" i="2"/>
  <c r="G24" i="2"/>
  <c r="J26" i="2"/>
  <c r="I28" i="2"/>
  <c r="M30" i="6"/>
  <c r="M34" i="6" s="1"/>
  <c r="G24" i="6"/>
  <c r="H24" i="6"/>
  <c r="H28" i="6"/>
  <c r="I24" i="6"/>
  <c r="I28" i="6"/>
  <c r="J28" i="6"/>
  <c r="K24" i="6"/>
  <c r="H27" i="6"/>
  <c r="K28" i="6"/>
  <c r="J24" i="6"/>
  <c r="J30" i="6" s="1"/>
  <c r="J34" i="6" s="1"/>
  <c r="G27" i="6"/>
  <c r="L24" i="6"/>
  <c r="I27" i="6"/>
  <c r="L28" i="6"/>
  <c r="F30" i="6"/>
  <c r="F34" i="6" s="1"/>
  <c r="G28" i="6"/>
  <c r="G26" i="6"/>
  <c r="J27" i="6"/>
  <c r="I26" i="6"/>
  <c r="L27" i="6"/>
  <c r="H28" i="5"/>
  <c r="I28" i="5"/>
  <c r="J28" i="5"/>
  <c r="G27" i="5"/>
  <c r="K24" i="5"/>
  <c r="H27" i="5"/>
  <c r="K28" i="5"/>
  <c r="G28" i="5"/>
  <c r="I24" i="5"/>
  <c r="J24" i="5"/>
  <c r="J30" i="5" s="1"/>
  <c r="J34" i="5" s="1"/>
  <c r="L24" i="5"/>
  <c r="I27" i="5"/>
  <c r="L28" i="5"/>
  <c r="F30" i="5"/>
  <c r="F34" i="5" s="1"/>
  <c r="M24" i="5"/>
  <c r="G26" i="5"/>
  <c r="J27" i="5"/>
  <c r="G24" i="5"/>
  <c r="H26" i="5"/>
  <c r="K27" i="5"/>
  <c r="I26" i="5"/>
  <c r="L27" i="5"/>
  <c r="H25" i="2"/>
  <c r="H29" i="2"/>
  <c r="I25" i="2"/>
  <c r="I29" i="2"/>
  <c r="J25" i="2"/>
  <c r="J29" i="2"/>
  <c r="J30" i="2" s="1"/>
  <c r="J34" i="2" s="1"/>
  <c r="K25" i="2"/>
  <c r="M29" i="2"/>
  <c r="K29" i="2"/>
  <c r="L25" i="2"/>
  <c r="M25" i="2"/>
  <c r="K24" i="2"/>
  <c r="H27" i="2"/>
  <c r="K28" i="2"/>
  <c r="L29" i="2"/>
  <c r="G27" i="2"/>
  <c r="G30" i="2" s="1"/>
  <c r="G34" i="2" s="1"/>
  <c r="L24" i="2"/>
  <c r="L30" i="2" s="1"/>
  <c r="L34" i="2" s="1"/>
  <c r="I27" i="2"/>
  <c r="L25" i="3"/>
  <c r="I25" i="3"/>
  <c r="E30" i="3"/>
  <c r="E34" i="3" s="1"/>
  <c r="K25" i="3"/>
  <c r="H24" i="3"/>
  <c r="I24" i="3"/>
  <c r="K24" i="3"/>
  <c r="H25" i="3"/>
  <c r="H29" i="3"/>
  <c r="H26" i="3"/>
  <c r="H28" i="3"/>
  <c r="K29" i="3"/>
  <c r="I29" i="3"/>
  <c r="M24" i="3"/>
  <c r="J29" i="3"/>
  <c r="I26" i="3"/>
  <c r="I28" i="3"/>
  <c r="L29" i="3"/>
  <c r="G26" i="3"/>
  <c r="G28" i="3"/>
  <c r="G25" i="3"/>
  <c r="J26" i="3"/>
  <c r="J28" i="3"/>
  <c r="M29" i="3"/>
  <c r="K26" i="3"/>
  <c r="K28" i="3"/>
  <c r="L26" i="3"/>
  <c r="L28" i="3"/>
  <c r="F30" i="3"/>
  <c r="F34" i="3" s="1"/>
  <c r="G24" i="3"/>
  <c r="J25" i="3"/>
  <c r="L19" i="7" l="1"/>
  <c r="W15" i="7"/>
  <c r="K19" i="7"/>
  <c r="V15" i="7"/>
  <c r="J19" i="7"/>
  <c r="U15" i="7"/>
  <c r="M19" i="7"/>
  <c r="X15" i="7"/>
  <c r="H30" i="7"/>
  <c r="H34" i="7" s="1"/>
  <c r="G15" i="7"/>
  <c r="G19" i="7" s="1"/>
  <c r="I15" i="7"/>
  <c r="J30" i="7"/>
  <c r="J34" i="7" s="1"/>
  <c r="I30" i="7"/>
  <c r="I34" i="7" s="1"/>
  <c r="L30" i="7"/>
  <c r="L34" i="7" s="1"/>
  <c r="H15" i="7"/>
  <c r="H30" i="6"/>
  <c r="H34" i="6" s="1"/>
  <c r="I30" i="5"/>
  <c r="I34" i="5" s="1"/>
  <c r="H30" i="5"/>
  <c r="H34" i="5" s="1"/>
  <c r="G30" i="5"/>
  <c r="G34" i="5" s="1"/>
  <c r="M30" i="5"/>
  <c r="M34" i="5" s="1"/>
  <c r="L30" i="5"/>
  <c r="L34" i="5" s="1"/>
  <c r="H30" i="2"/>
  <c r="H34" i="2" s="1"/>
  <c r="K30" i="2"/>
  <c r="K34" i="2" s="1"/>
  <c r="M30" i="2"/>
  <c r="M34" i="2" s="1"/>
  <c r="K30" i="6"/>
  <c r="K34" i="6" s="1"/>
  <c r="I30" i="6"/>
  <c r="I34" i="6" s="1"/>
  <c r="G30" i="6"/>
  <c r="G34" i="6" s="1"/>
  <c r="L30" i="6"/>
  <c r="L34" i="6" s="1"/>
  <c r="K30" i="5"/>
  <c r="K34" i="5" s="1"/>
  <c r="I30" i="2"/>
  <c r="I34" i="2" s="1"/>
  <c r="I30" i="3"/>
  <c r="I34" i="3" s="1"/>
  <c r="H30" i="3"/>
  <c r="H34" i="3" s="1"/>
  <c r="M30" i="3"/>
  <c r="M34" i="3" s="1"/>
  <c r="K30" i="3"/>
  <c r="K34" i="3" s="1"/>
  <c r="L30" i="3"/>
  <c r="L34" i="3" s="1"/>
  <c r="J30" i="3"/>
  <c r="J34" i="3" s="1"/>
  <c r="G30" i="3"/>
  <c r="G34" i="3" s="1"/>
  <c r="I19" i="7" l="1"/>
  <c r="T15" i="7"/>
  <c r="H19" i="7"/>
  <c r="S15" i="7"/>
  <c r="F14" i="6"/>
  <c r="E14" i="6"/>
  <c r="F13" i="6"/>
  <c r="M13" i="6" s="1"/>
  <c r="E13" i="6"/>
  <c r="F12" i="6"/>
  <c r="E12" i="6"/>
  <c r="F11" i="6"/>
  <c r="M11" i="6" s="1"/>
  <c r="E11" i="6"/>
  <c r="F10" i="6"/>
  <c r="E10" i="6"/>
  <c r="F9" i="6"/>
  <c r="E9" i="6"/>
  <c r="F14" i="5"/>
  <c r="E14" i="5"/>
  <c r="F13" i="5"/>
  <c r="M13" i="5" s="1"/>
  <c r="E13" i="5"/>
  <c r="F12" i="5"/>
  <c r="G12" i="5" s="1"/>
  <c r="E12" i="5"/>
  <c r="F11" i="5"/>
  <c r="L11" i="5" s="1"/>
  <c r="E11" i="5"/>
  <c r="F10" i="5"/>
  <c r="E10" i="5"/>
  <c r="F9" i="5"/>
  <c r="E9" i="5"/>
  <c r="F14" i="3"/>
  <c r="E14" i="3"/>
  <c r="F13" i="3"/>
  <c r="M13" i="3" s="1"/>
  <c r="E13" i="3"/>
  <c r="F12" i="3"/>
  <c r="G12" i="3" s="1"/>
  <c r="E12" i="3"/>
  <c r="F11" i="3"/>
  <c r="M11" i="3" s="1"/>
  <c r="E11" i="3"/>
  <c r="F10" i="3"/>
  <c r="E10" i="3"/>
  <c r="F9" i="3"/>
  <c r="E9" i="3"/>
  <c r="E10" i="2"/>
  <c r="E11" i="2"/>
  <c r="E15" i="2" s="1"/>
  <c r="E19" i="2" s="1"/>
  <c r="E12" i="2"/>
  <c r="E13" i="2"/>
  <c r="E14" i="2"/>
  <c r="E9" i="2"/>
  <c r="F10" i="2"/>
  <c r="F11" i="2"/>
  <c r="G11" i="2" s="1"/>
  <c r="F12" i="2"/>
  <c r="F13" i="2"/>
  <c r="H13" i="2" s="1"/>
  <c r="F14" i="2"/>
  <c r="F9" i="2"/>
  <c r="J14" i="2"/>
  <c r="K14" i="2"/>
  <c r="L14" i="2"/>
  <c r="L11" i="2"/>
  <c r="M11" i="2"/>
  <c r="N36" i="1"/>
  <c r="I36" i="1"/>
  <c r="J36" i="1"/>
  <c r="K36" i="1"/>
  <c r="L36" i="1"/>
  <c r="M36" i="1"/>
  <c r="H36" i="1"/>
  <c r="I35" i="1"/>
  <c r="H14" i="5" s="1"/>
  <c r="J35" i="1"/>
  <c r="I14" i="5" s="1"/>
  <c r="K35" i="1"/>
  <c r="L35" i="1"/>
  <c r="M35" i="1"/>
  <c r="L14" i="5" s="1"/>
  <c r="N35" i="1"/>
  <c r="M14" i="2" s="1"/>
  <c r="H35" i="1"/>
  <c r="G14" i="2" s="1"/>
  <c r="I33" i="1"/>
  <c r="J33" i="1"/>
  <c r="K33" i="1"/>
  <c r="L33" i="1"/>
  <c r="M33" i="1"/>
  <c r="N33" i="1"/>
  <c r="H33" i="1"/>
  <c r="I30" i="1"/>
  <c r="J30" i="1"/>
  <c r="K30" i="1"/>
  <c r="J9" i="2" s="1"/>
  <c r="L30" i="1"/>
  <c r="M30" i="1"/>
  <c r="L9" i="6" s="1"/>
  <c r="N30" i="1"/>
  <c r="M9" i="2" s="1"/>
  <c r="I31" i="1"/>
  <c r="H10" i="2" s="1"/>
  <c r="J31" i="1"/>
  <c r="K31" i="1"/>
  <c r="L31" i="1"/>
  <c r="M31" i="1"/>
  <c r="L10" i="2" s="1"/>
  <c r="N31" i="1"/>
  <c r="M10" i="2" s="1"/>
  <c r="H31" i="1"/>
  <c r="G10" i="2" s="1"/>
  <c r="H30" i="1"/>
  <c r="G9" i="2" s="1"/>
  <c r="I11" i="2" l="1"/>
  <c r="G12" i="2"/>
  <c r="K11" i="2"/>
  <c r="J11" i="2"/>
  <c r="J10" i="2"/>
  <c r="H11" i="2"/>
  <c r="I10" i="2"/>
  <c r="J13" i="2"/>
  <c r="M10" i="6"/>
  <c r="I14" i="2"/>
  <c r="H14" i="2"/>
  <c r="G14" i="3"/>
  <c r="G14" i="5"/>
  <c r="G12" i="6"/>
  <c r="L9" i="2"/>
  <c r="H9" i="2"/>
  <c r="J9" i="3"/>
  <c r="J9" i="5"/>
  <c r="M10" i="3"/>
  <c r="M15" i="3" s="1"/>
  <c r="M19" i="3" s="1"/>
  <c r="M39" i="3" s="1"/>
  <c r="M10" i="5"/>
  <c r="G14" i="6"/>
  <c r="J9" i="6"/>
  <c r="K10" i="2"/>
  <c r="K9" i="3"/>
  <c r="L9" i="3"/>
  <c r="M9" i="3"/>
  <c r="M14" i="3"/>
  <c r="I9" i="3"/>
  <c r="K10" i="3"/>
  <c r="E15" i="6"/>
  <c r="E19" i="6" s="1"/>
  <c r="K9" i="6"/>
  <c r="H14" i="6"/>
  <c r="I14" i="6"/>
  <c r="I10" i="6"/>
  <c r="J14" i="6"/>
  <c r="J10" i="6"/>
  <c r="E15" i="5"/>
  <c r="E19" i="5" s="1"/>
  <c r="L9" i="5"/>
  <c r="M9" i="5"/>
  <c r="I9" i="5"/>
  <c r="K9" i="5"/>
  <c r="H14" i="3"/>
  <c r="I14" i="3"/>
  <c r="J10" i="3"/>
  <c r="J14" i="3"/>
  <c r="K14" i="3"/>
  <c r="E15" i="3"/>
  <c r="E19" i="3" s="1"/>
  <c r="L14" i="3"/>
  <c r="G9" i="3"/>
  <c r="H9" i="3"/>
  <c r="G11" i="6"/>
  <c r="H11" i="6"/>
  <c r="H13" i="6"/>
  <c r="K14" i="6"/>
  <c r="M9" i="6"/>
  <c r="G13" i="6"/>
  <c r="L14" i="6"/>
  <c r="G10" i="6"/>
  <c r="J11" i="6"/>
  <c r="J13" i="6"/>
  <c r="M14" i="6"/>
  <c r="I11" i="6"/>
  <c r="I13" i="6"/>
  <c r="H10" i="6"/>
  <c r="K11" i="6"/>
  <c r="K13" i="6"/>
  <c r="L11" i="6"/>
  <c r="L13" i="6"/>
  <c r="F15" i="6"/>
  <c r="F19" i="6" s="1"/>
  <c r="H9" i="6"/>
  <c r="K10" i="6"/>
  <c r="L10" i="6"/>
  <c r="G9" i="6"/>
  <c r="I9" i="6"/>
  <c r="G11" i="5"/>
  <c r="G13" i="5"/>
  <c r="J14" i="5"/>
  <c r="H11" i="5"/>
  <c r="H13" i="5"/>
  <c r="K14" i="5"/>
  <c r="I13" i="5"/>
  <c r="J11" i="5"/>
  <c r="J13" i="5"/>
  <c r="M14" i="5"/>
  <c r="G10" i="5"/>
  <c r="H10" i="5"/>
  <c r="K11" i="5"/>
  <c r="K13" i="5"/>
  <c r="L13" i="5"/>
  <c r="F15" i="5"/>
  <c r="F19" i="5" s="1"/>
  <c r="I10" i="5"/>
  <c r="G9" i="5"/>
  <c r="J10" i="5"/>
  <c r="M11" i="5"/>
  <c r="I11" i="5"/>
  <c r="H9" i="5"/>
  <c r="K10" i="5"/>
  <c r="L10" i="5"/>
  <c r="H13" i="3"/>
  <c r="G11" i="3"/>
  <c r="I11" i="3"/>
  <c r="I13" i="3"/>
  <c r="J13" i="3"/>
  <c r="H10" i="3"/>
  <c r="K11" i="3"/>
  <c r="K13" i="3"/>
  <c r="G13" i="3"/>
  <c r="H11" i="3"/>
  <c r="G10" i="3"/>
  <c r="J11" i="3"/>
  <c r="I10" i="3"/>
  <c r="L11" i="3"/>
  <c r="L13" i="3"/>
  <c r="F15" i="3"/>
  <c r="F19" i="3" s="1"/>
  <c r="L10" i="3"/>
  <c r="M13" i="2"/>
  <c r="M15" i="2" s="1"/>
  <c r="M19" i="2" s="1"/>
  <c r="M39" i="2" s="1"/>
  <c r="G13" i="2"/>
  <c r="G15" i="2" s="1"/>
  <c r="G19" i="2" s="1"/>
  <c r="J15" i="2"/>
  <c r="J19" i="2" s="1"/>
  <c r="J39" i="2" s="1"/>
  <c r="L13" i="2"/>
  <c r="H15" i="2"/>
  <c r="H19" i="2" s="1"/>
  <c r="H39" i="2" s="1"/>
  <c r="K13" i="2"/>
  <c r="I13" i="2"/>
  <c r="K9" i="2"/>
  <c r="I9" i="2"/>
  <c r="F15" i="2"/>
  <c r="F19" i="2" s="1"/>
  <c r="K15" i="2" l="1"/>
  <c r="K19" i="2" s="1"/>
  <c r="K39" i="2" s="1"/>
  <c r="I15" i="2"/>
  <c r="I19" i="2" s="1"/>
  <c r="I39" i="2" s="1"/>
  <c r="L15" i="2"/>
  <c r="L19" i="2" s="1"/>
  <c r="L39" i="2" s="1"/>
  <c r="M15" i="5"/>
  <c r="M19" i="5" s="1"/>
  <c r="I15" i="3"/>
  <c r="I19" i="3" s="1"/>
  <c r="I39" i="3" s="1"/>
  <c r="K15" i="3"/>
  <c r="K19" i="3" s="1"/>
  <c r="K39" i="3" s="1"/>
  <c r="J15" i="3"/>
  <c r="J19" i="3" s="1"/>
  <c r="J39" i="3" s="1"/>
  <c r="G15" i="3"/>
  <c r="G19" i="3" s="1"/>
  <c r="H15" i="6"/>
  <c r="H19" i="6" s="1"/>
  <c r="H38" i="6" s="1"/>
  <c r="K15" i="6"/>
  <c r="K19" i="6" s="1"/>
  <c r="K38" i="6" s="1"/>
  <c r="M15" i="6"/>
  <c r="M19" i="6" s="1"/>
  <c r="M38" i="6" s="1"/>
  <c r="J15" i="6"/>
  <c r="J19" i="6" s="1"/>
  <c r="J38" i="6" s="1"/>
  <c r="L15" i="6"/>
  <c r="L19" i="6" s="1"/>
  <c r="L38" i="6" s="1"/>
  <c r="K15" i="5"/>
  <c r="K19" i="5" s="1"/>
  <c r="L15" i="5"/>
  <c r="L19" i="5" s="1"/>
  <c r="G15" i="5"/>
  <c r="G19" i="5" s="1"/>
  <c r="J15" i="5"/>
  <c r="J19" i="5" s="1"/>
  <c r="I15" i="5"/>
  <c r="I19" i="5" s="1"/>
  <c r="L15" i="3"/>
  <c r="L19" i="3" s="1"/>
  <c r="L39" i="3" s="1"/>
  <c r="H15" i="3"/>
  <c r="H19" i="3" s="1"/>
  <c r="H39" i="3" s="1"/>
  <c r="I15" i="6"/>
  <c r="I19" i="6" s="1"/>
  <c r="I38" i="6" s="1"/>
  <c r="G15" i="6"/>
  <c r="G19" i="6" s="1"/>
  <c r="H15" i="5"/>
  <c r="H19" i="5" s="1"/>
</calcChain>
</file>

<file path=xl/sharedStrings.xml><?xml version="1.0" encoding="utf-8"?>
<sst xmlns="http://schemas.openxmlformats.org/spreadsheetml/2006/main" count="357" uniqueCount="35">
  <si>
    <t>Polynésie</t>
  </si>
  <si>
    <t>HFC</t>
  </si>
  <si>
    <t>HFC - kt CO2e</t>
  </si>
  <si>
    <t>CATSEC1</t>
  </si>
  <si>
    <t>NOMSEC1</t>
  </si>
  <si>
    <t>EXTREN</t>
  </si>
  <si>
    <t>Extraction, transformation et distribution d'énergie</t>
  </si>
  <si>
    <t>INDUST</t>
  </si>
  <si>
    <t>Industrie manufactuière et construction</t>
  </si>
  <si>
    <t>T_DECH</t>
  </si>
  <si>
    <t>Traitement centralisé des déchets</t>
  </si>
  <si>
    <t>RETECI</t>
  </si>
  <si>
    <t>Résidentiel, tertiaire, commercial, institutionnel</t>
  </si>
  <si>
    <t>AGRISY</t>
  </si>
  <si>
    <t>Agriculture, sylviculture et aquaculture hors UTCATF</t>
  </si>
  <si>
    <t>TRANSP</t>
  </si>
  <si>
    <t>Transports</t>
  </si>
  <si>
    <t>TOTAL hors UTCATF</t>
  </si>
  <si>
    <t>Comparaison avec CRF</t>
  </si>
  <si>
    <t>UTCATF</t>
  </si>
  <si>
    <t>Utilisation des Terres, Changement d'Affectation des Terres et Foresterie</t>
  </si>
  <si>
    <t>Total avec UTCATF</t>
  </si>
  <si>
    <t>NON_FR</t>
  </si>
  <si>
    <t>Emetteurs non inclus dans le total France</t>
  </si>
  <si>
    <t>Industrie de l'énergie</t>
  </si>
  <si>
    <t>Industrie manufacturière et construction</t>
  </si>
  <si>
    <t>Usage des bâtiments et activités résidentiels/tertiaires</t>
  </si>
  <si>
    <t>Agriculture</t>
  </si>
  <si>
    <t>Transport hors total</t>
  </si>
  <si>
    <t>TOTAL national hors UTCATF</t>
  </si>
  <si>
    <t>SF6</t>
  </si>
  <si>
    <t>SF6 - kt CO2e</t>
  </si>
  <si>
    <t>AME21</t>
  </si>
  <si>
    <t>F-gaz, AME23, Métropole, ktCO2eq</t>
  </si>
  <si>
    <t>AME21 – PTOM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</si>
</sst>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.00\ _€_-;\-* #,##0.00\ _€_-;_-* \-??\ _€_-;_-@_-"/>
    <numFmt numFmtId="165" formatCode="_-* #,##0\ _€_-;\-* #,##0\ _€_-;_-* \-??\ _€_-;_-@_-"/>
    <numFmt numFmtId="166" formatCode="_-* #,##0.0000000\ _€_-;\-* #,##0.0000000\ _€_-;_-* \-??\ _€_-;_-@_-"/>
    <numFmt numFmtId="167" formatCode="_-* #,##0.0\ _€_-;\-* #,##0.0\ _€_-;_-* \-??\ _€_-;_-@_-"/>
    <numFmt numFmtId="168" formatCode="0.0"/>
    <numFmt numFmtId="169" formatCode="_-* #,##0.000\ _€_-;\-* #,##0.000\ _€_-;_-* \-??\ _€_-;_-@_-"/>
    <numFmt numFmtId="170" formatCode="_-* #,##0.00\ _€_-;\-* #,##0.00\ _€_-;_-* &quot;-&quot;??\ _€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i/>
      <sz val="11"/>
      <name val="Calibri"/>
      <family val="2"/>
    </font>
    <font>
      <i/>
      <sz val="11"/>
      <color rgb="FFFF0000"/>
      <name val="Calibri"/>
      <family val="2"/>
    </font>
    <font>
      <sz val="8"/>
      <color theme="1"/>
      <name val="Trebuchet MS"/>
      <family val="2"/>
    </font>
    <font>
      <b/>
      <sz val="8"/>
      <name val="Trebuchet MS"/>
      <family val="2"/>
    </font>
    <font>
      <i/>
      <sz val="8"/>
      <color theme="1"/>
      <name val="Trebuchet MS"/>
      <family val="2"/>
    </font>
    <font>
      <b/>
      <i/>
      <sz val="8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0C0C0"/>
        <bgColor rgb="FFB3B3B3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E0E5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rgb="FFFFD32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5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3" borderId="2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0" borderId="4" xfId="2" applyFont="1" applyBorder="1"/>
    <xf numFmtId="165" fontId="3" fillId="0" borderId="0" xfId="1" applyNumberFormat="1" applyFont="1" applyBorder="1" applyAlignment="1" applyProtection="1"/>
    <xf numFmtId="165" fontId="5" fillId="0" borderId="0" xfId="1" applyNumberFormat="1" applyFont="1" applyBorder="1" applyAlignment="1" applyProtection="1"/>
    <xf numFmtId="0" fontId="3" fillId="0" borderId="5" xfId="2" applyFont="1" applyBorder="1" applyAlignment="1">
      <alignment horizontal="right"/>
    </xf>
    <xf numFmtId="0" fontId="6" fillId="0" borderId="5" xfId="2" applyFont="1" applyBorder="1" applyAlignment="1">
      <alignment horizontal="right"/>
    </xf>
    <xf numFmtId="165" fontId="6" fillId="0" borderId="0" xfId="1" applyNumberFormat="1" applyFont="1" applyBorder="1" applyAlignment="1" applyProtection="1"/>
    <xf numFmtId="165" fontId="7" fillId="0" borderId="0" xfId="1" applyNumberFormat="1" applyFont="1" applyBorder="1" applyAlignment="1" applyProtection="1"/>
    <xf numFmtId="166" fontId="6" fillId="0" borderId="0" xfId="1" applyNumberFormat="1" applyFont="1" applyBorder="1" applyAlignment="1" applyProtection="1"/>
    <xf numFmtId="165" fontId="3" fillId="0" borderId="0" xfId="0" applyNumberFormat="1" applyFont="1"/>
    <xf numFmtId="165" fontId="5" fillId="0" borderId="0" xfId="0" applyNumberFormat="1" applyFont="1"/>
    <xf numFmtId="167" fontId="3" fillId="0" borderId="0" xfId="1" applyNumberFormat="1" applyFont="1" applyBorder="1" applyAlignment="1" applyProtection="1"/>
    <xf numFmtId="0" fontId="8" fillId="4" borderId="3" xfId="3" applyFont="1" applyFill="1" applyBorder="1"/>
    <xf numFmtId="0" fontId="9" fillId="0" borderId="3" xfId="3" applyFont="1" applyBorder="1"/>
    <xf numFmtId="0" fontId="8" fillId="5" borderId="3" xfId="3" applyFont="1" applyFill="1" applyBorder="1"/>
    <xf numFmtId="0" fontId="8" fillId="6" borderId="3" xfId="3" applyFont="1" applyFill="1" applyBorder="1"/>
    <xf numFmtId="0" fontId="8" fillId="7" borderId="3" xfId="3" applyFont="1" applyFill="1" applyBorder="1"/>
    <xf numFmtId="0" fontId="8" fillId="8" borderId="3" xfId="3" applyFont="1" applyFill="1" applyBorder="1"/>
    <xf numFmtId="0" fontId="8" fillId="9" borderId="3" xfId="3" applyFont="1" applyFill="1" applyBorder="1"/>
    <xf numFmtId="0" fontId="10" fillId="10" borderId="3" xfId="3" applyFont="1" applyFill="1" applyBorder="1"/>
    <xf numFmtId="0" fontId="11" fillId="0" borderId="3" xfId="3" applyFont="1" applyBorder="1"/>
    <xf numFmtId="0" fontId="8" fillId="11" borderId="3" xfId="3" applyFont="1" applyFill="1" applyBorder="1"/>
    <xf numFmtId="0" fontId="9" fillId="12" borderId="3" xfId="3" applyFont="1" applyFill="1" applyBorder="1"/>
    <xf numFmtId="0" fontId="12" fillId="0" borderId="3" xfId="3" applyFont="1" applyBorder="1" applyAlignment="1">
      <alignment horizontal="center"/>
    </xf>
    <xf numFmtId="168" fontId="13" fillId="0" borderId="3" xfId="3" applyNumberFormat="1" applyFont="1" applyBorder="1"/>
    <xf numFmtId="1" fontId="13" fillId="0" borderId="3" xfId="3" applyNumberFormat="1" applyFont="1" applyBorder="1"/>
    <xf numFmtId="168" fontId="14" fillId="0" borderId="3" xfId="3" applyNumberFormat="1" applyFont="1" applyBorder="1"/>
    <xf numFmtId="3" fontId="9" fillId="12" borderId="3" xfId="3" applyNumberFormat="1" applyFont="1" applyFill="1" applyBorder="1"/>
    <xf numFmtId="164" fontId="3" fillId="0" borderId="0" xfId="1" applyNumberFormat="1" applyFont="1" applyBorder="1" applyAlignment="1" applyProtection="1"/>
    <xf numFmtId="169" fontId="3" fillId="0" borderId="0" xfId="1" applyNumberFormat="1" applyFont="1" applyBorder="1" applyAlignment="1" applyProtection="1"/>
    <xf numFmtId="164" fontId="3" fillId="13" borderId="0" xfId="1" applyNumberFormat="1" applyFont="1" applyFill="1" applyBorder="1" applyAlignment="1" applyProtection="1"/>
    <xf numFmtId="168" fontId="13" fillId="0" borderId="3" xfId="5" applyNumberFormat="1" applyFont="1" applyBorder="1"/>
    <xf numFmtId="1" fontId="13" fillId="0" borderId="3" xfId="5" applyNumberFormat="1" applyFont="1" applyBorder="1"/>
    <xf numFmtId="168" fontId="14" fillId="0" borderId="3" xfId="5" applyNumberFormat="1" applyFont="1" applyBorder="1"/>
    <xf numFmtId="3" fontId="9" fillId="12" borderId="3" xfId="5" applyNumberFormat="1" applyFont="1" applyFill="1" applyBorder="1"/>
    <xf numFmtId="168" fontId="13" fillId="0" borderId="3" xfId="6" applyNumberFormat="1" applyFont="1" applyBorder="1"/>
    <xf numFmtId="168" fontId="14" fillId="0" borderId="3" xfId="6" applyNumberFormat="1" applyFont="1" applyBorder="1"/>
    <xf numFmtId="3" fontId="9" fillId="12" borderId="3" xfId="6" applyNumberFormat="1" applyFont="1" applyFill="1" applyBorder="1"/>
    <xf numFmtId="165" fontId="3" fillId="0" borderId="0" xfId="1" applyNumberFormat="1" applyFont="1" applyFill="1" applyBorder="1" applyAlignment="1" applyProtection="1"/>
    <xf numFmtId="168" fontId="13" fillId="0" borderId="3" xfId="0" applyNumberFormat="1" applyFont="1" applyBorder="1"/>
    <xf numFmtId="168" fontId="14" fillId="0" borderId="3" xfId="0" applyNumberFormat="1" applyFont="1" applyBorder="1"/>
    <xf numFmtId="3" fontId="9" fillId="12" borderId="3" xfId="0" applyNumberFormat="1" applyFont="1" applyFill="1" applyBorder="1"/>
    <xf numFmtId="0" fontId="0" fillId="14" borderId="6" xfId="0" applyFill="1" applyBorder="1"/>
    <xf numFmtId="0" fontId="3" fillId="14" borderId="6" xfId="0" applyFont="1" applyFill="1" applyBorder="1"/>
    <xf numFmtId="0" fontId="3" fillId="14" borderId="6" xfId="2" applyFont="1" applyFill="1" applyBorder="1"/>
    <xf numFmtId="168" fontId="0" fillId="14" borderId="6" xfId="0" applyNumberFormat="1" applyFill="1" applyBorder="1"/>
    <xf numFmtId="0" fontId="3" fillId="14" borderId="6" xfId="2" applyFont="1" applyFill="1" applyBorder="1" applyAlignment="1">
      <alignment horizontal="right"/>
    </xf>
    <xf numFmtId="170" fontId="0" fillId="0" borderId="0" xfId="0" applyNumberFormat="1"/>
    <xf numFmtId="0" fontId="2" fillId="0" borderId="1" xfId="0" applyFont="1" applyBorder="1" applyAlignment="1">
      <alignment horizontal="center"/>
    </xf>
  </cellXfs>
  <cellStyles count="7">
    <cellStyle name="Accent6 12 3 2" xfId="4"/>
    <cellStyle name="Milliers" xfId="1" builtinId="3"/>
    <cellStyle name="Normal" xfId="0" builtinId="0"/>
    <cellStyle name="Normal 10 14 4" xfId="6"/>
    <cellStyle name="Normal 275" xfId="3"/>
    <cellStyle name="Normal 276" xfId="5"/>
    <cellStyle name="Normal_DEFS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34"/>
  <sheetViews>
    <sheetView topLeftCell="B1" workbookViewId="0">
      <selection activeCell="F19" sqref="F19"/>
    </sheetView>
  </sheetViews>
  <sheetFormatPr baseColWidth="10" defaultRowHeight="14.4" x14ac:dyDescent="0.3"/>
  <sheetData>
    <row r="4" spans="3:24" x14ac:dyDescent="0.3">
      <c r="C4" s="2" t="s">
        <v>34</v>
      </c>
    </row>
    <row r="6" spans="3:24" ht="15" thickBot="1" x14ac:dyDescent="0.35"/>
    <row r="7" spans="3:24" ht="15" thickBot="1" x14ac:dyDescent="0.35">
      <c r="C7" s="1" t="s">
        <v>1</v>
      </c>
      <c r="D7" s="2"/>
      <c r="E7" s="52" t="s">
        <v>2</v>
      </c>
      <c r="F7" s="52"/>
      <c r="G7" s="52"/>
      <c r="H7" s="52"/>
      <c r="I7" s="52"/>
      <c r="J7" s="52"/>
      <c r="K7" s="52"/>
      <c r="L7" s="52"/>
      <c r="M7" s="52"/>
      <c r="O7" t="s">
        <v>33</v>
      </c>
    </row>
    <row r="8" spans="3:24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46" t="s">
        <v>32</v>
      </c>
      <c r="P8" s="47">
        <v>2018</v>
      </c>
      <c r="Q8" s="47">
        <v>2019</v>
      </c>
      <c r="R8" s="47">
        <v>2020</v>
      </c>
      <c r="S8" s="47">
        <v>2025</v>
      </c>
      <c r="T8" s="47">
        <v>2030</v>
      </c>
      <c r="U8" s="47">
        <v>2035</v>
      </c>
      <c r="V8" s="47">
        <v>2040</v>
      </c>
      <c r="W8" s="47">
        <v>2045</v>
      </c>
      <c r="X8" s="47">
        <v>2050</v>
      </c>
    </row>
    <row r="9" spans="3:24" x14ac:dyDescent="0.3">
      <c r="C9" s="5" t="s">
        <v>5</v>
      </c>
      <c r="D9" s="5" t="s">
        <v>6</v>
      </c>
      <c r="E9" s="32">
        <f>'Nouvelle-Calédonie'!E9+Polynésie!E9+'Saint-Pierre et Miquelon'!E9+'Wallis et Futuna'!E9</f>
        <v>3.541635556159483E-2</v>
      </c>
      <c r="F9" s="32">
        <f>'Nouvelle-Calédonie'!F9+Polynésie!F9+'Saint-Pierre et Miquelon'!F9+'Wallis et Futuna'!F9</f>
        <v>2.7973117740581688E-2</v>
      </c>
      <c r="G9" s="32">
        <f>'Nouvelle-Calédonie'!G9+Polynésie!G9+'Saint-Pierre et Miquelon'!G9+'Wallis et Futuna'!G9</f>
        <v>2.418067020761358E-2</v>
      </c>
      <c r="H9" s="32">
        <f>'Nouvelle-Calédonie'!H9+Polynésie!H9+'Saint-Pierre et Miquelon'!H9+'Wallis et Futuna'!H9</f>
        <v>9.3956593171057052E-3</v>
      </c>
      <c r="I9" s="32">
        <f>'Nouvelle-Calédonie'!I9+Polynésie!I9+'Saint-Pierre et Miquelon'!I9+'Wallis et Futuna'!I9</f>
        <v>5.6000312835248226E-3</v>
      </c>
      <c r="J9" s="32">
        <f>'Nouvelle-Calédonie'!J9+Polynésie!J9+'Saint-Pierre et Miquelon'!J9+'Wallis et Futuna'!J9</f>
        <v>4.6852377960496221E-3</v>
      </c>
      <c r="K9" s="32">
        <f>'Nouvelle-Calédonie'!K9+Polynésie!K9+'Saint-Pierre et Miquelon'!K9+'Wallis et Futuna'!K9</f>
        <v>4.2928723386238031E-3</v>
      </c>
      <c r="L9" s="32">
        <f>'Nouvelle-Calédonie'!L9+Polynésie!L9+'Saint-Pierre et Miquelon'!L9+'Wallis et Futuna'!L9</f>
        <v>4.0751279623311206E-3</v>
      </c>
      <c r="M9" s="32">
        <f>'Nouvelle-Calédonie'!M9+Polynésie!M9+'Saint-Pierre et Miquelon'!M9+'Wallis et Futuna'!M9</f>
        <v>3.8757809447964951E-3</v>
      </c>
      <c r="O9" s="48" t="s">
        <v>6</v>
      </c>
      <c r="P9" s="49">
        <f>E9+E24</f>
        <v>1.1151030111551881</v>
      </c>
      <c r="Q9" s="49">
        <f t="shared" ref="Q9:X9" si="0">F9+F24</f>
        <v>0.97021390370938376</v>
      </c>
      <c r="R9" s="49">
        <f t="shared" si="0"/>
        <v>0.83867742787937472</v>
      </c>
      <c r="S9" s="49">
        <f t="shared" si="0"/>
        <v>0.32587712919636147</v>
      </c>
      <c r="T9" s="49">
        <f t="shared" si="0"/>
        <v>0.19423034153254548</v>
      </c>
      <c r="U9" s="49">
        <f t="shared" si="0"/>
        <v>0.16250183101032942</v>
      </c>
      <c r="V9" s="49">
        <f t="shared" si="0"/>
        <v>0.14889310760451624</v>
      </c>
      <c r="W9" s="49">
        <f t="shared" si="0"/>
        <v>0.14134090611975977</v>
      </c>
      <c r="X9" s="49">
        <f t="shared" si="0"/>
        <v>0.1344267948694966</v>
      </c>
    </row>
    <row r="10" spans="3:24" x14ac:dyDescent="0.3">
      <c r="C10" s="5" t="s">
        <v>7</v>
      </c>
      <c r="D10" s="5" t="s">
        <v>8</v>
      </c>
      <c r="E10" s="32">
        <f>'Nouvelle-Calédonie'!E10+Polynésie!E10+'Saint-Pierre et Miquelon'!E10+'Wallis et Futuna'!E10</f>
        <v>2.7129552491546787</v>
      </c>
      <c r="F10" s="32">
        <f>'Nouvelle-Calédonie'!F10+Polynésie!F10+'Saint-Pierre et Miquelon'!F10+'Wallis et Futuna'!F10</f>
        <v>2.5454728841156373</v>
      </c>
      <c r="G10" s="32">
        <f>'Nouvelle-Calédonie'!G10+Polynésie!G10+'Saint-Pierre et Miquelon'!G10+'Wallis et Futuna'!G10</f>
        <v>2.2674283949680851</v>
      </c>
      <c r="H10" s="32">
        <f>'Nouvelle-Calédonie'!H10+Polynésie!H10+'Saint-Pierre et Miquelon'!H10+'Wallis et Futuna'!H10</f>
        <v>1.3435327096797212</v>
      </c>
      <c r="I10" s="32">
        <f>'Nouvelle-Calédonie'!I10+Polynésie!I10+'Saint-Pierre et Miquelon'!I10+'Wallis et Futuna'!I10</f>
        <v>0.93662411787313471</v>
      </c>
      <c r="J10" s="32">
        <f>'Nouvelle-Calédonie'!J10+Polynésie!J10+'Saint-Pierre et Miquelon'!J10+'Wallis et Futuna'!J10</f>
        <v>0.75994738362097947</v>
      </c>
      <c r="K10" s="32">
        <f>'Nouvelle-Calédonie'!K10+Polynésie!K10+'Saint-Pierre et Miquelon'!K10+'Wallis et Futuna'!K10</f>
        <v>0.57777430115989914</v>
      </c>
      <c r="L10" s="32">
        <f>'Nouvelle-Calédonie'!L10+Polynésie!L10+'Saint-Pierre et Miquelon'!L10+'Wallis et Futuna'!L10</f>
        <v>0.52431339885487083</v>
      </c>
      <c r="M10" s="32">
        <f>'Nouvelle-Calédonie'!M10+Polynésie!M10+'Saint-Pierre et Miquelon'!M10+'Wallis et Futuna'!M10</f>
        <v>0.49900615264740789</v>
      </c>
      <c r="O10" s="48" t="s">
        <v>8</v>
      </c>
      <c r="P10" s="49">
        <f t="shared" ref="P10:P15" si="1">E10+E25</f>
        <v>2.7371824031650176</v>
      </c>
      <c r="Q10" s="49">
        <f t="shared" ref="Q10:Q15" si="2">F10+F25</f>
        <v>2.5666158819643403</v>
      </c>
      <c r="R10" s="49">
        <f t="shared" ref="R10:R15" si="3">G10+G25</f>
        <v>2.2862619225126357</v>
      </c>
      <c r="S10" s="49">
        <f t="shared" ref="S10:S15" si="4">H10+H25</f>
        <v>1.3546922507487629</v>
      </c>
      <c r="T10" s="49">
        <f t="shared" ref="T10:T15" si="5">I10+I25</f>
        <v>0.94440382821018487</v>
      </c>
      <c r="U10" s="49">
        <f t="shared" ref="U10:U15" si="6">J10+J25</f>
        <v>0.76625959617578276</v>
      </c>
      <c r="V10" s="49">
        <f t="shared" ref="V10:V15" si="7">K10+K25</f>
        <v>0.58257336261629478</v>
      </c>
      <c r="W10" s="49">
        <f t="shared" ref="W10:W15" si="8">L10+L25</f>
        <v>0.52866840775447899</v>
      </c>
      <c r="X10" s="49">
        <f t="shared" ref="X10:X15" si="9">M10+M25</f>
        <v>0.50315095657667042</v>
      </c>
    </row>
    <row r="11" spans="3:24" x14ac:dyDescent="0.3">
      <c r="C11" s="5" t="s">
        <v>9</v>
      </c>
      <c r="D11" s="5" t="s">
        <v>10</v>
      </c>
      <c r="E11" s="32">
        <f>'Nouvelle-Calédonie'!E11+Polynésie!E11+'Saint-Pierre et Miquelon'!E11+'Wallis et Futuna'!E11</f>
        <v>0</v>
      </c>
      <c r="F11" s="32">
        <f>'Nouvelle-Calédonie'!F11+Polynésie!F11+'Saint-Pierre et Miquelon'!F11+'Wallis et Futuna'!F11</f>
        <v>0</v>
      </c>
      <c r="G11" s="32">
        <f>'Nouvelle-Calédonie'!G11+Polynésie!G11+'Saint-Pierre et Miquelon'!G11+'Wallis et Futuna'!G11</f>
        <v>0</v>
      </c>
      <c r="H11" s="32">
        <f>'Nouvelle-Calédonie'!H11+Polynésie!H11+'Saint-Pierre et Miquelon'!H11+'Wallis et Futuna'!H11</f>
        <v>0</v>
      </c>
      <c r="I11" s="32">
        <f>'Nouvelle-Calédonie'!I11+Polynésie!I11+'Saint-Pierre et Miquelon'!I11+'Wallis et Futuna'!I11</f>
        <v>0</v>
      </c>
      <c r="J11" s="32">
        <f>'Nouvelle-Calédonie'!J11+Polynésie!J11+'Saint-Pierre et Miquelon'!J11+'Wallis et Futuna'!J11</f>
        <v>0</v>
      </c>
      <c r="K11" s="32">
        <f>'Nouvelle-Calédonie'!K11+Polynésie!K11+'Saint-Pierre et Miquelon'!K11+'Wallis et Futuna'!K11</f>
        <v>0</v>
      </c>
      <c r="L11" s="32">
        <f>'Nouvelle-Calédonie'!L11+Polynésie!L11+'Saint-Pierre et Miquelon'!L11+'Wallis et Futuna'!L11</f>
        <v>0</v>
      </c>
      <c r="M11" s="32">
        <f>'Nouvelle-Calédonie'!M11+Polynésie!M11+'Saint-Pierre et Miquelon'!M11+'Wallis et Futuna'!M11</f>
        <v>0</v>
      </c>
      <c r="O11" s="48" t="s">
        <v>10</v>
      </c>
      <c r="P11" s="49">
        <f t="shared" si="1"/>
        <v>0</v>
      </c>
      <c r="Q11" s="49">
        <f t="shared" si="2"/>
        <v>0</v>
      </c>
      <c r="R11" s="49">
        <f t="shared" si="3"/>
        <v>0</v>
      </c>
      <c r="S11" s="49">
        <f t="shared" si="4"/>
        <v>0</v>
      </c>
      <c r="T11" s="49">
        <f t="shared" si="5"/>
        <v>0</v>
      </c>
      <c r="U11" s="49">
        <f t="shared" si="6"/>
        <v>0</v>
      </c>
      <c r="V11" s="49">
        <f t="shared" si="7"/>
        <v>0</v>
      </c>
      <c r="W11" s="49">
        <f t="shared" si="8"/>
        <v>0</v>
      </c>
      <c r="X11" s="49">
        <f t="shared" si="9"/>
        <v>0</v>
      </c>
    </row>
    <row r="12" spans="3:24" x14ac:dyDescent="0.3">
      <c r="C12" s="5" t="s">
        <v>11</v>
      </c>
      <c r="D12" s="5" t="s">
        <v>12</v>
      </c>
      <c r="E12" s="32">
        <f>'Nouvelle-Calédonie'!E12+Polynésie!E12+'Saint-Pierre et Miquelon'!E12+'Wallis et Futuna'!E12</f>
        <v>27.255494122278424</v>
      </c>
      <c r="F12" s="32">
        <f>'Nouvelle-Calédonie'!F12+Polynésie!F12+'Saint-Pierre et Miquelon'!F12+'Wallis et Futuna'!F12</f>
        <v>26.742362431987193</v>
      </c>
      <c r="G12" s="32">
        <f>'Nouvelle-Calédonie'!G12+Polynésie!G12+'Saint-Pierre et Miquelon'!G12+'Wallis et Futuna'!G12</f>
        <v>23.649558760866928</v>
      </c>
      <c r="H12" s="32">
        <f>'Nouvelle-Calédonie'!H12+Polynésie!H12+'Saint-Pierre et Miquelon'!H12+'Wallis et Futuna'!H12</f>
        <v>26.709481903496208</v>
      </c>
      <c r="I12" s="32">
        <f>'Nouvelle-Calédonie'!I12+Polynésie!I12+'Saint-Pierre et Miquelon'!I12+'Wallis et Futuna'!I12</f>
        <v>26.682857127858512</v>
      </c>
      <c r="J12" s="32">
        <f>'Nouvelle-Calédonie'!J12+Polynésie!J12+'Saint-Pierre et Miquelon'!J12+'Wallis et Futuna'!J12</f>
        <v>26.656232352220815</v>
      </c>
      <c r="K12" s="32">
        <f>'Nouvelle-Calédonie'!K12+Polynésie!K12+'Saint-Pierre et Miquelon'!K12+'Wallis et Futuna'!K12</f>
        <v>26.629607576583119</v>
      </c>
      <c r="L12" s="32">
        <f>'Nouvelle-Calédonie'!L12+Polynésie!L12+'Saint-Pierre et Miquelon'!L12+'Wallis et Futuna'!L12</f>
        <v>26.602982800945416</v>
      </c>
      <c r="M12" s="32">
        <f>'Nouvelle-Calédonie'!M12+Polynésie!M12+'Saint-Pierre et Miquelon'!M12+'Wallis et Futuna'!M12</f>
        <v>26.576358025307723</v>
      </c>
      <c r="O12" s="48" t="s">
        <v>12</v>
      </c>
      <c r="P12" s="49">
        <f t="shared" si="1"/>
        <v>27.284858941394823</v>
      </c>
      <c r="Q12" s="49">
        <f t="shared" si="2"/>
        <v>26.767989061806801</v>
      </c>
      <c r="R12" s="49">
        <f t="shared" si="3"/>
        <v>23.672221623555412</v>
      </c>
      <c r="S12" s="49">
        <f t="shared" si="4"/>
        <v>26.724076351517166</v>
      </c>
      <c r="T12" s="49">
        <f t="shared" si="5"/>
        <v>26.692894236173611</v>
      </c>
      <c r="U12" s="49">
        <f t="shared" si="6"/>
        <v>26.662625644224608</v>
      </c>
      <c r="V12" s="49">
        <f t="shared" si="7"/>
        <v>26.633556063292811</v>
      </c>
      <c r="W12" s="49">
        <f t="shared" si="8"/>
        <v>26.605982007904203</v>
      </c>
      <c r="X12" s="49">
        <f t="shared" si="9"/>
        <v>26.578967772214153</v>
      </c>
    </row>
    <row r="13" spans="3:24" x14ac:dyDescent="0.3">
      <c r="C13" s="5" t="s">
        <v>13</v>
      </c>
      <c r="D13" s="5" t="s">
        <v>14</v>
      </c>
      <c r="E13" s="32">
        <f>'Nouvelle-Calédonie'!E13+Polynésie!E13+'Saint-Pierre et Miquelon'!E13+'Wallis et Futuna'!E13</f>
        <v>0.13142823491091371</v>
      </c>
      <c r="F13" s="32">
        <f>'Nouvelle-Calédonie'!F13+Polynésie!F13+'Saint-Pierre et Miquelon'!F13+'Wallis et Futuna'!F13</f>
        <v>0.13142233977281065</v>
      </c>
      <c r="G13" s="32">
        <f>'Nouvelle-Calédonie'!G13+Polynésie!G13+'Saint-Pierre et Miquelon'!G13+'Wallis et Futuna'!G13</f>
        <v>0</v>
      </c>
      <c r="H13" s="32">
        <f>'Nouvelle-Calédonie'!H13+Polynésie!H13+'Saint-Pierre et Miquelon'!H13+'Wallis et Futuna'!H13</f>
        <v>0</v>
      </c>
      <c r="I13" s="32">
        <f>'Nouvelle-Calédonie'!I13+Polynésie!I13+'Saint-Pierre et Miquelon'!I13+'Wallis et Futuna'!I13</f>
        <v>0</v>
      </c>
      <c r="J13" s="32">
        <f>'Nouvelle-Calédonie'!J13+Polynésie!J13+'Saint-Pierre et Miquelon'!J13+'Wallis et Futuna'!J13</f>
        <v>0</v>
      </c>
      <c r="K13" s="32">
        <f>'Nouvelle-Calédonie'!K13+Polynésie!K13+'Saint-Pierre et Miquelon'!K13+'Wallis et Futuna'!K13</f>
        <v>0</v>
      </c>
      <c r="L13" s="32">
        <f>'Nouvelle-Calédonie'!L13+Polynésie!L13+'Saint-Pierre et Miquelon'!L13+'Wallis et Futuna'!L13</f>
        <v>0</v>
      </c>
      <c r="M13" s="32">
        <f>'Nouvelle-Calédonie'!M13+Polynésie!M13+'Saint-Pierre et Miquelon'!M13+'Wallis et Futuna'!M13</f>
        <v>0</v>
      </c>
      <c r="O13" s="48" t="s">
        <v>14</v>
      </c>
      <c r="P13" s="49">
        <f t="shared" si="1"/>
        <v>0.13142823491091371</v>
      </c>
      <c r="Q13" s="49">
        <f t="shared" si="2"/>
        <v>0.13142233977281065</v>
      </c>
      <c r="R13" s="49">
        <f t="shared" si="3"/>
        <v>0</v>
      </c>
      <c r="S13" s="49">
        <f t="shared" si="4"/>
        <v>0</v>
      </c>
      <c r="T13" s="49">
        <f t="shared" si="5"/>
        <v>0</v>
      </c>
      <c r="U13" s="49">
        <f t="shared" si="6"/>
        <v>0</v>
      </c>
      <c r="V13" s="49">
        <f t="shared" si="7"/>
        <v>0</v>
      </c>
      <c r="W13" s="49">
        <f t="shared" si="8"/>
        <v>0</v>
      </c>
      <c r="X13" s="49">
        <f t="shared" si="9"/>
        <v>0</v>
      </c>
    </row>
    <row r="14" spans="3:24" x14ac:dyDescent="0.3">
      <c r="C14" s="5" t="s">
        <v>15</v>
      </c>
      <c r="D14" s="5" t="s">
        <v>16</v>
      </c>
      <c r="E14" s="32">
        <f>'Nouvelle-Calédonie'!E14+Polynésie!E14+'Saint-Pierre et Miquelon'!E14+'Wallis et Futuna'!E14</f>
        <v>24.417045397694881</v>
      </c>
      <c r="F14" s="32">
        <f>'Nouvelle-Calédonie'!F14+Polynésie!F14+'Saint-Pierre et Miquelon'!F14+'Wallis et Futuna'!F14</f>
        <v>24.407506127802531</v>
      </c>
      <c r="G14" s="32">
        <f>'Nouvelle-Calédonie'!G14+Polynésie!G14+'Saint-Pierre et Miquelon'!G14+'Wallis et Futuna'!G14</f>
        <v>22.527945177790762</v>
      </c>
      <c r="H14" s="32">
        <f>'Nouvelle-Calédonie'!H14+Polynésie!H14+'Saint-Pierre et Miquelon'!H14+'Wallis et Futuna'!H14</f>
        <v>11.731352939891668</v>
      </c>
      <c r="I14" s="32">
        <f>'Nouvelle-Calédonie'!I14+Polynésie!I14+'Saint-Pierre et Miquelon'!I14+'Wallis et Futuna'!I14</f>
        <v>4.2830159417670197</v>
      </c>
      <c r="J14" s="32">
        <f>'Nouvelle-Calédonie'!J14+Polynésie!J14+'Saint-Pierre et Miquelon'!J14+'Wallis et Futuna'!J14</f>
        <v>1.6510889538185647</v>
      </c>
      <c r="K14" s="32">
        <f>'Nouvelle-Calédonie'!K14+Polynésie!K14+'Saint-Pierre et Miquelon'!K14+'Wallis et Futuna'!K14</f>
        <v>0.62281865913097489</v>
      </c>
      <c r="L14" s="32">
        <f>'Nouvelle-Calédonie'!L14+Polynésie!L14+'Saint-Pierre et Miquelon'!L14+'Wallis et Futuna'!L14</f>
        <v>0.25353803737671166</v>
      </c>
      <c r="M14" s="32">
        <f>'Nouvelle-Calédonie'!M14+Polynésie!M14+'Saint-Pierre et Miquelon'!M14+'Wallis et Futuna'!M14</f>
        <v>0.14543325265049573</v>
      </c>
      <c r="O14" s="48" t="s">
        <v>16</v>
      </c>
      <c r="P14" s="49">
        <f t="shared" si="1"/>
        <v>24.417045397694881</v>
      </c>
      <c r="Q14" s="49">
        <f t="shared" si="2"/>
        <v>24.407506127802531</v>
      </c>
      <c r="R14" s="49">
        <f t="shared" si="3"/>
        <v>22.527945177790762</v>
      </c>
      <c r="S14" s="49">
        <f t="shared" si="4"/>
        <v>11.731352939891668</v>
      </c>
      <c r="T14" s="49">
        <f t="shared" si="5"/>
        <v>4.2830159417670197</v>
      </c>
      <c r="U14" s="49">
        <f t="shared" si="6"/>
        <v>1.6510889538185647</v>
      </c>
      <c r="V14" s="49">
        <f t="shared" si="7"/>
        <v>0.62281865913097489</v>
      </c>
      <c r="W14" s="49">
        <f t="shared" si="8"/>
        <v>0.25353803737671166</v>
      </c>
      <c r="X14" s="49">
        <f t="shared" si="9"/>
        <v>0.14543325265049573</v>
      </c>
    </row>
    <row r="15" spans="3:24" x14ac:dyDescent="0.3">
      <c r="C15" s="5"/>
      <c r="D15" s="8" t="s">
        <v>17</v>
      </c>
      <c r="E15" s="32">
        <f>SUM(E9:E14)</f>
        <v>54.552339359600495</v>
      </c>
      <c r="F15" s="32">
        <f>SUM(F9:F14)</f>
        <v>53.854736901418754</v>
      </c>
      <c r="G15" s="32">
        <f t="shared" ref="G15:M15" si="10">SUM(G9:G14)</f>
        <v>48.469113003833385</v>
      </c>
      <c r="H15" s="32">
        <f t="shared" si="10"/>
        <v>39.793763212384704</v>
      </c>
      <c r="I15" s="32">
        <f t="shared" si="10"/>
        <v>31.908097218782189</v>
      </c>
      <c r="J15" s="32">
        <f t="shared" si="10"/>
        <v>29.071953927456409</v>
      </c>
      <c r="K15" s="32">
        <f t="shared" si="10"/>
        <v>27.834493409212616</v>
      </c>
      <c r="L15" s="32">
        <f t="shared" si="10"/>
        <v>27.384909365139329</v>
      </c>
      <c r="M15" s="32">
        <f t="shared" si="10"/>
        <v>27.224673211550421</v>
      </c>
      <c r="O15" s="50" t="s">
        <v>17</v>
      </c>
      <c r="P15" s="49">
        <f t="shared" si="1"/>
        <v>55.685617988320828</v>
      </c>
      <c r="Q15" s="49">
        <f t="shared" si="2"/>
        <v>54.843747315055865</v>
      </c>
      <c r="R15" s="49">
        <f t="shared" si="3"/>
        <v>49.325106151738183</v>
      </c>
      <c r="S15" s="49">
        <f t="shared" si="4"/>
        <v>40.13599867135396</v>
      </c>
      <c r="T15" s="49">
        <f t="shared" si="5"/>
        <v>32.114544347683356</v>
      </c>
      <c r="U15" s="49">
        <f t="shared" si="6"/>
        <v>29.242476025229287</v>
      </c>
      <c r="V15" s="49">
        <f t="shared" si="7"/>
        <v>27.987841192644595</v>
      </c>
      <c r="W15" s="49">
        <f t="shared" si="8"/>
        <v>27.529529359155152</v>
      </c>
      <c r="X15" s="49">
        <f t="shared" si="9"/>
        <v>27.361978776310814</v>
      </c>
    </row>
    <row r="16" spans="3:24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3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3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3" x14ac:dyDescent="0.3">
      <c r="C19" s="2"/>
      <c r="D19" s="8" t="s">
        <v>21</v>
      </c>
      <c r="E19" s="6">
        <f>E15+E18</f>
        <v>54.552339359600495</v>
      </c>
      <c r="F19" s="15">
        <f>F15+F18</f>
        <v>53.854736901418754</v>
      </c>
      <c r="G19" s="6">
        <f t="shared" ref="G19:M19" si="11">G15+G18</f>
        <v>48.469113003833385</v>
      </c>
      <c r="H19" s="6">
        <f t="shared" si="11"/>
        <v>39.793763212384704</v>
      </c>
      <c r="I19" s="6">
        <f t="shared" si="11"/>
        <v>31.908097218782189</v>
      </c>
      <c r="J19" s="6">
        <f t="shared" si="11"/>
        <v>29.071953927456409</v>
      </c>
      <c r="K19" s="6">
        <f t="shared" si="11"/>
        <v>27.834493409212616</v>
      </c>
      <c r="L19" s="6">
        <f t="shared" si="11"/>
        <v>27.384909365139329</v>
      </c>
      <c r="M19" s="6">
        <f t="shared" si="11"/>
        <v>27.224673211550421</v>
      </c>
    </row>
    <row r="20" spans="3:13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3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3" ht="15" thickBot="1" x14ac:dyDescent="0.35">
      <c r="C22" s="1" t="s">
        <v>30</v>
      </c>
      <c r="D22" s="2"/>
      <c r="E22" s="52" t="s">
        <v>31</v>
      </c>
      <c r="F22" s="52"/>
      <c r="G22" s="52"/>
      <c r="H22" s="52"/>
      <c r="I22" s="52"/>
      <c r="J22" s="52"/>
      <c r="K22" s="52"/>
      <c r="L22" s="52"/>
      <c r="M22" s="52"/>
    </row>
    <row r="23" spans="3:13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</row>
    <row r="24" spans="3:13" x14ac:dyDescent="0.3">
      <c r="C24" s="5" t="s">
        <v>5</v>
      </c>
      <c r="D24" s="5" t="s">
        <v>6</v>
      </c>
      <c r="E24" s="32">
        <f>'Nouvelle-Calédonie'!E24+Polynésie!E24+'Saint-Pierre et Miquelon'!E24+'Wallis et Futuna'!E24</f>
        <v>1.0796866555935933</v>
      </c>
      <c r="F24" s="32">
        <f>'Nouvelle-Calédonie'!F24+Polynésie!F24+'Saint-Pierre et Miquelon'!F24+'Wallis et Futuna'!F24</f>
        <v>0.94224078596880212</v>
      </c>
      <c r="G24" s="32">
        <f>'Nouvelle-Calédonie'!G24+Polynésie!G24+'Saint-Pierre et Miquelon'!G24+'Wallis et Futuna'!G24</f>
        <v>0.81449675767176111</v>
      </c>
      <c r="H24" s="32">
        <f>'Nouvelle-Calédonie'!H24+Polynésie!H24+'Saint-Pierre et Miquelon'!H24+'Wallis et Futuna'!H24</f>
        <v>0.31648146987925574</v>
      </c>
      <c r="I24" s="32">
        <f>'Nouvelle-Calédonie'!I24+Polynésie!I24+'Saint-Pierre et Miquelon'!I24+'Wallis et Futuna'!I24</f>
        <v>0.18863031024902066</v>
      </c>
      <c r="J24" s="32">
        <f>'Nouvelle-Calédonie'!J24+Polynésie!J24+'Saint-Pierre et Miquelon'!J24+'Wallis et Futuna'!J24</f>
        <v>0.15781659321427979</v>
      </c>
      <c r="K24" s="32">
        <f>'Nouvelle-Calédonie'!K24+Polynésie!K24+'Saint-Pierre et Miquelon'!K24+'Wallis et Futuna'!K24</f>
        <v>0.14460023526589244</v>
      </c>
      <c r="L24" s="32">
        <f>'Nouvelle-Calédonie'!L24+Polynésie!L24+'Saint-Pierre et Miquelon'!L24+'Wallis et Futuna'!L24</f>
        <v>0.13726577815742866</v>
      </c>
      <c r="M24" s="32">
        <f>'Nouvelle-Calédonie'!M24+Polynésie!M24+'Saint-Pierre et Miquelon'!M24+'Wallis et Futuna'!M24</f>
        <v>0.13055101392470012</v>
      </c>
    </row>
    <row r="25" spans="3:13" x14ac:dyDescent="0.3">
      <c r="C25" s="5" t="s">
        <v>7</v>
      </c>
      <c r="D25" s="5" t="s">
        <v>8</v>
      </c>
      <c r="E25" s="32">
        <f>'Nouvelle-Calédonie'!E25+Polynésie!E25+'Saint-Pierre et Miquelon'!E25+'Wallis et Futuna'!E25</f>
        <v>2.4227154010338849E-2</v>
      </c>
      <c r="F25" s="32">
        <f>'Nouvelle-Calédonie'!F25+Polynésie!F25+'Saint-Pierre et Miquelon'!F25+'Wallis et Futuna'!F25</f>
        <v>2.1142997848703181E-2</v>
      </c>
      <c r="G25" s="32">
        <f>'Nouvelle-Calédonie'!G25+Polynésie!G25+'Saint-Pierre et Miquelon'!G25+'Wallis et Futuna'!G25</f>
        <v>1.8833527544550688E-2</v>
      </c>
      <c r="H25" s="32">
        <f>'Nouvelle-Calédonie'!H25+Polynésie!H25+'Saint-Pierre et Miquelon'!H25+'Wallis et Futuna'!H25</f>
        <v>1.1159541069041788E-2</v>
      </c>
      <c r="I25" s="32">
        <f>'Nouvelle-Calédonie'!I25+Polynésie!I25+'Saint-Pierre et Miquelon'!I25+'Wallis et Futuna'!I25</f>
        <v>7.77971033705012E-3</v>
      </c>
      <c r="J25" s="32">
        <f>'Nouvelle-Calédonie'!J25+Polynésie!J25+'Saint-Pierre et Miquelon'!J25+'Wallis et Futuna'!J25</f>
        <v>6.3122125548032565E-3</v>
      </c>
      <c r="K25" s="32">
        <f>'Nouvelle-Calédonie'!K25+Polynésie!K25+'Saint-Pierre et Miquelon'!K25+'Wallis et Futuna'!K25</f>
        <v>4.7990614563956924E-3</v>
      </c>
      <c r="L25" s="32">
        <f>'Nouvelle-Calédonie'!L25+Polynésie!L25+'Saint-Pierre et Miquelon'!L25+'Wallis et Futuna'!L25</f>
        <v>4.355008899608135E-3</v>
      </c>
      <c r="M25" s="32">
        <f>'Nouvelle-Calédonie'!M25+Polynésie!M25+'Saint-Pierre et Miquelon'!M25+'Wallis et Futuna'!M25</f>
        <v>4.1448039292625609E-3</v>
      </c>
    </row>
    <row r="26" spans="3:13" x14ac:dyDescent="0.3">
      <c r="C26" s="5" t="s">
        <v>9</v>
      </c>
      <c r="D26" s="5" t="s">
        <v>10</v>
      </c>
      <c r="E26" s="32">
        <f>'Nouvelle-Calédonie'!E26+Polynésie!E26+'Saint-Pierre et Miquelon'!E26+'Wallis et Futuna'!E26</f>
        <v>0</v>
      </c>
      <c r="F26" s="32">
        <f>'Nouvelle-Calédonie'!F26+Polynésie!F26+'Saint-Pierre et Miquelon'!F26+'Wallis et Futuna'!F26</f>
        <v>0</v>
      </c>
      <c r="G26" s="32">
        <f>'Nouvelle-Calédonie'!G26+Polynésie!G26+'Saint-Pierre et Miquelon'!G26+'Wallis et Futuna'!G26</f>
        <v>0</v>
      </c>
      <c r="H26" s="32">
        <f>'Nouvelle-Calédonie'!H26+Polynésie!H26+'Saint-Pierre et Miquelon'!H26+'Wallis et Futuna'!H26</f>
        <v>0</v>
      </c>
      <c r="I26" s="32">
        <f>'Nouvelle-Calédonie'!I26+Polynésie!I26+'Saint-Pierre et Miquelon'!I26+'Wallis et Futuna'!I26</f>
        <v>0</v>
      </c>
      <c r="J26" s="32">
        <f>'Nouvelle-Calédonie'!J26+Polynésie!J26+'Saint-Pierre et Miquelon'!J26+'Wallis et Futuna'!J26</f>
        <v>0</v>
      </c>
      <c r="K26" s="32">
        <f>'Nouvelle-Calédonie'!K26+Polynésie!K26+'Saint-Pierre et Miquelon'!K26+'Wallis et Futuna'!K26</f>
        <v>0</v>
      </c>
      <c r="L26" s="32">
        <f>'Nouvelle-Calédonie'!L26+Polynésie!L26+'Saint-Pierre et Miquelon'!L26+'Wallis et Futuna'!L26</f>
        <v>0</v>
      </c>
      <c r="M26" s="32">
        <f>'Nouvelle-Calédonie'!M26+Polynésie!M26+'Saint-Pierre et Miquelon'!M26+'Wallis et Futuna'!M26</f>
        <v>0</v>
      </c>
    </row>
    <row r="27" spans="3:13" x14ac:dyDescent="0.3">
      <c r="C27" s="5" t="s">
        <v>11</v>
      </c>
      <c r="D27" s="5" t="s">
        <v>12</v>
      </c>
      <c r="E27" s="32">
        <f>'Nouvelle-Calédonie'!E27+Polynésie!E27+'Saint-Pierre et Miquelon'!E27+'Wallis et Futuna'!E27</f>
        <v>2.9364819116399928E-2</v>
      </c>
      <c r="F27" s="32">
        <f>'Nouvelle-Calédonie'!F27+Polynésie!F27+'Saint-Pierre et Miquelon'!F27+'Wallis et Futuna'!F27</f>
        <v>2.5626629819608695E-2</v>
      </c>
      <c r="G27" s="32">
        <f>'Nouvelle-Calédonie'!G27+Polynésie!G27+'Saint-Pierre et Miquelon'!G27+'Wallis et Futuna'!G27</f>
        <v>2.2662862688484813E-2</v>
      </c>
      <c r="H27" s="32">
        <f>'Nouvelle-Calédonie'!H27+Polynésie!H27+'Saint-Pierre et Miquelon'!H27+'Wallis et Futuna'!H27</f>
        <v>1.4594448020956857E-2</v>
      </c>
      <c r="I27" s="32">
        <f>'Nouvelle-Calédonie'!I27+Polynésie!I27+'Saint-Pierre et Miquelon'!I27+'Wallis et Futuna'!I27</f>
        <v>1.0037108315099458E-2</v>
      </c>
      <c r="J27" s="32">
        <f>'Nouvelle-Calédonie'!J27+Polynésie!J27+'Saint-Pierre et Miquelon'!J27+'Wallis et Futuna'!J27</f>
        <v>6.3932920037940554E-3</v>
      </c>
      <c r="K27" s="32">
        <f>'Nouvelle-Calédonie'!K27+Polynésie!K27+'Saint-Pierre et Miquelon'!K27+'Wallis et Futuna'!K27</f>
        <v>3.9484867096920163E-3</v>
      </c>
      <c r="L27" s="32">
        <f>'Nouvelle-Calédonie'!L27+Polynésie!L27+'Saint-Pierre et Miquelon'!L27+'Wallis et Futuna'!L27</f>
        <v>2.9992069587868654E-3</v>
      </c>
      <c r="M27" s="32">
        <f>'Nouvelle-Calédonie'!M27+Polynésie!M27+'Saint-Pierre et Miquelon'!M27+'Wallis et Futuna'!M27</f>
        <v>2.6097469064288517E-3</v>
      </c>
    </row>
    <row r="28" spans="3:13" x14ac:dyDescent="0.3">
      <c r="C28" s="5" t="s">
        <v>13</v>
      </c>
      <c r="D28" s="5" t="s">
        <v>14</v>
      </c>
      <c r="E28" s="32">
        <f>'Nouvelle-Calédonie'!E28+Polynésie!E28+'Saint-Pierre et Miquelon'!E28+'Wallis et Futuna'!E28</f>
        <v>0</v>
      </c>
      <c r="F28" s="32">
        <f>'Nouvelle-Calédonie'!F28+Polynésie!F28+'Saint-Pierre et Miquelon'!F28+'Wallis et Futuna'!F28</f>
        <v>0</v>
      </c>
      <c r="G28" s="32">
        <f>'Nouvelle-Calédonie'!G28+Polynésie!G28+'Saint-Pierre et Miquelon'!G28+'Wallis et Futuna'!G28</f>
        <v>0</v>
      </c>
      <c r="H28" s="32">
        <f>'Nouvelle-Calédonie'!H28+Polynésie!H28+'Saint-Pierre et Miquelon'!H28+'Wallis et Futuna'!H28</f>
        <v>0</v>
      </c>
      <c r="I28" s="32">
        <f>'Nouvelle-Calédonie'!I28+Polynésie!I28+'Saint-Pierre et Miquelon'!I28+'Wallis et Futuna'!I28</f>
        <v>0</v>
      </c>
      <c r="J28" s="32">
        <f>'Nouvelle-Calédonie'!J28+Polynésie!J28+'Saint-Pierre et Miquelon'!J28+'Wallis et Futuna'!J28</f>
        <v>0</v>
      </c>
      <c r="K28" s="32">
        <f>'Nouvelle-Calédonie'!K28+Polynésie!K28+'Saint-Pierre et Miquelon'!K28+'Wallis et Futuna'!K28</f>
        <v>0</v>
      </c>
      <c r="L28" s="32">
        <f>'Nouvelle-Calédonie'!L28+Polynésie!L28+'Saint-Pierre et Miquelon'!L28+'Wallis et Futuna'!L28</f>
        <v>0</v>
      </c>
      <c r="M28" s="32">
        <f>'Nouvelle-Calédonie'!M28+Polynésie!M28+'Saint-Pierre et Miquelon'!M28+'Wallis et Futuna'!M28</f>
        <v>0</v>
      </c>
    </row>
    <row r="29" spans="3:13" x14ac:dyDescent="0.3">
      <c r="C29" s="5" t="s">
        <v>15</v>
      </c>
      <c r="D29" s="5" t="s">
        <v>16</v>
      </c>
      <c r="E29" s="32">
        <f>'Nouvelle-Calédonie'!E29+Polynésie!E29+'Saint-Pierre et Miquelon'!E29+'Wallis et Futuna'!E29</f>
        <v>0</v>
      </c>
      <c r="F29" s="32">
        <f>'Nouvelle-Calédonie'!F29+Polynésie!F29+'Saint-Pierre et Miquelon'!F29+'Wallis et Futuna'!F29</f>
        <v>0</v>
      </c>
      <c r="G29" s="32">
        <f>'Nouvelle-Calédonie'!G29+Polynésie!G29+'Saint-Pierre et Miquelon'!G29+'Wallis et Futuna'!G29</f>
        <v>0</v>
      </c>
      <c r="H29" s="32">
        <f>'Nouvelle-Calédonie'!H29+Polynésie!H29+'Saint-Pierre et Miquelon'!H29+'Wallis et Futuna'!H29</f>
        <v>0</v>
      </c>
      <c r="I29" s="32">
        <f>'Nouvelle-Calédonie'!I29+Polynésie!I29+'Saint-Pierre et Miquelon'!I29+'Wallis et Futuna'!I29</f>
        <v>0</v>
      </c>
      <c r="J29" s="32">
        <f>'Nouvelle-Calédonie'!J29+Polynésie!J29+'Saint-Pierre et Miquelon'!J29+'Wallis et Futuna'!J29</f>
        <v>0</v>
      </c>
      <c r="K29" s="32">
        <f>'Nouvelle-Calédonie'!K29+Polynésie!K29+'Saint-Pierre et Miquelon'!K29+'Wallis et Futuna'!K29</f>
        <v>0</v>
      </c>
      <c r="L29" s="32">
        <f>'Nouvelle-Calédonie'!L29+Polynésie!L29+'Saint-Pierre et Miquelon'!L29+'Wallis et Futuna'!L29</f>
        <v>0</v>
      </c>
      <c r="M29" s="32">
        <f>'Nouvelle-Calédonie'!M29+Polynésie!M29+'Saint-Pierre et Miquelon'!M29+'Wallis et Futuna'!M29</f>
        <v>0</v>
      </c>
    </row>
    <row r="30" spans="3:13" x14ac:dyDescent="0.3">
      <c r="C30" s="5"/>
      <c r="D30" s="8" t="s">
        <v>17</v>
      </c>
      <c r="E30" s="32">
        <f>SUM(E24:E29)</f>
        <v>1.1332786287203322</v>
      </c>
      <c r="F30" s="32">
        <f>SUM(F24:F29)</f>
        <v>0.98901041363711406</v>
      </c>
      <c r="G30" s="32">
        <f t="shared" ref="G30:M30" si="12">SUM(G24:G29)</f>
        <v>0.85599314790479664</v>
      </c>
      <c r="H30" s="32">
        <f t="shared" si="12"/>
        <v>0.34223545896925434</v>
      </c>
      <c r="I30" s="32">
        <f t="shared" si="12"/>
        <v>0.20644712890117026</v>
      </c>
      <c r="J30" s="32">
        <f t="shared" si="12"/>
        <v>0.17052209777287711</v>
      </c>
      <c r="K30" s="32">
        <f t="shared" si="12"/>
        <v>0.15334778343198016</v>
      </c>
      <c r="L30" s="32">
        <f t="shared" si="12"/>
        <v>0.14461999401582365</v>
      </c>
      <c r="M30" s="32">
        <f t="shared" si="12"/>
        <v>0.13730556476039152</v>
      </c>
    </row>
    <row r="31" spans="3:13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3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1.1332786287203322</v>
      </c>
      <c r="F34" s="32">
        <f>F30+F33</f>
        <v>0.98901041363711406</v>
      </c>
      <c r="G34" s="32">
        <f t="shared" ref="G34:M34" si="13">G30+G33</f>
        <v>0.85599314790479664</v>
      </c>
      <c r="H34" s="32">
        <f t="shared" si="13"/>
        <v>0.34223545896925434</v>
      </c>
      <c r="I34" s="32">
        <f t="shared" si="13"/>
        <v>0.20644712890117026</v>
      </c>
      <c r="J34" s="32">
        <f t="shared" si="13"/>
        <v>0.17052209777287711</v>
      </c>
      <c r="K34" s="32">
        <f t="shared" si="13"/>
        <v>0.15334778343198016</v>
      </c>
      <c r="L34" s="32">
        <f t="shared" si="13"/>
        <v>0.14461999401582365</v>
      </c>
      <c r="M34" s="32">
        <f t="shared" si="13"/>
        <v>0.13730556476039152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9"/>
  <sheetViews>
    <sheetView topLeftCell="B1" workbookViewId="0">
      <selection activeCell="H34" sqref="H34"/>
    </sheetView>
  </sheetViews>
  <sheetFormatPr baseColWidth="10" defaultRowHeight="14.4" x14ac:dyDescent="0.3"/>
  <sheetData>
    <row r="6" spans="3:18" ht="15" thickBot="1" x14ac:dyDescent="0.35"/>
    <row r="7" spans="3:18" ht="15" thickBot="1" x14ac:dyDescent="0.35">
      <c r="C7" s="1" t="s">
        <v>1</v>
      </c>
      <c r="D7" s="2"/>
      <c r="E7" s="52" t="s">
        <v>2</v>
      </c>
      <c r="F7" s="52"/>
      <c r="G7" s="52"/>
      <c r="H7" s="52"/>
      <c r="I7" s="52"/>
      <c r="J7" s="52"/>
      <c r="K7" s="52"/>
      <c r="L7" s="52"/>
      <c r="M7" s="52"/>
      <c r="Q7" s="27">
        <v>2018</v>
      </c>
      <c r="R7" s="27">
        <v>2019</v>
      </c>
    </row>
    <row r="8" spans="3:18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16"/>
      <c r="P8" s="17" t="s">
        <v>24</v>
      </c>
      <c r="Q8" s="35">
        <v>17.256450092995937</v>
      </c>
      <c r="R8" s="35">
        <v>13.630204463162929</v>
      </c>
    </row>
    <row r="9" spans="3:18" x14ac:dyDescent="0.3">
      <c r="C9" s="5" t="s">
        <v>5</v>
      </c>
      <c r="D9" s="5" t="s">
        <v>6</v>
      </c>
      <c r="E9" s="32">
        <f t="shared" ref="E9:F14" si="0">Q8/1000</f>
        <v>1.7256450092995937E-2</v>
      </c>
      <c r="F9" s="32">
        <f t="shared" si="0"/>
        <v>1.363020446316293E-2</v>
      </c>
      <c r="G9" s="32">
        <f>$F9*'Evolution métropole'!H$30</f>
        <v>1.1782293344725749E-2</v>
      </c>
      <c r="H9" s="32">
        <f>$F9*'Evolution métropole'!I$30</f>
        <v>4.5781367220495426E-3</v>
      </c>
      <c r="I9" s="32">
        <f>$F9*'Evolution métropole'!J$30</f>
        <v>2.7286758702558846E-3</v>
      </c>
      <c r="J9" s="32">
        <f>$F9*'Evolution métropole'!K$30</f>
        <v>2.282932839697376E-3</v>
      </c>
      <c r="K9" s="32">
        <f>$F9*'Evolution métropole'!L$30</f>
        <v>2.0917485227187299E-3</v>
      </c>
      <c r="L9" s="32">
        <f>$F9*'Evolution métropole'!M$30</f>
        <v>1.9856502180142992E-3</v>
      </c>
      <c r="M9" s="32">
        <f>$F9*'Evolution métropole'!N$30</f>
        <v>1.8885162255392019E-3</v>
      </c>
      <c r="O9" s="18"/>
      <c r="P9" s="17" t="s">
        <v>25</v>
      </c>
      <c r="Q9" s="35">
        <v>1285.3327503341898</v>
      </c>
      <c r="R9" s="35">
        <v>1203.1137921703432</v>
      </c>
    </row>
    <row r="10" spans="3:18" x14ac:dyDescent="0.3">
      <c r="C10" s="5" t="s">
        <v>7</v>
      </c>
      <c r="D10" s="5" t="s">
        <v>8</v>
      </c>
      <c r="E10" s="32">
        <f t="shared" si="0"/>
        <v>1.2853327503341898</v>
      </c>
      <c r="F10" s="32">
        <f t="shared" si="0"/>
        <v>1.2031137921703432</v>
      </c>
      <c r="G10" s="32">
        <f>$F10*'Evolution métropole'!H$31</f>
        <v>1.0716964976401768</v>
      </c>
      <c r="H10" s="32">
        <f>$F10*'Evolution métropole'!I$31</f>
        <v>0.63501864165771826</v>
      </c>
      <c r="I10" s="32">
        <f>$F10*'Evolution métropole'!J$31</f>
        <v>0.44269392980945144</v>
      </c>
      <c r="J10" s="32">
        <f>$F10*'Evolution métropole'!K$31</f>
        <v>0.3591879466733427</v>
      </c>
      <c r="K10" s="32">
        <f>$F10*'Evolution métropole'!L$31</f>
        <v>0.27308412312102148</v>
      </c>
      <c r="L10" s="32">
        <f>$F10*'Evolution métropole'!M$31</f>
        <v>0.24781591095250052</v>
      </c>
      <c r="M10" s="32">
        <f>$F10*'Evolution métropole'!N$31</f>
        <v>0.23585448046779608</v>
      </c>
      <c r="O10" s="19"/>
      <c r="P10" s="17" t="s">
        <v>10</v>
      </c>
      <c r="Q10" s="35">
        <v>0</v>
      </c>
      <c r="R10" s="35">
        <v>0</v>
      </c>
    </row>
    <row r="11" spans="3:18" x14ac:dyDescent="0.3">
      <c r="C11" s="5" t="s">
        <v>9</v>
      </c>
      <c r="D11" s="5" t="s">
        <v>10</v>
      </c>
      <c r="E11" s="32">
        <f t="shared" si="0"/>
        <v>0</v>
      </c>
      <c r="F11" s="32">
        <f t="shared" si="0"/>
        <v>0</v>
      </c>
      <c r="G11" s="32">
        <f>$F11*'Evolution métropole'!H$32</f>
        <v>0</v>
      </c>
      <c r="H11" s="32">
        <f>$F11*'Evolution métropole'!I$32</f>
        <v>0</v>
      </c>
      <c r="I11" s="32">
        <f>$F11*'Evolution métropole'!J$32</f>
        <v>0</v>
      </c>
      <c r="J11" s="32">
        <f>$F11*'Evolution métropole'!K$32</f>
        <v>0</v>
      </c>
      <c r="K11" s="32">
        <f>$F11*'Evolution métropole'!L$32</f>
        <v>0</v>
      </c>
      <c r="L11" s="32">
        <f>$F11*'Evolution métropole'!M$32</f>
        <v>0</v>
      </c>
      <c r="M11" s="32">
        <f>$F11*'Evolution métropole'!N$32</f>
        <v>0</v>
      </c>
      <c r="O11" s="20"/>
      <c r="P11" s="17" t="s">
        <v>26</v>
      </c>
      <c r="Q11" s="36">
        <v>12504.732059129919</v>
      </c>
      <c r="R11" s="36">
        <v>12261.371400198737</v>
      </c>
    </row>
    <row r="12" spans="3:18" x14ac:dyDescent="0.3">
      <c r="C12" s="5" t="s">
        <v>11</v>
      </c>
      <c r="D12" s="5" t="s">
        <v>12</v>
      </c>
      <c r="E12" s="34">
        <f t="shared" si="0"/>
        <v>12.504732059129919</v>
      </c>
      <c r="F12" s="34">
        <f t="shared" si="0"/>
        <v>12.261371400198737</v>
      </c>
      <c r="G12" s="34">
        <f>$F12*'Evolution métropole'!H$33</f>
        <v>10.843321122256793</v>
      </c>
      <c r="H12" s="34">
        <v>11.603911045605884</v>
      </c>
      <c r="I12" s="34">
        <v>11.056027416778505</v>
      </c>
      <c r="J12" s="34">
        <v>10.508143787951129</v>
      </c>
      <c r="K12" s="34">
        <v>9.9602601591237505</v>
      </c>
      <c r="L12" s="34">
        <v>9.412376530296374</v>
      </c>
      <c r="M12" s="34">
        <v>8.8644929014689957</v>
      </c>
      <c r="O12" s="21"/>
      <c r="P12" s="17" t="s">
        <v>27</v>
      </c>
      <c r="Q12" s="35">
        <v>59.723775625009267</v>
      </c>
      <c r="R12" s="35">
        <v>59.723775625009267</v>
      </c>
    </row>
    <row r="13" spans="3:18" x14ac:dyDescent="0.3">
      <c r="C13" s="5" t="s">
        <v>13</v>
      </c>
      <c r="D13" s="5" t="s">
        <v>14</v>
      </c>
      <c r="E13" s="32">
        <f t="shared" si="0"/>
        <v>5.9723775625009266E-2</v>
      </c>
      <c r="F13" s="32">
        <f t="shared" si="0"/>
        <v>5.9723775625009266E-2</v>
      </c>
      <c r="G13" s="32">
        <f>$F13*'Evolution métropole'!H$34</f>
        <v>0</v>
      </c>
      <c r="H13" s="32">
        <f>$F13*'Evolution métropole'!I$34</f>
        <v>0</v>
      </c>
      <c r="I13" s="32">
        <f>$F13*'Evolution métropole'!J$34</f>
        <v>0</v>
      </c>
      <c r="J13" s="32">
        <f>$F13*'Evolution métropole'!K$34</f>
        <v>0</v>
      </c>
      <c r="K13" s="32">
        <f>$F13*'Evolution métropole'!L$34</f>
        <v>0</v>
      </c>
      <c r="L13" s="32">
        <f>$F13*'Evolution métropole'!M$34</f>
        <v>0</v>
      </c>
      <c r="M13" s="32">
        <f>$F13*'Evolution métropole'!N$34</f>
        <v>0</v>
      </c>
      <c r="O13" s="22"/>
      <c r="P13" s="17" t="s">
        <v>16</v>
      </c>
      <c r="Q13" s="35">
        <v>11778.299435577044</v>
      </c>
      <c r="R13" s="35">
        <v>11774.302408974059</v>
      </c>
    </row>
    <row r="14" spans="3:18" x14ac:dyDescent="0.3">
      <c r="C14" s="5" t="s">
        <v>15</v>
      </c>
      <c r="D14" s="5" t="s">
        <v>16</v>
      </c>
      <c r="E14" s="32">
        <f t="shared" si="0"/>
        <v>11.778299435577043</v>
      </c>
      <c r="F14" s="32">
        <f t="shared" si="0"/>
        <v>11.774302408974059</v>
      </c>
      <c r="G14" s="32">
        <f>$F14*'Evolution métropole'!H$35</f>
        <v>10.86759285390287</v>
      </c>
      <c r="H14" s="32">
        <f>$F14*'Evolution métropole'!I$35</f>
        <v>5.6592630339791059</v>
      </c>
      <c r="I14" s="32">
        <f>$F14*'Evolution métropole'!J$35</f>
        <v>2.0661482028013327</v>
      </c>
      <c r="J14" s="32">
        <f>$F14*'Evolution métropole'!K$35</f>
        <v>0.79649352721996636</v>
      </c>
      <c r="K14" s="32">
        <f>$F14*'Evolution métropole'!L$35</f>
        <v>0.30045082034032711</v>
      </c>
      <c r="L14" s="32">
        <f>$F14*'Evolution métropole'!M$35</f>
        <v>0.12230801084797019</v>
      </c>
      <c r="M14" s="32">
        <f>$F14*'Evolution métropole'!N$35</f>
        <v>7.0157724761445509E-2</v>
      </c>
      <c r="O14" s="23"/>
      <c r="P14" s="24" t="s">
        <v>28</v>
      </c>
      <c r="Q14" s="37">
        <v>47.226962378012651</v>
      </c>
      <c r="R14" s="37">
        <v>24.17274795445751</v>
      </c>
    </row>
    <row r="15" spans="3:18" x14ac:dyDescent="0.3">
      <c r="C15" s="5"/>
      <c r="D15" s="8" t="s">
        <v>17</v>
      </c>
      <c r="E15" s="32">
        <f>SUM(E9:E14)</f>
        <v>25.645344470759156</v>
      </c>
      <c r="F15" s="32">
        <f>SUM(F9:F14)</f>
        <v>25.312141581431312</v>
      </c>
      <c r="G15" s="32">
        <f t="shared" ref="G15:M15" si="1">SUM(G9:G14)</f>
        <v>22.794392767144565</v>
      </c>
      <c r="H15" s="32">
        <f t="shared" si="1"/>
        <v>17.902770857964757</v>
      </c>
      <c r="I15" s="32">
        <f t="shared" si="1"/>
        <v>13.567598225259546</v>
      </c>
      <c r="J15" s="32">
        <f t="shared" si="1"/>
        <v>11.666108194684137</v>
      </c>
      <c r="K15" s="32">
        <f t="shared" si="1"/>
        <v>10.535886851107817</v>
      </c>
      <c r="L15" s="32">
        <f t="shared" si="1"/>
        <v>9.7844861023148582</v>
      </c>
      <c r="M15" s="32">
        <f t="shared" si="1"/>
        <v>9.1723936229237761</v>
      </c>
      <c r="O15" s="25"/>
      <c r="P15" s="26" t="s">
        <v>29</v>
      </c>
      <c r="Q15" s="38">
        <v>25645.344470759159</v>
      </c>
      <c r="R15" s="38">
        <v>25312.141581431311</v>
      </c>
    </row>
    <row r="16" spans="3:18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8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8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8" x14ac:dyDescent="0.3">
      <c r="C19" s="2"/>
      <c r="D19" s="8" t="s">
        <v>21</v>
      </c>
      <c r="E19" s="6">
        <f>E15+E18</f>
        <v>25.645344470759156</v>
      </c>
      <c r="F19" s="6">
        <f>F15+F18</f>
        <v>25.312141581431312</v>
      </c>
      <c r="G19" s="6">
        <f t="shared" ref="G19:M19" si="2">G15+G18</f>
        <v>22.794392767144565</v>
      </c>
      <c r="H19" s="6">
        <f t="shared" si="2"/>
        <v>17.902770857964757</v>
      </c>
      <c r="I19" s="6">
        <f t="shared" si="2"/>
        <v>13.567598225259546</v>
      </c>
      <c r="J19" s="6">
        <f t="shared" si="2"/>
        <v>11.666108194684137</v>
      </c>
      <c r="K19" s="6">
        <f t="shared" si="2"/>
        <v>10.535886851107817</v>
      </c>
      <c r="L19" s="6">
        <f t="shared" si="2"/>
        <v>9.7844861023148582</v>
      </c>
      <c r="M19" s="6">
        <f t="shared" si="2"/>
        <v>9.1723936229237761</v>
      </c>
    </row>
    <row r="20" spans="3:18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8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8" ht="15" thickBot="1" x14ac:dyDescent="0.35">
      <c r="C22" s="1" t="s">
        <v>30</v>
      </c>
      <c r="D22" s="2"/>
      <c r="E22" s="52" t="s">
        <v>31</v>
      </c>
      <c r="F22" s="52"/>
      <c r="G22" s="52"/>
      <c r="H22" s="52"/>
      <c r="I22" s="52"/>
      <c r="J22" s="52"/>
      <c r="K22" s="52"/>
      <c r="L22" s="52"/>
      <c r="M22" s="52"/>
      <c r="Q22" s="27">
        <v>2018</v>
      </c>
      <c r="R22" s="27">
        <v>2019</v>
      </c>
    </row>
    <row r="23" spans="3:18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  <c r="O23" s="16"/>
      <c r="P23" s="17" t="s">
        <v>24</v>
      </c>
      <c r="Q23" s="43">
        <v>869.38766172791566</v>
      </c>
      <c r="R23" s="43">
        <v>758.71319651322642</v>
      </c>
    </row>
    <row r="24" spans="3:18" x14ac:dyDescent="0.3">
      <c r="C24" s="5" t="s">
        <v>5</v>
      </c>
      <c r="D24" s="5" t="s">
        <v>6</v>
      </c>
      <c r="E24" s="32">
        <f t="shared" ref="E24:F29" si="3">Q23/1000</f>
        <v>0.86938766172791571</v>
      </c>
      <c r="F24" s="32">
        <f t="shared" si="3"/>
        <v>0.75871319651322644</v>
      </c>
      <c r="G24" s="32">
        <f>$F24*'Evolution métropole'!H$30</f>
        <v>0.65585086929495529</v>
      </c>
      <c r="H24" s="32">
        <f>$F24*'Evolution métropole'!I$30</f>
        <v>0.25483790473197043</v>
      </c>
      <c r="I24" s="32">
        <f>$F24*'Evolution métropole'!J$30</f>
        <v>0.15188931298613378</v>
      </c>
      <c r="J24" s="32">
        <f>$F24*'Evolution métropole'!K$30</f>
        <v>0.12707742403373137</v>
      </c>
      <c r="K24" s="32">
        <f>$F24*'Evolution métropole'!L$30</f>
        <v>0.11643531923991918</v>
      </c>
      <c r="L24" s="32">
        <f>$F24*'Evolution métropole'!M$30</f>
        <v>0.11052945156753848</v>
      </c>
      <c r="M24" s="32">
        <f>$F24*'Evolution métropole'!N$30</f>
        <v>0.10512257435450428</v>
      </c>
      <c r="O24" s="18"/>
      <c r="P24" s="17" t="s">
        <v>25</v>
      </c>
      <c r="Q24" s="43">
        <v>23.758257329046685</v>
      </c>
      <c r="R24" s="43">
        <v>20.73379247858032</v>
      </c>
    </row>
    <row r="25" spans="3:18" x14ac:dyDescent="0.3">
      <c r="C25" s="5" t="s">
        <v>7</v>
      </c>
      <c r="D25" s="5" t="s">
        <v>8</v>
      </c>
      <c r="E25" s="32">
        <f t="shared" si="3"/>
        <v>2.3758257329046687E-2</v>
      </c>
      <c r="F25" s="32">
        <f t="shared" si="3"/>
        <v>2.0733792478580319E-2</v>
      </c>
      <c r="G25" s="32">
        <f>$F25*'Evolution métropole'!H$31</f>
        <v>1.8469020076653478E-2</v>
      </c>
      <c r="H25" s="32">
        <f>$F25*'Evolution métropole'!I$31</f>
        <v>1.0943557310908899E-2</v>
      </c>
      <c r="I25" s="32">
        <f>$F25*'Evolution métropole'!J$31</f>
        <v>7.6291404287191448E-3</v>
      </c>
      <c r="J25" s="32">
        <f>$F25*'Evolution métropole'!K$31</f>
        <v>6.1900448615903065E-3</v>
      </c>
      <c r="K25" s="32">
        <f>$F25*'Evolution métropole'!L$31</f>
        <v>4.7061795607648317E-3</v>
      </c>
      <c r="L25" s="32">
        <f>$F25*'Evolution métropole'!M$31</f>
        <v>4.2707212767551725E-3</v>
      </c>
      <c r="M25" s="32">
        <f>$F25*'Evolution métropole'!N$31</f>
        <v>4.0645846510836813E-3</v>
      </c>
      <c r="O25" s="19"/>
      <c r="P25" s="17" t="s">
        <v>10</v>
      </c>
      <c r="Q25" s="43">
        <v>0</v>
      </c>
      <c r="R25" s="43">
        <v>0</v>
      </c>
    </row>
    <row r="26" spans="3:18" x14ac:dyDescent="0.3">
      <c r="C26" s="5" t="s">
        <v>9</v>
      </c>
      <c r="D26" s="5" t="s">
        <v>10</v>
      </c>
      <c r="E26" s="32">
        <f t="shared" si="3"/>
        <v>0</v>
      </c>
      <c r="F26" s="32">
        <f t="shared" si="3"/>
        <v>0</v>
      </c>
      <c r="G26" s="32">
        <f>$F26*'Evolution métropole'!H$32</f>
        <v>0</v>
      </c>
      <c r="H26" s="32">
        <f>$F26*'Evolution métropole'!I$32</f>
        <v>0</v>
      </c>
      <c r="I26" s="32">
        <f>$F26*'Evolution métropole'!J$32</f>
        <v>0</v>
      </c>
      <c r="J26" s="32">
        <f>$F26*'Evolution métropole'!K$32</f>
        <v>0</v>
      </c>
      <c r="K26" s="32">
        <f>$F26*'Evolution métropole'!L$32</f>
        <v>0</v>
      </c>
      <c r="L26" s="32">
        <f>$F26*'Evolution métropole'!M$32</f>
        <v>0</v>
      </c>
      <c r="M26" s="32">
        <f>$F26*'Evolution métropole'!N$32</f>
        <v>0</v>
      </c>
      <c r="O26" s="20"/>
      <c r="P26" s="17" t="s">
        <v>26</v>
      </c>
      <c r="Q26" s="43">
        <v>23.758257329046685</v>
      </c>
      <c r="R26" s="43">
        <v>20.733792478580327</v>
      </c>
    </row>
    <row r="27" spans="3:18" x14ac:dyDescent="0.3">
      <c r="C27" s="5" t="s">
        <v>11</v>
      </c>
      <c r="D27" s="5" t="s">
        <v>12</v>
      </c>
      <c r="E27" s="34">
        <f t="shared" si="3"/>
        <v>2.3758257329046687E-2</v>
      </c>
      <c r="F27" s="34">
        <f t="shared" si="3"/>
        <v>2.0733792478580326E-2</v>
      </c>
      <c r="G27" s="34">
        <f>$F27*'Evolution métropole'!H$33</f>
        <v>1.8335891034491871E-2</v>
      </c>
      <c r="H27" s="34">
        <f>$F27*'Evolution métropole'!I$33</f>
        <v>1.1807961434492182E-2</v>
      </c>
      <c r="I27" s="34">
        <f>$F27*'Evolution métropole'!J$33</f>
        <v>8.1207448016074255E-3</v>
      </c>
      <c r="J27" s="34">
        <f>$F27*'Evolution métropole'!K$33</f>
        <v>5.1726345053848752E-3</v>
      </c>
      <c r="K27" s="34">
        <f>$F27*'Evolution métropole'!L$33</f>
        <v>3.1946106304054293E-3</v>
      </c>
      <c r="L27" s="34">
        <f>$F27*'Evolution métropole'!M$33</f>
        <v>2.4265748216419358E-3</v>
      </c>
      <c r="M27" s="34">
        <f>$F27*'Evolution métropole'!N$33</f>
        <v>2.1114735398452414E-3</v>
      </c>
      <c r="O27" s="21"/>
      <c r="P27" s="17" t="s">
        <v>27</v>
      </c>
      <c r="Q27" s="43">
        <v>0</v>
      </c>
      <c r="R27" s="43">
        <v>0</v>
      </c>
    </row>
    <row r="28" spans="3:18" x14ac:dyDescent="0.3">
      <c r="C28" s="5" t="s">
        <v>13</v>
      </c>
      <c r="D28" s="5" t="s">
        <v>14</v>
      </c>
      <c r="E28" s="32">
        <f t="shared" si="3"/>
        <v>0</v>
      </c>
      <c r="F28" s="32">
        <f t="shared" si="3"/>
        <v>0</v>
      </c>
      <c r="G28" s="32">
        <f>$F28*'Evolution métropole'!H$34</f>
        <v>0</v>
      </c>
      <c r="H28" s="32">
        <f>$F28*'Evolution métropole'!I$34</f>
        <v>0</v>
      </c>
      <c r="I28" s="32">
        <f>$F28*'Evolution métropole'!J$34</f>
        <v>0</v>
      </c>
      <c r="J28" s="32">
        <f>$F28*'Evolution métropole'!K$34</f>
        <v>0</v>
      </c>
      <c r="K28" s="32">
        <f>$F28*'Evolution métropole'!L$34</f>
        <v>0</v>
      </c>
      <c r="L28" s="32">
        <f>$F28*'Evolution métropole'!M$34</f>
        <v>0</v>
      </c>
      <c r="M28" s="32">
        <f>$F28*'Evolution métropole'!N$34</f>
        <v>0</v>
      </c>
      <c r="O28" s="22"/>
      <c r="P28" s="17" t="s">
        <v>16</v>
      </c>
      <c r="Q28" s="43">
        <v>0</v>
      </c>
      <c r="R28" s="43">
        <v>0</v>
      </c>
    </row>
    <row r="29" spans="3:18" x14ac:dyDescent="0.3">
      <c r="C29" s="5" t="s">
        <v>15</v>
      </c>
      <c r="D29" s="5" t="s">
        <v>16</v>
      </c>
      <c r="E29" s="32">
        <f t="shared" si="3"/>
        <v>0</v>
      </c>
      <c r="F29" s="32">
        <f t="shared" si="3"/>
        <v>0</v>
      </c>
      <c r="G29" s="32">
        <f>$F29*'Evolution métropole'!H$35</f>
        <v>0</v>
      </c>
      <c r="H29" s="32">
        <f>$F29*'Evolution métropole'!I$35</f>
        <v>0</v>
      </c>
      <c r="I29" s="32">
        <f>$F29*'Evolution métropole'!J$35</f>
        <v>0</v>
      </c>
      <c r="J29" s="32">
        <f>$F29*'Evolution métropole'!K$35</f>
        <v>0</v>
      </c>
      <c r="K29" s="32">
        <f>$F29*'Evolution métropole'!L$35</f>
        <v>0</v>
      </c>
      <c r="L29" s="32">
        <f>$F29*'Evolution métropole'!M$35</f>
        <v>0</v>
      </c>
      <c r="M29" s="32">
        <f>$F29*'Evolution métropole'!N$35</f>
        <v>0</v>
      </c>
      <c r="O29" s="23"/>
      <c r="P29" s="24" t="s">
        <v>28</v>
      </c>
      <c r="Q29" s="44">
        <v>0</v>
      </c>
      <c r="R29" s="44">
        <v>0</v>
      </c>
    </row>
    <row r="30" spans="3:18" x14ac:dyDescent="0.3">
      <c r="C30" s="5"/>
      <c r="D30" s="8" t="s">
        <v>17</v>
      </c>
      <c r="E30" s="32">
        <f>SUM(E24:E29)</f>
        <v>0.91690417638600907</v>
      </c>
      <c r="F30" s="32">
        <f>SUM(F24:F29)</f>
        <v>0.80018078147038707</v>
      </c>
      <c r="G30" s="32">
        <f t="shared" ref="G30" si="4">SUM(G24:G29)</f>
        <v>0.69265578040610065</v>
      </c>
      <c r="H30" s="32">
        <f t="shared" ref="H30" si="5">SUM(H24:H29)</f>
        <v>0.27758942347737153</v>
      </c>
      <c r="I30" s="32">
        <f t="shared" ref="I30" si="6">SUM(I24:I29)</f>
        <v>0.16763919821646037</v>
      </c>
      <c r="J30" s="32">
        <f t="shared" ref="J30" si="7">SUM(J24:J29)</f>
        <v>0.13844010340070656</v>
      </c>
      <c r="K30" s="32">
        <f t="shared" ref="K30" si="8">SUM(K24:K29)</f>
        <v>0.12433610943108943</v>
      </c>
      <c r="L30" s="32">
        <f t="shared" ref="L30" si="9">SUM(L24:L29)</f>
        <v>0.11722674766593558</v>
      </c>
      <c r="M30" s="32">
        <f t="shared" ref="M30" si="10">SUM(M24:M29)</f>
        <v>0.11129863254543321</v>
      </c>
      <c r="O30" s="25"/>
      <c r="P30" s="26" t="s">
        <v>29</v>
      </c>
      <c r="Q30" s="45">
        <v>916.90417638600911</v>
      </c>
      <c r="R30" s="45">
        <v>800.18078147038705</v>
      </c>
    </row>
    <row r="31" spans="3:18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8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0.91690417638600907</v>
      </c>
      <c r="F34" s="32">
        <f>F30+F33</f>
        <v>0.80018078147038707</v>
      </c>
      <c r="G34" s="32">
        <f t="shared" ref="G34" si="11">G30+G33</f>
        <v>0.69265578040610065</v>
      </c>
      <c r="H34" s="32">
        <f t="shared" ref="H34" si="12">H30+H33</f>
        <v>0.27758942347737153</v>
      </c>
      <c r="I34" s="32">
        <f t="shared" ref="I34" si="13">I30+I33</f>
        <v>0.16763919821646037</v>
      </c>
      <c r="J34" s="32">
        <f t="shared" ref="J34" si="14">J30+J33</f>
        <v>0.13844010340070656</v>
      </c>
      <c r="K34" s="32">
        <f t="shared" ref="K34" si="15">K30+K33</f>
        <v>0.12433610943108943</v>
      </c>
      <c r="L34" s="32">
        <f t="shared" ref="L34" si="16">L30+L33</f>
        <v>0.11722674766593558</v>
      </c>
      <c r="M34" s="32">
        <f t="shared" ref="M34" si="17">M30+M33</f>
        <v>0.11129863254543321</v>
      </c>
    </row>
    <row r="38" spans="3:13" x14ac:dyDescent="0.3">
      <c r="E38" s="2">
        <v>2018</v>
      </c>
      <c r="F38" s="2">
        <v>2019</v>
      </c>
      <c r="G38" s="2">
        <v>2020</v>
      </c>
      <c r="H38" s="2">
        <v>2025</v>
      </c>
      <c r="I38" s="2">
        <v>2030</v>
      </c>
      <c r="J38" s="2">
        <v>2035</v>
      </c>
      <c r="K38" s="2">
        <v>2040</v>
      </c>
      <c r="L38" s="2">
        <v>2045</v>
      </c>
      <c r="M38" s="2">
        <v>2050</v>
      </c>
    </row>
    <row r="39" spans="3:13" x14ac:dyDescent="0.3">
      <c r="E39" s="51">
        <f>E19+E34</f>
        <v>26.562248647145164</v>
      </c>
      <c r="F39" s="51">
        <f t="shared" ref="F39:M39" si="18">F19+F34</f>
        <v>26.112322362901701</v>
      </c>
      <c r="G39" s="51">
        <f t="shared" si="18"/>
        <v>23.487048547550664</v>
      </c>
      <c r="H39" s="51">
        <f t="shared" si="18"/>
        <v>18.18036028144213</v>
      </c>
      <c r="I39" s="51">
        <f t="shared" si="18"/>
        <v>13.735237423476006</v>
      </c>
      <c r="J39" s="51">
        <f t="shared" si="18"/>
        <v>11.804548298084843</v>
      </c>
      <c r="K39" s="51">
        <f t="shared" si="18"/>
        <v>10.660222960538906</v>
      </c>
      <c r="L39" s="51">
        <f t="shared" si="18"/>
        <v>9.9017128499807932</v>
      </c>
      <c r="M39" s="51">
        <f t="shared" si="18"/>
        <v>9.2836922554692087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9"/>
  <sheetViews>
    <sheetView topLeftCell="A4" workbookViewId="0">
      <selection activeCell="H12" sqref="H12:M12"/>
    </sheetView>
  </sheetViews>
  <sheetFormatPr baseColWidth="10" defaultRowHeight="14.4" x14ac:dyDescent="0.3"/>
  <sheetData>
    <row r="6" spans="3:18" ht="15" thickBot="1" x14ac:dyDescent="0.35"/>
    <row r="7" spans="3:18" ht="15" thickBot="1" x14ac:dyDescent="0.35">
      <c r="C7" s="1" t="s">
        <v>1</v>
      </c>
      <c r="D7" s="2"/>
      <c r="E7" s="52" t="s">
        <v>2</v>
      </c>
      <c r="F7" s="52"/>
      <c r="G7" s="52"/>
      <c r="H7" s="52"/>
      <c r="I7" s="52"/>
      <c r="J7" s="52"/>
      <c r="K7" s="52"/>
      <c r="L7" s="52"/>
      <c r="M7" s="52"/>
      <c r="Q7" s="27">
        <v>2018</v>
      </c>
      <c r="R7" s="27">
        <v>2019</v>
      </c>
    </row>
    <row r="8" spans="3:18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16"/>
      <c r="P8" s="17" t="s">
        <v>24</v>
      </c>
      <c r="Q8" s="28">
        <v>17.207561693740772</v>
      </c>
      <c r="R8" s="28">
        <v>13.591589401888243</v>
      </c>
    </row>
    <row r="9" spans="3:18" x14ac:dyDescent="0.3">
      <c r="C9" s="5" t="s">
        <v>5</v>
      </c>
      <c r="D9" s="5" t="s">
        <v>6</v>
      </c>
      <c r="E9" s="32">
        <f t="shared" ref="E9:F14" si="0">Q8/1000</f>
        <v>1.7207561693740773E-2</v>
      </c>
      <c r="F9" s="32">
        <f t="shared" si="0"/>
        <v>1.3591589401888243E-2</v>
      </c>
      <c r="G9" s="32">
        <f>$F9*'Evolution métropole'!H$30</f>
        <v>1.174891350947144E-2</v>
      </c>
      <c r="H9" s="32">
        <f>$F9*'Evolution métropole'!I$30</f>
        <v>4.5651666282755556E-3</v>
      </c>
      <c r="I9" s="32">
        <f>$F9*'Evolution métropole'!J$30</f>
        <v>2.7209453929755577E-3</v>
      </c>
      <c r="J9" s="32">
        <f>$F9*'Evolution métropole'!K$30</f>
        <v>2.2764651750538148E-3</v>
      </c>
      <c r="K9" s="32">
        <f>$F9*'Evolution métropole'!L$30</f>
        <v>2.0858224929519486E-3</v>
      </c>
      <c r="L9" s="32">
        <f>$F9*'Evolution métropole'!M$30</f>
        <v>1.9800247701315513E-3</v>
      </c>
      <c r="M9" s="32">
        <f>$F9*'Evolution métropole'!N$30</f>
        <v>1.8831659631888076E-3</v>
      </c>
      <c r="O9" s="18"/>
      <c r="P9" s="17" t="s">
        <v>25</v>
      </c>
      <c r="Q9" s="28">
        <v>1293.6164027233212</v>
      </c>
      <c r="R9" s="28">
        <v>1210.3534901879896</v>
      </c>
    </row>
    <row r="10" spans="3:18" x14ac:dyDescent="0.3">
      <c r="C10" s="5" t="s">
        <v>7</v>
      </c>
      <c r="D10" s="5" t="s">
        <v>8</v>
      </c>
      <c r="E10" s="32">
        <f t="shared" si="0"/>
        <v>1.2936164027233212</v>
      </c>
      <c r="F10" s="32">
        <f t="shared" si="0"/>
        <v>1.2103534901879895</v>
      </c>
      <c r="G10" s="32">
        <f>$F10*'Evolution métropole'!H$31</f>
        <v>1.078145396372763</v>
      </c>
      <c r="H10" s="32">
        <f>$F10*'Evolution métropole'!I$31</f>
        <v>0.63883984562952589</v>
      </c>
      <c r="I10" s="32">
        <f>$F10*'Evolution métropole'!J$31</f>
        <v>0.44535782609833363</v>
      </c>
      <c r="J10" s="32">
        <f>$F10*'Evolution métropole'!K$31</f>
        <v>0.36134934843136135</v>
      </c>
      <c r="K10" s="32">
        <f>$F10*'Evolution métropole'!L$31</f>
        <v>0.27472739792817291</v>
      </c>
      <c r="L10" s="32">
        <f>$F10*'Evolution métropole'!M$31</f>
        <v>0.2493071351167814</v>
      </c>
      <c r="M10" s="32">
        <f>$F10*'Evolution métropole'!N$31</f>
        <v>0.23727372711412989</v>
      </c>
      <c r="O10" s="19"/>
      <c r="P10" s="17" t="s">
        <v>10</v>
      </c>
      <c r="Q10" s="28">
        <v>0</v>
      </c>
      <c r="R10" s="28">
        <v>0</v>
      </c>
    </row>
    <row r="11" spans="3:18" x14ac:dyDescent="0.3">
      <c r="C11" s="5" t="s">
        <v>9</v>
      </c>
      <c r="D11" s="5" t="s">
        <v>10</v>
      </c>
      <c r="E11" s="32">
        <f t="shared" si="0"/>
        <v>0</v>
      </c>
      <c r="F11" s="32">
        <f t="shared" si="0"/>
        <v>0</v>
      </c>
      <c r="G11" s="32">
        <f>$F11*'Evolution métropole'!H$32</f>
        <v>0</v>
      </c>
      <c r="H11" s="32">
        <f>$F11*'Evolution métropole'!I$32</f>
        <v>0</v>
      </c>
      <c r="I11" s="32">
        <f>$F11*'Evolution métropole'!J$32</f>
        <v>0</v>
      </c>
      <c r="J11" s="32">
        <f>$F11*'Evolution métropole'!K$32</f>
        <v>0</v>
      </c>
      <c r="K11" s="32">
        <f>$F11*'Evolution métropole'!L$32</f>
        <v>0</v>
      </c>
      <c r="L11" s="32">
        <f>$F11*'Evolution métropole'!M$32</f>
        <v>0</v>
      </c>
      <c r="M11" s="32">
        <f>$F11*'Evolution métropole'!N$32</f>
        <v>0</v>
      </c>
      <c r="O11" s="20"/>
      <c r="P11" s="17" t="s">
        <v>26</v>
      </c>
      <c r="Q11" s="29">
        <v>12628.509517561397</v>
      </c>
      <c r="R11" s="29">
        <v>12377.71012680039</v>
      </c>
    </row>
    <row r="12" spans="3:18" x14ac:dyDescent="0.3">
      <c r="C12" s="5" t="s">
        <v>11</v>
      </c>
      <c r="D12" s="5" t="s">
        <v>12</v>
      </c>
      <c r="E12" s="34">
        <f t="shared" si="0"/>
        <v>12.628509517561398</v>
      </c>
      <c r="F12" s="34">
        <f t="shared" si="0"/>
        <v>12.377710126800389</v>
      </c>
      <c r="G12" s="34">
        <f>$F12*'Evolution métropole'!H$33</f>
        <v>10.946205059976492</v>
      </c>
      <c r="H12" s="34">
        <v>13.040003171475755</v>
      </c>
      <c r="I12" s="34">
        <v>13.59191404203856</v>
      </c>
      <c r="J12" s="34">
        <v>14.143824912601364</v>
      </c>
      <c r="K12" s="34">
        <v>14.695735783164169</v>
      </c>
      <c r="L12" s="34">
        <v>15.247646653726973</v>
      </c>
      <c r="M12" s="34">
        <v>15.799557524289778</v>
      </c>
      <c r="O12" s="21"/>
      <c r="P12" s="17" t="s">
        <v>27</v>
      </c>
      <c r="Q12" s="28">
        <v>60.108876781592031</v>
      </c>
      <c r="R12" s="28">
        <v>60.108876781592031</v>
      </c>
    </row>
    <row r="13" spans="3:18" x14ac:dyDescent="0.3">
      <c r="C13" s="5" t="s">
        <v>13</v>
      </c>
      <c r="D13" s="5" t="s">
        <v>14</v>
      </c>
      <c r="E13" s="32">
        <f t="shared" si="0"/>
        <v>6.0108876781592033E-2</v>
      </c>
      <c r="F13" s="32">
        <f t="shared" si="0"/>
        <v>6.0108876781592033E-2</v>
      </c>
      <c r="G13" s="32">
        <f>$F13*'Evolution métropole'!H$34</f>
        <v>0</v>
      </c>
      <c r="H13" s="32">
        <f>$F13*'Evolution métropole'!I$34</f>
        <v>0</v>
      </c>
      <c r="I13" s="32">
        <f>$F13*'Evolution métropole'!J$34</f>
        <v>0</v>
      </c>
      <c r="J13" s="32">
        <f>$F13*'Evolution métropole'!K$34</f>
        <v>0</v>
      </c>
      <c r="K13" s="32">
        <f>$F13*'Evolution métropole'!L$34</f>
        <v>0</v>
      </c>
      <c r="L13" s="32">
        <f>$F13*'Evolution métropole'!M$34</f>
        <v>0</v>
      </c>
      <c r="M13" s="32">
        <f>$F13*'Evolution métropole'!N$34</f>
        <v>0</v>
      </c>
      <c r="O13" s="22"/>
      <c r="P13" s="17" t="s">
        <v>16</v>
      </c>
      <c r="Q13" s="28">
        <v>11854.409752122472</v>
      </c>
      <c r="R13" s="28">
        <v>11850.30437950827</v>
      </c>
    </row>
    <row r="14" spans="3:18" x14ac:dyDescent="0.3">
      <c r="C14" s="5" t="s">
        <v>15</v>
      </c>
      <c r="D14" s="5" t="s">
        <v>16</v>
      </c>
      <c r="E14" s="32">
        <f t="shared" si="0"/>
        <v>11.854409752122471</v>
      </c>
      <c r="F14" s="32">
        <f t="shared" si="0"/>
        <v>11.85030437950827</v>
      </c>
      <c r="G14" s="32">
        <f>$F14*'Evolution métropole'!H$35</f>
        <v>10.93774210293444</v>
      </c>
      <c r="H14" s="32">
        <f>$F14*'Evolution métropole'!I$35</f>
        <v>5.6957930233928318</v>
      </c>
      <c r="I14" s="32">
        <f>$F14*'Evolution métropole'!J$35</f>
        <v>2.0794849873830619</v>
      </c>
      <c r="J14" s="32">
        <f>$F14*'Evolution métropole'!K$35</f>
        <v>0.80163481504185241</v>
      </c>
      <c r="K14" s="32">
        <f>$F14*'Evolution métropole'!L$35</f>
        <v>0.30239020100181591</v>
      </c>
      <c r="L14" s="32">
        <f>$F14*'Evolution métropole'!M$35</f>
        <v>0.12309749709638525</v>
      </c>
      <c r="M14" s="32">
        <f>$F14*'Evolution métropole'!N$35</f>
        <v>7.0610586013421045E-2</v>
      </c>
      <c r="O14" s="23"/>
      <c r="P14" s="24" t="s">
        <v>28</v>
      </c>
      <c r="Q14" s="30">
        <v>48.474739865405958</v>
      </c>
      <c r="R14" s="30">
        <v>24.795576497735762</v>
      </c>
    </row>
    <row r="15" spans="3:18" x14ac:dyDescent="0.3">
      <c r="C15" s="5"/>
      <c r="D15" s="8" t="s">
        <v>17</v>
      </c>
      <c r="E15" s="32">
        <f>SUM(E9:E14)</f>
        <v>25.853852110882524</v>
      </c>
      <c r="F15" s="32">
        <f>SUM(F9:F14)</f>
        <v>25.51206846268013</v>
      </c>
      <c r="G15" s="32">
        <f t="shared" ref="G15:M15" si="1">SUM(G9:G14)</f>
        <v>22.973841472793168</v>
      </c>
      <c r="H15" s="32">
        <f t="shared" si="1"/>
        <v>19.379201207126389</v>
      </c>
      <c r="I15" s="32">
        <f t="shared" si="1"/>
        <v>16.119477800912932</v>
      </c>
      <c r="J15" s="32">
        <f t="shared" si="1"/>
        <v>15.309085541249631</v>
      </c>
      <c r="K15" s="32">
        <f t="shared" si="1"/>
        <v>15.27493920458711</v>
      </c>
      <c r="L15" s="32">
        <f t="shared" si="1"/>
        <v>15.62203131071027</v>
      </c>
      <c r="M15" s="32">
        <f t="shared" si="1"/>
        <v>16.109325003380516</v>
      </c>
      <c r="O15" s="25"/>
      <c r="P15" s="26" t="s">
        <v>29</v>
      </c>
      <c r="Q15" s="31">
        <v>25853.852110882523</v>
      </c>
      <c r="R15" s="31">
        <v>25512.06846268013</v>
      </c>
    </row>
    <row r="16" spans="3:18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8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8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8" x14ac:dyDescent="0.3">
      <c r="C19" s="2"/>
      <c r="D19" s="8" t="s">
        <v>21</v>
      </c>
      <c r="E19" s="6">
        <f>E15+E18</f>
        <v>25.853852110882524</v>
      </c>
      <c r="F19" s="6">
        <f>F15+F18</f>
        <v>25.51206846268013</v>
      </c>
      <c r="G19" s="6">
        <f t="shared" ref="G19:M19" si="2">G15+G18</f>
        <v>22.973841472793168</v>
      </c>
      <c r="H19" s="6">
        <f t="shared" si="2"/>
        <v>19.379201207126389</v>
      </c>
      <c r="I19" s="6">
        <f t="shared" si="2"/>
        <v>16.119477800912932</v>
      </c>
      <c r="J19" s="6">
        <f t="shared" si="2"/>
        <v>15.309085541249631</v>
      </c>
      <c r="K19" s="6">
        <f t="shared" si="2"/>
        <v>15.27493920458711</v>
      </c>
      <c r="L19" s="6">
        <f t="shared" si="2"/>
        <v>15.62203131071027</v>
      </c>
      <c r="M19" s="6">
        <f t="shared" si="2"/>
        <v>16.109325003380516</v>
      </c>
    </row>
    <row r="20" spans="3:18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8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8" ht="15" thickBot="1" x14ac:dyDescent="0.35">
      <c r="C22" s="1" t="s">
        <v>30</v>
      </c>
      <c r="D22" s="2"/>
      <c r="E22" s="52" t="s">
        <v>31</v>
      </c>
      <c r="F22" s="52"/>
      <c r="G22" s="52"/>
      <c r="H22" s="52"/>
      <c r="I22" s="52"/>
      <c r="J22" s="52"/>
      <c r="K22" s="52"/>
      <c r="L22" s="52"/>
      <c r="M22" s="52"/>
      <c r="Q22" s="27">
        <v>2018</v>
      </c>
      <c r="R22" s="27">
        <v>2019</v>
      </c>
    </row>
    <row r="23" spans="3:18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  <c r="O23" s="16"/>
      <c r="P23" s="17" t="s">
        <v>24</v>
      </c>
      <c r="Q23" s="43">
        <v>185.82962729564647</v>
      </c>
      <c r="R23" s="43">
        <v>162.17321310049402</v>
      </c>
    </row>
    <row r="24" spans="3:18" x14ac:dyDescent="0.3">
      <c r="C24" s="5" t="s">
        <v>5</v>
      </c>
      <c r="D24" s="5" t="s">
        <v>6</v>
      </c>
      <c r="E24" s="32">
        <f t="shared" ref="E24:F29" si="3">Q23/1000</f>
        <v>0.18582962729564648</v>
      </c>
      <c r="F24" s="32">
        <f t="shared" si="3"/>
        <v>0.16217321310049401</v>
      </c>
      <c r="G24" s="32">
        <f>$F24*'Evolution métropole'!H$30</f>
        <v>0.1401866255616932</v>
      </c>
      <c r="H24" s="32">
        <f>$F24*'Evolution métropole'!I$30</f>
        <v>5.447102016955728E-2</v>
      </c>
      <c r="I24" s="32">
        <f>$F24*'Evolution métropole'!J$30</f>
        <v>3.2465993784989475E-2</v>
      </c>
      <c r="J24" s="32">
        <f>$F24*'Evolution métropole'!K$30</f>
        <v>2.7162509183699023E-2</v>
      </c>
      <c r="K24" s="32">
        <f>$F24*'Evolution métropole'!L$30</f>
        <v>2.4887783587128218E-2</v>
      </c>
      <c r="L24" s="32">
        <f>$F24*'Evolution métropole'!M$30</f>
        <v>2.3625417859238024E-2</v>
      </c>
      <c r="M24" s="32">
        <f>$F24*'Evolution métropole'!N$30</f>
        <v>2.2469710202501211E-2</v>
      </c>
      <c r="O24" s="18"/>
      <c r="P24" s="17" t="s">
        <v>25</v>
      </c>
      <c r="Q24" s="43">
        <v>0</v>
      </c>
      <c r="R24" s="43">
        <v>0</v>
      </c>
    </row>
    <row r="25" spans="3:18" x14ac:dyDescent="0.3">
      <c r="C25" s="5" t="s">
        <v>7</v>
      </c>
      <c r="D25" s="5" t="s">
        <v>8</v>
      </c>
      <c r="E25" s="32">
        <f t="shared" si="3"/>
        <v>0</v>
      </c>
      <c r="F25" s="32">
        <f t="shared" si="3"/>
        <v>0</v>
      </c>
      <c r="G25" s="32">
        <f>$F25*'Evolution métropole'!H$31</f>
        <v>0</v>
      </c>
      <c r="H25" s="32">
        <f>$F25*'Evolution métropole'!I$31</f>
        <v>0</v>
      </c>
      <c r="I25" s="32">
        <f>$F25*'Evolution métropole'!J$31</f>
        <v>0</v>
      </c>
      <c r="J25" s="32">
        <f>$F25*'Evolution métropole'!K$31</f>
        <v>0</v>
      </c>
      <c r="K25" s="32">
        <f>$F25*'Evolution métropole'!L$31</f>
        <v>0</v>
      </c>
      <c r="L25" s="32">
        <f>$F25*'Evolution métropole'!M$31</f>
        <v>0</v>
      </c>
      <c r="M25" s="32">
        <f>$F25*'Evolution métropole'!N$31</f>
        <v>0</v>
      </c>
      <c r="O25" s="19"/>
      <c r="P25" s="17" t="s">
        <v>10</v>
      </c>
      <c r="Q25" s="43">
        <v>0</v>
      </c>
      <c r="R25" s="43">
        <v>0</v>
      </c>
    </row>
    <row r="26" spans="3:18" x14ac:dyDescent="0.3">
      <c r="C26" s="5" t="s">
        <v>9</v>
      </c>
      <c r="D26" s="5" t="s">
        <v>10</v>
      </c>
      <c r="E26" s="32">
        <f t="shared" si="3"/>
        <v>0</v>
      </c>
      <c r="F26" s="32">
        <f t="shared" si="3"/>
        <v>0</v>
      </c>
      <c r="G26" s="32">
        <f>$F26*'Evolution métropole'!H$32</f>
        <v>0</v>
      </c>
      <c r="H26" s="32">
        <f>$F26*'Evolution métropole'!I$32</f>
        <v>0</v>
      </c>
      <c r="I26" s="32">
        <f>$F26*'Evolution métropole'!J$32</f>
        <v>0</v>
      </c>
      <c r="J26" s="32">
        <f>$F26*'Evolution métropole'!K$32</f>
        <v>0</v>
      </c>
      <c r="K26" s="32">
        <f>$F26*'Evolution métropole'!L$32</f>
        <v>0</v>
      </c>
      <c r="L26" s="32">
        <f>$F26*'Evolution métropole'!M$32</f>
        <v>0</v>
      </c>
      <c r="M26" s="32">
        <f>$F26*'Evolution métropole'!N$32</f>
        <v>0</v>
      </c>
      <c r="O26" s="20"/>
      <c r="P26" s="17" t="s">
        <v>26</v>
      </c>
      <c r="Q26" s="43">
        <v>4.9431879051884593</v>
      </c>
      <c r="R26" s="43">
        <v>4.3139120344277488</v>
      </c>
    </row>
    <row r="27" spans="3:18" x14ac:dyDescent="0.3">
      <c r="C27" s="5" t="s">
        <v>11</v>
      </c>
      <c r="D27" s="5" t="s">
        <v>12</v>
      </c>
      <c r="E27" s="34">
        <f t="shared" si="3"/>
        <v>4.9431879051884597E-3</v>
      </c>
      <c r="F27" s="34">
        <f t="shared" si="3"/>
        <v>4.3139120344277485E-3</v>
      </c>
      <c r="G27" s="34">
        <f>$F27*'Evolution métropole'!H$33</f>
        <v>3.8150001297334486E-3</v>
      </c>
      <c r="H27" s="34">
        <f>$F27*'Evolution métropole'!I$33</f>
        <v>2.4567867642612002E-3</v>
      </c>
      <c r="I27" s="34">
        <f>$F27*'Evolution métropole'!J$33</f>
        <v>1.6896175055461711E-3</v>
      </c>
      <c r="J27" s="34">
        <f>$F27*'Evolution métropole'!K$33</f>
        <v>1.0762281075943291E-3</v>
      </c>
      <c r="K27" s="34">
        <f>$F27*'Evolution métropole'!L$33</f>
        <v>6.6467672318288879E-4</v>
      </c>
      <c r="L27" s="34">
        <f>$F27*'Evolution métropole'!M$33</f>
        <v>5.0487774179927916E-4</v>
      </c>
      <c r="M27" s="34">
        <f>$F27*'Evolution métropole'!N$33</f>
        <v>4.3931717380330573E-4</v>
      </c>
      <c r="O27" s="21"/>
      <c r="P27" s="17" t="s">
        <v>27</v>
      </c>
      <c r="Q27" s="43">
        <v>0</v>
      </c>
      <c r="R27" s="43">
        <v>0</v>
      </c>
    </row>
    <row r="28" spans="3:18" x14ac:dyDescent="0.3">
      <c r="C28" s="5" t="s">
        <v>13</v>
      </c>
      <c r="D28" s="5" t="s">
        <v>14</v>
      </c>
      <c r="E28" s="32">
        <f t="shared" si="3"/>
        <v>0</v>
      </c>
      <c r="F28" s="32">
        <f t="shared" si="3"/>
        <v>0</v>
      </c>
      <c r="G28" s="32">
        <f>$F28*'Evolution métropole'!H$34</f>
        <v>0</v>
      </c>
      <c r="H28" s="32">
        <f>$F28*'Evolution métropole'!I$34</f>
        <v>0</v>
      </c>
      <c r="I28" s="32">
        <f>$F28*'Evolution métropole'!J$34</f>
        <v>0</v>
      </c>
      <c r="J28" s="32">
        <f>$F28*'Evolution métropole'!K$34</f>
        <v>0</v>
      </c>
      <c r="K28" s="32">
        <f>$F28*'Evolution métropole'!L$34</f>
        <v>0</v>
      </c>
      <c r="L28" s="32">
        <f>$F28*'Evolution métropole'!M$34</f>
        <v>0</v>
      </c>
      <c r="M28" s="32">
        <f>$F28*'Evolution métropole'!N$34</f>
        <v>0</v>
      </c>
      <c r="O28" s="22"/>
      <c r="P28" s="17" t="s">
        <v>16</v>
      </c>
      <c r="Q28" s="43">
        <v>0</v>
      </c>
      <c r="R28" s="43">
        <v>0</v>
      </c>
    </row>
    <row r="29" spans="3:18" x14ac:dyDescent="0.3">
      <c r="C29" s="5" t="s">
        <v>15</v>
      </c>
      <c r="D29" s="5" t="s">
        <v>16</v>
      </c>
      <c r="E29" s="32">
        <f t="shared" si="3"/>
        <v>0</v>
      </c>
      <c r="F29" s="32">
        <f t="shared" si="3"/>
        <v>0</v>
      </c>
      <c r="G29" s="32">
        <f>$F29*'Evolution métropole'!H$35</f>
        <v>0</v>
      </c>
      <c r="H29" s="32">
        <f>$F29*'Evolution métropole'!I$35</f>
        <v>0</v>
      </c>
      <c r="I29" s="32">
        <f>$F29*'Evolution métropole'!J$35</f>
        <v>0</v>
      </c>
      <c r="J29" s="32">
        <f>$F29*'Evolution métropole'!K$35</f>
        <v>0</v>
      </c>
      <c r="K29" s="32">
        <f>$F29*'Evolution métropole'!L$35</f>
        <v>0</v>
      </c>
      <c r="L29" s="32">
        <f>$F29*'Evolution métropole'!M$35</f>
        <v>0</v>
      </c>
      <c r="M29" s="32">
        <f>$F29*'Evolution métropole'!N$35</f>
        <v>0</v>
      </c>
      <c r="O29" s="23"/>
      <c r="P29" s="24" t="s">
        <v>28</v>
      </c>
      <c r="Q29" s="44">
        <v>0</v>
      </c>
      <c r="R29" s="44">
        <v>0</v>
      </c>
    </row>
    <row r="30" spans="3:18" x14ac:dyDescent="0.3">
      <c r="C30" s="5"/>
      <c r="D30" s="8" t="s">
        <v>17</v>
      </c>
      <c r="E30" s="32">
        <f>SUM(E24:E29)</f>
        <v>0.19077281520083494</v>
      </c>
      <c r="F30" s="32">
        <f>SUM(F24:F29)</f>
        <v>0.16648712513492175</v>
      </c>
      <c r="G30" s="32">
        <f t="shared" ref="G30:M30" si="4">SUM(G24:G29)</f>
        <v>0.14400162569142666</v>
      </c>
      <c r="H30" s="32">
        <f t="shared" si="4"/>
        <v>5.6927806933818478E-2</v>
      </c>
      <c r="I30" s="32">
        <f t="shared" si="4"/>
        <v>3.4155611290535647E-2</v>
      </c>
      <c r="J30" s="32">
        <f t="shared" si="4"/>
        <v>2.823873729129335E-2</v>
      </c>
      <c r="K30" s="32">
        <f t="shared" si="4"/>
        <v>2.5552460310311106E-2</v>
      </c>
      <c r="L30" s="32">
        <f t="shared" si="4"/>
        <v>2.4130295601037303E-2</v>
      </c>
      <c r="M30" s="32">
        <f t="shared" si="4"/>
        <v>2.2909027376304517E-2</v>
      </c>
      <c r="O30" s="25"/>
      <c r="P30" s="26" t="s">
        <v>29</v>
      </c>
      <c r="Q30" s="45">
        <v>190.77281520083494</v>
      </c>
      <c r="R30" s="45">
        <v>166.48712513492177</v>
      </c>
    </row>
    <row r="31" spans="3:18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8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0.19077281520083494</v>
      </c>
      <c r="F34" s="32">
        <f>F30+F33</f>
        <v>0.16648712513492175</v>
      </c>
      <c r="G34" s="32">
        <f t="shared" ref="G34:M34" si="5">G30+G33</f>
        <v>0.14400162569142666</v>
      </c>
      <c r="H34" s="32">
        <f t="shared" si="5"/>
        <v>5.6927806933818478E-2</v>
      </c>
      <c r="I34" s="32">
        <f t="shared" si="5"/>
        <v>3.4155611290535647E-2</v>
      </c>
      <c r="J34" s="32">
        <f t="shared" si="5"/>
        <v>2.823873729129335E-2</v>
      </c>
      <c r="K34" s="32">
        <f t="shared" si="5"/>
        <v>2.5552460310311106E-2</v>
      </c>
      <c r="L34" s="32">
        <f t="shared" si="5"/>
        <v>2.4130295601037303E-2</v>
      </c>
      <c r="M34" s="32">
        <f t="shared" si="5"/>
        <v>2.2909027376304517E-2</v>
      </c>
    </row>
    <row r="38" spans="3:13" x14ac:dyDescent="0.3">
      <c r="E38" s="2">
        <v>2018</v>
      </c>
      <c r="F38" s="2">
        <v>2019</v>
      </c>
      <c r="G38" s="2">
        <v>2020</v>
      </c>
      <c r="H38" s="2">
        <v>2025</v>
      </c>
      <c r="I38" s="2">
        <v>2030</v>
      </c>
      <c r="J38" s="2">
        <v>2035</v>
      </c>
      <c r="K38" s="2">
        <v>2040</v>
      </c>
      <c r="L38" s="2">
        <v>2045</v>
      </c>
      <c r="M38" s="2">
        <v>2050</v>
      </c>
    </row>
    <row r="39" spans="3:13" x14ac:dyDescent="0.3">
      <c r="E39" s="51">
        <f>E19+E34</f>
        <v>26.044624926083358</v>
      </c>
      <c r="F39" s="51">
        <f t="shared" ref="F39:M39" si="6">F19+F34</f>
        <v>25.678555587815051</v>
      </c>
      <c r="G39" s="51">
        <f t="shared" si="6"/>
        <v>23.117843098484595</v>
      </c>
      <c r="H39" s="51">
        <f t="shared" si="6"/>
        <v>19.436129014060207</v>
      </c>
      <c r="I39" s="51">
        <f t="shared" si="6"/>
        <v>16.153633412203469</v>
      </c>
      <c r="J39" s="51">
        <f t="shared" si="6"/>
        <v>15.337324278540924</v>
      </c>
      <c r="K39" s="51">
        <f t="shared" si="6"/>
        <v>15.300491664897422</v>
      </c>
      <c r="L39" s="51">
        <f t="shared" si="6"/>
        <v>15.646161606311306</v>
      </c>
      <c r="M39" s="51">
        <f t="shared" si="6"/>
        <v>16.13223403075682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8"/>
  <sheetViews>
    <sheetView workbookViewId="0">
      <selection activeCell="F38" sqref="F38:M38"/>
    </sheetView>
  </sheetViews>
  <sheetFormatPr baseColWidth="10" defaultRowHeight="14.4" x14ac:dyDescent="0.3"/>
  <sheetData>
    <row r="6" spans="3:18" ht="15" thickBot="1" x14ac:dyDescent="0.35"/>
    <row r="7" spans="3:18" ht="15" thickBot="1" x14ac:dyDescent="0.35">
      <c r="C7" s="1" t="s">
        <v>1</v>
      </c>
      <c r="D7" s="2"/>
      <c r="E7" s="52" t="s">
        <v>2</v>
      </c>
      <c r="F7" s="52"/>
      <c r="G7" s="52"/>
      <c r="H7" s="52"/>
      <c r="I7" s="52"/>
      <c r="J7" s="52"/>
      <c r="K7" s="52"/>
      <c r="L7" s="52"/>
      <c r="M7" s="52"/>
      <c r="Q7" s="27">
        <v>2018</v>
      </c>
      <c r="R7" s="27">
        <v>2019</v>
      </c>
    </row>
    <row r="8" spans="3:18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16"/>
      <c r="P8" s="17" t="s">
        <v>24</v>
      </c>
      <c r="Q8" s="28">
        <v>0.44113426955629159</v>
      </c>
      <c r="R8" s="28">
        <v>0.3484349479387272</v>
      </c>
    </row>
    <row r="9" spans="3:18" x14ac:dyDescent="0.3">
      <c r="C9" s="5" t="s">
        <v>5</v>
      </c>
      <c r="D9" s="5" t="s">
        <v>6</v>
      </c>
      <c r="E9" s="32">
        <f t="shared" ref="E9:F14" si="0">Q8/1000</f>
        <v>4.411342695562916E-4</v>
      </c>
      <c r="F9" s="32">
        <f t="shared" si="0"/>
        <v>3.4843494793872719E-4</v>
      </c>
      <c r="G9" s="32">
        <f>$F9*'Evolution métropole'!H$30</f>
        <v>3.0119597833352431E-4</v>
      </c>
      <c r="H9" s="32">
        <f>$F9*'Evolution métropole'!I$30</f>
        <v>1.1703293481142253E-4</v>
      </c>
      <c r="I9" s="32">
        <f>$F9*'Evolution métropole'!J$30</f>
        <v>6.9754348686684489E-5</v>
      </c>
      <c r="J9" s="32">
        <f>$F9*'Evolution métropole'!K$30</f>
        <v>5.8359622359104249E-5</v>
      </c>
      <c r="K9" s="32">
        <f>$F9*'Evolution métropole'!L$30</f>
        <v>5.3472293066782145E-5</v>
      </c>
      <c r="L9" s="32">
        <f>$F9*'Evolution métropole'!M$30</f>
        <v>5.0760055156045992E-5</v>
      </c>
      <c r="M9" s="32">
        <f>$F9*'Evolution métropole'!N$30</f>
        <v>4.8276975925458471E-5</v>
      </c>
      <c r="O9" s="18"/>
      <c r="P9" s="17" t="s">
        <v>25</v>
      </c>
      <c r="Q9" s="28">
        <v>134.00609609716733</v>
      </c>
      <c r="R9" s="28">
        <v>132.00560175730416</v>
      </c>
    </row>
    <row r="10" spans="3:18" x14ac:dyDescent="0.3">
      <c r="C10" s="5" t="s">
        <v>7</v>
      </c>
      <c r="D10" s="5" t="s">
        <v>8</v>
      </c>
      <c r="E10" s="32">
        <f t="shared" si="0"/>
        <v>0.13400609609716732</v>
      </c>
      <c r="F10" s="32">
        <f t="shared" si="0"/>
        <v>0.13200560175730416</v>
      </c>
      <c r="G10" s="32">
        <f>$F10*'Evolution métropole'!H$31</f>
        <v>0.11758650095514556</v>
      </c>
      <c r="H10" s="32">
        <f>$F10*'Evolution métropole'!I$31</f>
        <v>6.9674222392477128E-2</v>
      </c>
      <c r="I10" s="32">
        <f>$F10*'Evolution métropole'!J$31</f>
        <v>4.857236196534969E-2</v>
      </c>
      <c r="J10" s="32">
        <f>$F10*'Evolution métropole'!K$31</f>
        <v>3.9410088516275477E-2</v>
      </c>
      <c r="K10" s="32">
        <f>$F10*'Evolution métropole'!L$31</f>
        <v>2.9962780110704794E-2</v>
      </c>
      <c r="L10" s="32">
        <f>$F10*'Evolution métropole'!M$31</f>
        <v>2.7190352785588914E-2</v>
      </c>
      <c r="M10" s="32">
        <f>$F10*'Evolution métropole'!N$31</f>
        <v>2.5877945065481911E-2</v>
      </c>
      <c r="O10" s="19"/>
      <c r="P10" s="17" t="s">
        <v>10</v>
      </c>
      <c r="Q10" s="28">
        <v>0</v>
      </c>
      <c r="R10" s="28">
        <v>0</v>
      </c>
    </row>
    <row r="11" spans="3:18" x14ac:dyDescent="0.3">
      <c r="C11" s="5" t="s">
        <v>9</v>
      </c>
      <c r="D11" s="5" t="s">
        <v>10</v>
      </c>
      <c r="E11" s="32">
        <f t="shared" si="0"/>
        <v>0</v>
      </c>
      <c r="F11" s="32">
        <f t="shared" si="0"/>
        <v>0</v>
      </c>
      <c r="G11" s="32">
        <f>$F11*'Evolution métropole'!H$32</f>
        <v>0</v>
      </c>
      <c r="H11" s="32">
        <f>$F11*'Evolution métropole'!I$32</f>
        <v>0</v>
      </c>
      <c r="I11" s="32">
        <f>$F11*'Evolution métropole'!J$32</f>
        <v>0</v>
      </c>
      <c r="J11" s="32">
        <f>$F11*'Evolution métropole'!K$32</f>
        <v>0</v>
      </c>
      <c r="K11" s="32">
        <f>$F11*'Evolution métropole'!L$32</f>
        <v>0</v>
      </c>
      <c r="L11" s="32">
        <f>$F11*'Evolution métropole'!M$32</f>
        <v>0</v>
      </c>
      <c r="M11" s="32">
        <f>$F11*'Evolution métropole'!N$32</f>
        <v>0</v>
      </c>
      <c r="O11" s="20"/>
      <c r="P11" s="17" t="s">
        <v>26</v>
      </c>
      <c r="Q11" s="28">
        <v>1565.6832012545151</v>
      </c>
      <c r="R11" s="28">
        <v>1559.9307977257436</v>
      </c>
    </row>
    <row r="12" spans="3:18" x14ac:dyDescent="0.3">
      <c r="C12" s="5" t="s">
        <v>11</v>
      </c>
      <c r="D12" s="5" t="s">
        <v>12</v>
      </c>
      <c r="E12" s="34">
        <f t="shared" si="0"/>
        <v>1.565683201254515</v>
      </c>
      <c r="F12" s="34">
        <f t="shared" si="0"/>
        <v>1.5599307977257435</v>
      </c>
      <c r="G12" s="34">
        <f>$F12*'Evolution métropole'!H$33</f>
        <v>1.3795219161181498</v>
      </c>
      <c r="H12" s="34">
        <v>1.52937108883819</v>
      </c>
      <c r="I12" s="34">
        <v>1.5046803295366817</v>
      </c>
      <c r="J12" s="34">
        <v>1.4799895702351735</v>
      </c>
      <c r="K12" s="34">
        <v>1.4552988109336653</v>
      </c>
      <c r="L12" s="34">
        <v>1.4306080516321571</v>
      </c>
      <c r="M12" s="34">
        <v>1.4059172923306489</v>
      </c>
      <c r="O12" s="21"/>
      <c r="P12" s="17" t="s">
        <v>27</v>
      </c>
      <c r="Q12" s="28">
        <v>8.9381723956835497</v>
      </c>
      <c r="R12" s="28">
        <v>8.9381723956835497</v>
      </c>
    </row>
    <row r="13" spans="3:18" x14ac:dyDescent="0.3">
      <c r="C13" s="5" t="s">
        <v>13</v>
      </c>
      <c r="D13" s="5" t="s">
        <v>14</v>
      </c>
      <c r="E13" s="32">
        <f t="shared" si="0"/>
        <v>8.9381723956835496E-3</v>
      </c>
      <c r="F13" s="32">
        <f t="shared" si="0"/>
        <v>8.9381723956835496E-3</v>
      </c>
      <c r="G13" s="32">
        <f>$F13*'Evolution métropole'!H$34</f>
        <v>0</v>
      </c>
      <c r="H13" s="32">
        <f>$F13*'Evolution métropole'!I$34</f>
        <v>0</v>
      </c>
      <c r="I13" s="32">
        <f>$F13*'Evolution métropole'!J$34</f>
        <v>0</v>
      </c>
      <c r="J13" s="32">
        <f>$F13*'Evolution métropole'!K$34</f>
        <v>0</v>
      </c>
      <c r="K13" s="32">
        <f>$F13*'Evolution métropole'!L$34</f>
        <v>0</v>
      </c>
      <c r="L13" s="32">
        <f>$F13*'Evolution métropole'!M$34</f>
        <v>0</v>
      </c>
      <c r="M13" s="32">
        <f>$F13*'Evolution métropole'!N$34</f>
        <v>0</v>
      </c>
      <c r="O13" s="22"/>
      <c r="P13" s="17" t="s">
        <v>16</v>
      </c>
      <c r="Q13" s="28">
        <v>260.25757932424699</v>
      </c>
      <c r="R13" s="28">
        <v>260.1648959056057</v>
      </c>
    </row>
    <row r="14" spans="3:18" x14ac:dyDescent="0.3">
      <c r="C14" s="5" t="s">
        <v>15</v>
      </c>
      <c r="D14" s="5" t="s">
        <v>16</v>
      </c>
      <c r="E14" s="32">
        <f t="shared" si="0"/>
        <v>0.26025757932424698</v>
      </c>
      <c r="F14" s="32">
        <f t="shared" si="0"/>
        <v>0.26016489590560571</v>
      </c>
      <c r="G14" s="32">
        <f>$F14*'Evolution métropole'!H$35</f>
        <v>0.2401302485169059</v>
      </c>
      <c r="H14" s="32">
        <f>$F14*'Evolution métropole'!I$35</f>
        <v>0.12504703268156567</v>
      </c>
      <c r="I14" s="32">
        <f>$F14*'Evolution métropole'!J$35</f>
        <v>4.5653594874348141E-2</v>
      </c>
      <c r="J14" s="32">
        <f>$F14*'Evolution métropole'!K$35</f>
        <v>1.7599314880916764E-2</v>
      </c>
      <c r="K14" s="32">
        <f>$F14*'Evolution métropole'!L$35</f>
        <v>6.638759026523596E-3</v>
      </c>
      <c r="L14" s="32">
        <f>$F14*'Evolution métropole'!M$35</f>
        <v>2.7025168715244918E-3</v>
      </c>
      <c r="M14" s="32">
        <f>$F14*'Evolution métropole'!N$35</f>
        <v>1.5502045493263345E-3</v>
      </c>
      <c r="O14" s="23"/>
      <c r="P14" s="24" t="s">
        <v>28</v>
      </c>
      <c r="Q14" s="30">
        <v>1.0925531798333665</v>
      </c>
      <c r="R14" s="30">
        <v>0.55796787030049466</v>
      </c>
    </row>
    <row r="15" spans="3:18" x14ac:dyDescent="0.3">
      <c r="C15" s="5"/>
      <c r="D15" s="8" t="s">
        <v>17</v>
      </c>
      <c r="E15" s="32">
        <f>SUM(E9:E14)</f>
        <v>1.9693261833411693</v>
      </c>
      <c r="F15" s="32">
        <f>SUM(F9:F14)</f>
        <v>1.9613879027322758</v>
      </c>
      <c r="G15" s="32">
        <f t="shared" ref="G15:M15" si="1">SUM(G9:G14)</f>
        <v>1.7375398615685347</v>
      </c>
      <c r="H15" s="32">
        <f t="shared" si="1"/>
        <v>1.7242093768470441</v>
      </c>
      <c r="I15" s="32">
        <f t="shared" si="1"/>
        <v>1.5989760407250664</v>
      </c>
      <c r="J15" s="32">
        <f t="shared" si="1"/>
        <v>1.5370573332547248</v>
      </c>
      <c r="K15" s="32">
        <f t="shared" si="1"/>
        <v>1.4919538223639603</v>
      </c>
      <c r="L15" s="32">
        <f t="shared" si="1"/>
        <v>1.4605516813444266</v>
      </c>
      <c r="M15" s="32">
        <f t="shared" si="1"/>
        <v>1.4333937189213826</v>
      </c>
      <c r="O15" s="25"/>
      <c r="P15" s="26" t="s">
        <v>29</v>
      </c>
      <c r="Q15" s="31">
        <v>1969.3261833411693</v>
      </c>
      <c r="R15" s="31">
        <v>1961.3879027322755</v>
      </c>
    </row>
    <row r="16" spans="3:18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8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8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8" x14ac:dyDescent="0.3">
      <c r="C19" s="2"/>
      <c r="D19" s="8" t="s">
        <v>21</v>
      </c>
      <c r="E19" s="6">
        <f>E15+E18</f>
        <v>1.9693261833411693</v>
      </c>
      <c r="F19" s="6">
        <f>F15+F18</f>
        <v>1.9613879027322758</v>
      </c>
      <c r="G19" s="6">
        <f t="shared" ref="G19:M19" si="2">G15+G18</f>
        <v>1.7375398615685347</v>
      </c>
      <c r="H19" s="6">
        <f t="shared" si="2"/>
        <v>1.7242093768470441</v>
      </c>
      <c r="I19" s="6">
        <f t="shared" si="2"/>
        <v>1.5989760407250664</v>
      </c>
      <c r="J19" s="6">
        <f t="shared" si="2"/>
        <v>1.5370573332547248</v>
      </c>
      <c r="K19" s="6">
        <f t="shared" si="2"/>
        <v>1.4919538223639603</v>
      </c>
      <c r="L19" s="6">
        <f t="shared" si="2"/>
        <v>1.4605516813444266</v>
      </c>
      <c r="M19" s="6">
        <f t="shared" si="2"/>
        <v>1.4333937189213826</v>
      </c>
    </row>
    <row r="20" spans="3:18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8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8" ht="15" thickBot="1" x14ac:dyDescent="0.35">
      <c r="C22" s="1" t="s">
        <v>30</v>
      </c>
      <c r="D22" s="2"/>
      <c r="E22" s="52" t="s">
        <v>31</v>
      </c>
      <c r="F22" s="52"/>
      <c r="G22" s="52"/>
      <c r="H22" s="52"/>
      <c r="I22" s="52"/>
      <c r="J22" s="52"/>
      <c r="K22" s="52"/>
      <c r="L22" s="52"/>
      <c r="M22" s="52"/>
      <c r="Q22" s="27">
        <v>2018</v>
      </c>
      <c r="R22" s="27">
        <v>2019</v>
      </c>
    </row>
    <row r="23" spans="3:18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  <c r="O23" s="16"/>
      <c r="P23" s="17" t="s">
        <v>24</v>
      </c>
      <c r="Q23" s="43">
        <v>17.158370822180594</v>
      </c>
      <c r="R23" s="43">
        <v>14.974082272552568</v>
      </c>
    </row>
    <row r="24" spans="3:18" x14ac:dyDescent="0.3">
      <c r="C24" s="5" t="s">
        <v>5</v>
      </c>
      <c r="D24" s="5" t="s">
        <v>6</v>
      </c>
      <c r="E24" s="32">
        <f t="shared" ref="E24:F29" si="3">Q23/1000</f>
        <v>1.7158370822180594E-2</v>
      </c>
      <c r="F24" s="32">
        <f t="shared" si="3"/>
        <v>1.4974082272552569E-2</v>
      </c>
      <c r="G24" s="32">
        <f>$F24*'Evolution métropole'!H$30</f>
        <v>1.2943975299863629E-2</v>
      </c>
      <c r="H24" s="32">
        <f>$F24*'Evolution métropole'!I$30</f>
        <v>5.0295207321531228E-3</v>
      </c>
      <c r="I24" s="32">
        <f>$F24*'Evolution métropole'!J$30</f>
        <v>2.997711229260536E-3</v>
      </c>
      <c r="J24" s="32">
        <f>$F24*'Evolution métropole'!K$30</f>
        <v>2.508019909512633E-3</v>
      </c>
      <c r="K24" s="32">
        <f>$F24*'Evolution métropole'!L$30</f>
        <v>2.2979856653898051E-3</v>
      </c>
      <c r="L24" s="32">
        <f>$F24*'Evolution métropole'!M$30</f>
        <v>2.1814265376147086E-3</v>
      </c>
      <c r="M24" s="32">
        <f>$F24*'Evolution métropole'!N$30</f>
        <v>2.0747155635633271E-3</v>
      </c>
      <c r="O24" s="18"/>
      <c r="P24" s="17" t="s">
        <v>25</v>
      </c>
      <c r="Q24" s="43">
        <v>0.46889668129216239</v>
      </c>
      <c r="R24" s="43">
        <v>0.40920537012286051</v>
      </c>
    </row>
    <row r="25" spans="3:18" x14ac:dyDescent="0.3">
      <c r="C25" s="5" t="s">
        <v>7</v>
      </c>
      <c r="D25" s="5" t="s">
        <v>8</v>
      </c>
      <c r="E25" s="32">
        <f t="shared" si="3"/>
        <v>4.6889668129216239E-4</v>
      </c>
      <c r="F25" s="32">
        <f t="shared" si="3"/>
        <v>4.0920537012286052E-4</v>
      </c>
      <c r="G25" s="32">
        <f>$F25*'Evolution métropole'!H$31</f>
        <v>3.6450746789720999E-4</v>
      </c>
      <c r="H25" s="32">
        <f>$F25*'Evolution métropole'!I$31</f>
        <v>2.1598375813288936E-4</v>
      </c>
      <c r="I25" s="32">
        <f>$F25*'Evolution métropole'!J$31</f>
        <v>1.5056990833097494E-4</v>
      </c>
      <c r="J25" s="32">
        <f>$F25*'Evolution métropole'!K$31</f>
        <v>1.2216769321295008E-4</v>
      </c>
      <c r="K25" s="32">
        <f>$F25*'Evolution métropole'!L$31</f>
        <v>9.2881895630860336E-5</v>
      </c>
      <c r="L25" s="32">
        <f>$F25*'Evolution métropole'!M$31</f>
        <v>8.4287622852962851E-5</v>
      </c>
      <c r="M25" s="32">
        <f>$F25*'Evolution métropole'!N$31</f>
        <v>8.0219278178879575E-5</v>
      </c>
      <c r="O25" s="19"/>
      <c r="P25" s="17" t="s">
        <v>10</v>
      </c>
      <c r="Q25" s="43">
        <v>0</v>
      </c>
      <c r="R25" s="43">
        <v>0</v>
      </c>
    </row>
    <row r="26" spans="3:18" x14ac:dyDescent="0.3">
      <c r="C26" s="5" t="s">
        <v>9</v>
      </c>
      <c r="D26" s="5" t="s">
        <v>10</v>
      </c>
      <c r="E26" s="32">
        <f t="shared" si="3"/>
        <v>0</v>
      </c>
      <c r="F26" s="32">
        <f t="shared" si="3"/>
        <v>0</v>
      </c>
      <c r="G26" s="32">
        <f>$F26*'Evolution métropole'!H$32</f>
        <v>0</v>
      </c>
      <c r="H26" s="32">
        <f>$F26*'Evolution métropole'!I$32</f>
        <v>0</v>
      </c>
      <c r="I26" s="32">
        <f>$F26*'Evolution métropole'!J$32</f>
        <v>0</v>
      </c>
      <c r="J26" s="32">
        <f>$F26*'Evolution métropole'!K$32</f>
        <v>0</v>
      </c>
      <c r="K26" s="32">
        <f>$F26*'Evolution métropole'!L$32</f>
        <v>0</v>
      </c>
      <c r="L26" s="32">
        <f>$F26*'Evolution métropole'!M$32</f>
        <v>0</v>
      </c>
      <c r="M26" s="32">
        <f>$F26*'Evolution métropole'!N$32</f>
        <v>0</v>
      </c>
      <c r="O26" s="20"/>
      <c r="P26" s="17" t="s">
        <v>26</v>
      </c>
      <c r="Q26" s="43">
        <v>0.46889668129216244</v>
      </c>
      <c r="R26" s="43">
        <v>0.40920537012286062</v>
      </c>
    </row>
    <row r="27" spans="3:18" x14ac:dyDescent="0.3">
      <c r="C27" s="5" t="s">
        <v>11</v>
      </c>
      <c r="D27" s="5" t="s">
        <v>12</v>
      </c>
      <c r="E27" s="34">
        <f t="shared" si="3"/>
        <v>4.6889668129216245E-4</v>
      </c>
      <c r="F27" s="34">
        <f t="shared" si="3"/>
        <v>4.0920537012286063E-4</v>
      </c>
      <c r="G27" s="34">
        <f>$F27*'Evolution métropole'!H$33</f>
        <v>3.6188001230614419E-4</v>
      </c>
      <c r="H27" s="34">
        <f>$F27*'Evolution métropole'!I$33</f>
        <v>2.3304377306706238E-4</v>
      </c>
      <c r="I27" s="34">
        <f>$F27*'Evolution métropole'!J$33</f>
        <v>1.6027228909752249E-4</v>
      </c>
      <c r="J27" s="34">
        <f>$F27*'Evolution métropole'!K$33</f>
        <v>1.0208792334894777E-4</v>
      </c>
      <c r="K27" s="34">
        <f>$F27*'Evolution métropole'!L$33</f>
        <v>6.3049334884776877E-5</v>
      </c>
      <c r="L27" s="34">
        <f>$F27*'Evolution métropole'!M$33</f>
        <v>4.7891260079245899E-5</v>
      </c>
      <c r="M27" s="34">
        <f>$F27*'Evolution métropole'!N$33</f>
        <v>4.167237191505642E-5</v>
      </c>
      <c r="O27" s="21"/>
      <c r="P27" s="17" t="s">
        <v>27</v>
      </c>
      <c r="Q27" s="43">
        <v>0</v>
      </c>
      <c r="R27" s="43">
        <v>0</v>
      </c>
    </row>
    <row r="28" spans="3:18" x14ac:dyDescent="0.3">
      <c r="C28" s="5" t="s">
        <v>13</v>
      </c>
      <c r="D28" s="5" t="s">
        <v>14</v>
      </c>
      <c r="E28" s="32">
        <f t="shared" si="3"/>
        <v>0</v>
      </c>
      <c r="F28" s="32">
        <f t="shared" si="3"/>
        <v>0</v>
      </c>
      <c r="G28" s="32">
        <f>$F28*'Evolution métropole'!H$34</f>
        <v>0</v>
      </c>
      <c r="H28" s="32">
        <f>$F28*'Evolution métropole'!I$34</f>
        <v>0</v>
      </c>
      <c r="I28" s="32">
        <f>$F28*'Evolution métropole'!J$34</f>
        <v>0</v>
      </c>
      <c r="J28" s="32">
        <f>$F28*'Evolution métropole'!K$34</f>
        <v>0</v>
      </c>
      <c r="K28" s="32">
        <f>$F28*'Evolution métropole'!L$34</f>
        <v>0</v>
      </c>
      <c r="L28" s="32">
        <f>$F28*'Evolution métropole'!M$34</f>
        <v>0</v>
      </c>
      <c r="M28" s="32">
        <f>$F28*'Evolution métropole'!N$34</f>
        <v>0</v>
      </c>
      <c r="O28" s="22"/>
      <c r="P28" s="17" t="s">
        <v>16</v>
      </c>
      <c r="Q28" s="43">
        <v>0</v>
      </c>
      <c r="R28" s="43">
        <v>0</v>
      </c>
    </row>
    <row r="29" spans="3:18" x14ac:dyDescent="0.3">
      <c r="C29" s="5" t="s">
        <v>15</v>
      </c>
      <c r="D29" s="5" t="s">
        <v>16</v>
      </c>
      <c r="E29" s="32">
        <f t="shared" si="3"/>
        <v>0</v>
      </c>
      <c r="F29" s="32">
        <f t="shared" si="3"/>
        <v>0</v>
      </c>
      <c r="G29" s="32">
        <f>$F29*'Evolution métropole'!H$35</f>
        <v>0</v>
      </c>
      <c r="H29" s="32">
        <f>$F29*'Evolution métropole'!I$35</f>
        <v>0</v>
      </c>
      <c r="I29" s="32">
        <f>$F29*'Evolution métropole'!J$35</f>
        <v>0</v>
      </c>
      <c r="J29" s="32">
        <f>$F29*'Evolution métropole'!K$35</f>
        <v>0</v>
      </c>
      <c r="K29" s="32">
        <f>$F29*'Evolution métropole'!L$35</f>
        <v>0</v>
      </c>
      <c r="L29" s="32">
        <f>$F29*'Evolution métropole'!M$35</f>
        <v>0</v>
      </c>
      <c r="M29" s="32">
        <f>$F29*'Evolution métropole'!N$35</f>
        <v>0</v>
      </c>
      <c r="O29" s="23"/>
      <c r="P29" s="24" t="s">
        <v>28</v>
      </c>
      <c r="Q29" s="44">
        <v>0</v>
      </c>
      <c r="R29" s="44">
        <v>0</v>
      </c>
    </row>
    <row r="30" spans="3:18" x14ac:dyDescent="0.3">
      <c r="C30" s="5"/>
      <c r="D30" s="8" t="s">
        <v>17</v>
      </c>
      <c r="E30" s="32">
        <f>SUM(E24:E29)</f>
        <v>1.8096164184764917E-2</v>
      </c>
      <c r="F30" s="32">
        <f>SUM(F24:F29)</f>
        <v>1.5792493012798291E-2</v>
      </c>
      <c r="G30" s="32">
        <f t="shared" ref="G30:M30" si="4">SUM(G24:G29)</f>
        <v>1.3670362780066983E-2</v>
      </c>
      <c r="H30" s="32">
        <f t="shared" si="4"/>
        <v>5.4785482633530743E-3</v>
      </c>
      <c r="I30" s="32">
        <f t="shared" si="4"/>
        <v>3.3085534266890332E-3</v>
      </c>
      <c r="J30" s="32">
        <f t="shared" si="4"/>
        <v>2.7322755260745309E-3</v>
      </c>
      <c r="K30" s="32">
        <f t="shared" si="4"/>
        <v>2.4539168959054423E-3</v>
      </c>
      <c r="L30" s="32">
        <f t="shared" si="4"/>
        <v>2.3136054205469174E-3</v>
      </c>
      <c r="M30" s="32">
        <f t="shared" si="4"/>
        <v>2.196607213657263E-3</v>
      </c>
      <c r="O30" s="25"/>
      <c r="P30" s="26" t="s">
        <v>29</v>
      </c>
      <c r="Q30" s="45">
        <v>18.096164184764916</v>
      </c>
      <c r="R30" s="45">
        <v>15.792493012798289</v>
      </c>
    </row>
    <row r="31" spans="3:18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8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1.8096164184764917E-2</v>
      </c>
      <c r="F34" s="32">
        <f>F30+F33</f>
        <v>1.5792493012798291E-2</v>
      </c>
      <c r="G34" s="32">
        <f t="shared" ref="G34:M34" si="5">G30+G33</f>
        <v>1.3670362780066983E-2</v>
      </c>
      <c r="H34" s="32">
        <f t="shared" si="5"/>
        <v>5.4785482633530743E-3</v>
      </c>
      <c r="I34" s="32">
        <f t="shared" si="5"/>
        <v>3.3085534266890332E-3</v>
      </c>
      <c r="J34" s="32">
        <f t="shared" si="5"/>
        <v>2.7322755260745309E-3</v>
      </c>
      <c r="K34" s="32">
        <f t="shared" si="5"/>
        <v>2.4539168959054423E-3</v>
      </c>
      <c r="L34" s="32">
        <f t="shared" si="5"/>
        <v>2.3136054205469174E-3</v>
      </c>
      <c r="M34" s="32">
        <f t="shared" si="5"/>
        <v>2.196607213657263E-3</v>
      </c>
    </row>
    <row r="37" spans="3:13" x14ac:dyDescent="0.3">
      <c r="E37" s="2">
        <v>2018</v>
      </c>
      <c r="F37" s="2">
        <v>2019</v>
      </c>
      <c r="G37" s="2">
        <v>2020</v>
      </c>
      <c r="H37" s="2">
        <v>2025</v>
      </c>
      <c r="I37" s="2">
        <v>2030</v>
      </c>
      <c r="J37" s="2">
        <v>2035</v>
      </c>
      <c r="K37" s="2">
        <v>2040</v>
      </c>
      <c r="L37" s="2">
        <v>2045</v>
      </c>
      <c r="M37" s="2">
        <v>2050</v>
      </c>
    </row>
    <row r="38" spans="3:13" x14ac:dyDescent="0.3">
      <c r="E38" s="51">
        <f>E19+E34</f>
        <v>1.9874223475259343</v>
      </c>
      <c r="F38" s="51">
        <f t="shared" ref="F38:M38" si="6">F19+F34</f>
        <v>1.9771803957450742</v>
      </c>
      <c r="G38" s="51">
        <f t="shared" si="6"/>
        <v>1.7512102243486016</v>
      </c>
      <c r="H38" s="51">
        <f t="shared" si="6"/>
        <v>1.7296879251103972</v>
      </c>
      <c r="I38" s="51">
        <f t="shared" si="6"/>
        <v>1.6022845941517554</v>
      </c>
      <c r="J38" s="51">
        <f t="shared" si="6"/>
        <v>1.5397896087807994</v>
      </c>
      <c r="K38" s="51">
        <f t="shared" si="6"/>
        <v>1.4944077392598658</v>
      </c>
      <c r="L38" s="51">
        <f t="shared" si="6"/>
        <v>1.4628652867649734</v>
      </c>
      <c r="M38" s="51">
        <f t="shared" si="6"/>
        <v>1.4355903261350398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8"/>
  <sheetViews>
    <sheetView tabSelected="1" topLeftCell="A28" workbookViewId="0">
      <selection activeCell="J43" sqref="J43"/>
    </sheetView>
  </sheetViews>
  <sheetFormatPr baseColWidth="10" defaultRowHeight="14.4" x14ac:dyDescent="0.3"/>
  <sheetData>
    <row r="6" spans="3:18" ht="15" thickBot="1" x14ac:dyDescent="0.35"/>
    <row r="7" spans="3:18" ht="15" thickBot="1" x14ac:dyDescent="0.35">
      <c r="C7" s="1" t="s">
        <v>1</v>
      </c>
      <c r="D7" s="2"/>
      <c r="E7" s="52" t="s">
        <v>2</v>
      </c>
      <c r="F7" s="52"/>
      <c r="G7" s="52"/>
      <c r="H7" s="52"/>
      <c r="I7" s="52"/>
      <c r="J7" s="52"/>
      <c r="K7" s="52"/>
      <c r="L7" s="52"/>
      <c r="M7" s="52"/>
      <c r="Q7" s="27">
        <v>2018</v>
      </c>
      <c r="R7" s="27">
        <v>2019</v>
      </c>
    </row>
    <row r="8" spans="3:18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16"/>
      <c r="P8" s="17" t="s">
        <v>24</v>
      </c>
      <c r="Q8" s="39">
        <v>0.51120950530183484</v>
      </c>
      <c r="R8" s="39">
        <v>0.40288892759179173</v>
      </c>
    </row>
    <row r="9" spans="3:18" x14ac:dyDescent="0.3">
      <c r="C9" s="5" t="s">
        <v>5</v>
      </c>
      <c r="D9" s="5" t="s">
        <v>6</v>
      </c>
      <c r="E9" s="32">
        <f t="shared" ref="E9:F14" si="0">Q8/1000</f>
        <v>5.1120950530183487E-4</v>
      </c>
      <c r="F9" s="32">
        <f t="shared" si="0"/>
        <v>4.0288892759179174E-4</v>
      </c>
      <c r="G9" s="32">
        <f>$F9*'Evolution métropole'!H$30</f>
        <v>3.4826737508286188E-4</v>
      </c>
      <c r="H9" s="32">
        <f>$F9*'Evolution métropole'!I$30</f>
        <v>1.3532303196918616E-4</v>
      </c>
      <c r="I9" s="32">
        <f>$F9*'Evolution métropole'!J$30</f>
        <v>8.0655671606696071E-5</v>
      </c>
      <c r="J9" s="32">
        <f>$F9*'Evolution métropole'!K$30</f>
        <v>6.748015893932707E-5</v>
      </c>
      <c r="K9" s="32">
        <f>$F9*'Evolution métropole'!L$30</f>
        <v>6.1829029886342797E-5</v>
      </c>
      <c r="L9" s="32">
        <f>$F9*'Evolution métropole'!M$30</f>
        <v>5.8692919029223925E-5</v>
      </c>
      <c r="M9" s="32">
        <f>$F9*'Evolution métropole'!N$30</f>
        <v>5.582178014302707E-5</v>
      </c>
      <c r="O9" s="18"/>
      <c r="P9" s="17" t="s">
        <v>25</v>
      </c>
      <c r="Q9" s="39">
        <v>0</v>
      </c>
      <c r="R9" s="39">
        <v>0</v>
      </c>
    </row>
    <row r="10" spans="3:18" x14ac:dyDescent="0.3">
      <c r="C10" s="5" t="s">
        <v>7</v>
      </c>
      <c r="D10" s="5" t="s">
        <v>8</v>
      </c>
      <c r="E10" s="32">
        <f t="shared" si="0"/>
        <v>0</v>
      </c>
      <c r="F10" s="32">
        <f t="shared" si="0"/>
        <v>0</v>
      </c>
      <c r="G10" s="32">
        <f>$F10*'Evolution métropole'!H$31</f>
        <v>0</v>
      </c>
      <c r="H10" s="32">
        <f>$F10*'Evolution métropole'!I$31</f>
        <v>0</v>
      </c>
      <c r="I10" s="32">
        <f>$F10*'Evolution métropole'!J$31</f>
        <v>0</v>
      </c>
      <c r="J10" s="32">
        <f>$F10*'Evolution métropole'!K$31</f>
        <v>0</v>
      </c>
      <c r="K10" s="32">
        <f>$F10*'Evolution métropole'!L$31</f>
        <v>0</v>
      </c>
      <c r="L10" s="32">
        <f>$F10*'Evolution métropole'!M$31</f>
        <v>0</v>
      </c>
      <c r="M10" s="32">
        <f>$F10*'Evolution métropole'!N$31</f>
        <v>0</v>
      </c>
      <c r="O10" s="19"/>
      <c r="P10" s="17" t="s">
        <v>10</v>
      </c>
      <c r="Q10" s="39">
        <v>0</v>
      </c>
      <c r="R10" s="39">
        <v>0</v>
      </c>
    </row>
    <row r="11" spans="3:18" x14ac:dyDescent="0.3">
      <c r="C11" s="5" t="s">
        <v>9</v>
      </c>
      <c r="D11" s="5" t="s">
        <v>10</v>
      </c>
      <c r="E11" s="32">
        <f t="shared" si="0"/>
        <v>0</v>
      </c>
      <c r="F11" s="32">
        <f t="shared" si="0"/>
        <v>0</v>
      </c>
      <c r="G11" s="32">
        <f>$F11*'Evolution métropole'!H$32</f>
        <v>0</v>
      </c>
      <c r="H11" s="32">
        <f>$F11*'Evolution métropole'!I$32</f>
        <v>0</v>
      </c>
      <c r="I11" s="32">
        <f>$F11*'Evolution métropole'!J$32</f>
        <v>0</v>
      </c>
      <c r="J11" s="32">
        <f>$F11*'Evolution métropole'!K$32</f>
        <v>0</v>
      </c>
      <c r="K11" s="32">
        <f>$F11*'Evolution métropole'!L$32</f>
        <v>0</v>
      </c>
      <c r="L11" s="32">
        <f>$F11*'Evolution métropole'!M$32</f>
        <v>0</v>
      </c>
      <c r="M11" s="32">
        <f>$F11*'Evolution métropole'!N$32</f>
        <v>0</v>
      </c>
      <c r="O11" s="20"/>
      <c r="P11" s="17" t="s">
        <v>26</v>
      </c>
      <c r="Q11" s="39">
        <v>556.56934433259221</v>
      </c>
      <c r="R11" s="39">
        <v>543.35010726232088</v>
      </c>
    </row>
    <row r="12" spans="3:18" x14ac:dyDescent="0.3">
      <c r="C12" s="5" t="s">
        <v>11</v>
      </c>
      <c r="D12" s="5" t="s">
        <v>12</v>
      </c>
      <c r="E12" s="34">
        <f t="shared" si="0"/>
        <v>0.5565693443325922</v>
      </c>
      <c r="F12" s="34">
        <f t="shared" si="0"/>
        <v>0.54335010726232091</v>
      </c>
      <c r="G12" s="34">
        <f>$F12*'Evolution métropole'!H$33</f>
        <v>0.48051066251549346</v>
      </c>
      <c r="H12" s="34">
        <v>0.53619659757638127</v>
      </c>
      <c r="I12" s="34">
        <v>0.53023533950476498</v>
      </c>
      <c r="J12" s="34">
        <v>0.52427408143314869</v>
      </c>
      <c r="K12" s="34">
        <v>0.51831282336153239</v>
      </c>
      <c r="L12" s="34">
        <v>0.51235156528991599</v>
      </c>
      <c r="M12" s="34">
        <v>0.5063903072182997</v>
      </c>
      <c r="O12" s="21"/>
      <c r="P12" s="17" t="s">
        <v>27</v>
      </c>
      <c r="Q12" s="39">
        <v>2.657410108628862</v>
      </c>
      <c r="R12" s="39">
        <v>2.6515149705257874</v>
      </c>
    </row>
    <row r="13" spans="3:18" x14ac:dyDescent="0.3">
      <c r="C13" s="5" t="s">
        <v>13</v>
      </c>
      <c r="D13" s="5" t="s">
        <v>14</v>
      </c>
      <c r="E13" s="32">
        <f t="shared" si="0"/>
        <v>2.6574101086288618E-3</v>
      </c>
      <c r="F13" s="32">
        <f t="shared" si="0"/>
        <v>2.6515149705257876E-3</v>
      </c>
      <c r="G13" s="32">
        <f>$F13*'Evolution métropole'!H$34</f>
        <v>0</v>
      </c>
      <c r="H13" s="32">
        <f>$F13*'Evolution métropole'!I$34</f>
        <v>0</v>
      </c>
      <c r="I13" s="32">
        <f>$F13*'Evolution métropole'!J$34</f>
        <v>0</v>
      </c>
      <c r="J13" s="32">
        <f>$F13*'Evolution métropole'!K$34</f>
        <v>0</v>
      </c>
      <c r="K13" s="32">
        <f>$F13*'Evolution métropole'!L$34</f>
        <v>0</v>
      </c>
      <c r="L13" s="32">
        <f>$F13*'Evolution métropole'!M$34</f>
        <v>0</v>
      </c>
      <c r="M13" s="32">
        <f>$F13*'Evolution métropole'!N$34</f>
        <v>0</v>
      </c>
      <c r="O13" s="22"/>
      <c r="P13" s="17" t="s">
        <v>16</v>
      </c>
      <c r="Q13" s="39">
        <v>524.07863067111998</v>
      </c>
      <c r="R13" s="39">
        <v>522.73444341459719</v>
      </c>
    </row>
    <row r="14" spans="3:18" x14ac:dyDescent="0.3">
      <c r="C14" s="5" t="s">
        <v>15</v>
      </c>
      <c r="D14" s="5" t="s">
        <v>16</v>
      </c>
      <c r="E14" s="32">
        <f t="shared" si="0"/>
        <v>0.52407863067111993</v>
      </c>
      <c r="F14" s="32">
        <f t="shared" si="0"/>
        <v>0.52273444341459718</v>
      </c>
      <c r="G14" s="32">
        <f>$F14*'Evolution métropole'!H$35</f>
        <v>0.48247997243654678</v>
      </c>
      <c r="H14" s="32">
        <f>$F14*'Evolution métropole'!I$35</f>
        <v>0.25124984983816462</v>
      </c>
      <c r="I14" s="32">
        <f>$F14*'Evolution métropole'!J$35</f>
        <v>9.1729156708277013E-2</v>
      </c>
      <c r="J14" s="32">
        <f>$F14*'Evolution métropole'!K$35</f>
        <v>3.5361296675828886E-2</v>
      </c>
      <c r="K14" s="32">
        <f>$F14*'Evolution métropole'!L$35</f>
        <v>1.3338878762308343E-2</v>
      </c>
      <c r="L14" s="32">
        <f>$F14*'Evolution métropole'!M$35</f>
        <v>5.4300125608317106E-3</v>
      </c>
      <c r="M14" s="32">
        <f>$F14*'Evolution métropole'!N$35</f>
        <v>3.1147373263028205E-3</v>
      </c>
      <c r="O14" s="23"/>
      <c r="P14" s="24" t="s">
        <v>28</v>
      </c>
      <c r="Q14" s="40">
        <v>2.0176932478306315</v>
      </c>
      <c r="R14" s="40">
        <v>1.0181861728524255</v>
      </c>
    </row>
    <row r="15" spans="3:18" x14ac:dyDescent="0.3">
      <c r="C15" s="5"/>
      <c r="D15" s="8" t="s">
        <v>17</v>
      </c>
      <c r="E15" s="32">
        <f>SUM(E9:E14)</f>
        <v>1.0838165946176428</v>
      </c>
      <c r="F15" s="32">
        <f>SUM(F9:F14)</f>
        <v>1.0691389545750356</v>
      </c>
      <c r="G15" s="32">
        <f t="shared" ref="G15:M15" si="1">SUM(G9:G14)</f>
        <v>0.96333890232712305</v>
      </c>
      <c r="H15" s="32">
        <f t="shared" si="1"/>
        <v>0.78758177044651512</v>
      </c>
      <c r="I15" s="32">
        <f t="shared" si="1"/>
        <v>0.62204515188464859</v>
      </c>
      <c r="J15" s="32">
        <f t="shared" si="1"/>
        <v>0.55970285826791688</v>
      </c>
      <c r="K15" s="32">
        <f t="shared" si="1"/>
        <v>0.5317135311537271</v>
      </c>
      <c r="L15" s="32">
        <f t="shared" si="1"/>
        <v>0.51784027076977701</v>
      </c>
      <c r="M15" s="32">
        <f t="shared" si="1"/>
        <v>0.50956086632474562</v>
      </c>
      <c r="O15" s="25"/>
      <c r="P15" s="26" t="s">
        <v>29</v>
      </c>
      <c r="Q15" s="41">
        <v>1083.8165946176427</v>
      </c>
      <c r="R15" s="41">
        <v>1069.1389545750358</v>
      </c>
    </row>
    <row r="16" spans="3:18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8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8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8" x14ac:dyDescent="0.3">
      <c r="C19" s="2"/>
      <c r="D19" s="8" t="s">
        <v>21</v>
      </c>
      <c r="E19" s="6">
        <f>E15+E18</f>
        <v>1.0838165946176428</v>
      </c>
      <c r="F19" s="6">
        <f>F15+F18</f>
        <v>1.0691389545750356</v>
      </c>
      <c r="G19" s="6">
        <f t="shared" ref="G19:M19" si="2">G15+G18</f>
        <v>0.96333890232712305</v>
      </c>
      <c r="H19" s="6">
        <f t="shared" si="2"/>
        <v>0.78758177044651512</v>
      </c>
      <c r="I19" s="6">
        <f t="shared" si="2"/>
        <v>0.62204515188464859</v>
      </c>
      <c r="J19" s="6">
        <f t="shared" si="2"/>
        <v>0.55970285826791688</v>
      </c>
      <c r="K19" s="6">
        <f t="shared" si="2"/>
        <v>0.5317135311537271</v>
      </c>
      <c r="L19" s="6">
        <f t="shared" si="2"/>
        <v>0.51784027076977701</v>
      </c>
      <c r="M19" s="6">
        <f t="shared" si="2"/>
        <v>0.50956086632474562</v>
      </c>
    </row>
    <row r="20" spans="3:18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8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8" ht="15" thickBot="1" x14ac:dyDescent="0.35">
      <c r="C22" s="1" t="s">
        <v>30</v>
      </c>
      <c r="D22" s="2"/>
      <c r="E22" s="52" t="s">
        <v>31</v>
      </c>
      <c r="F22" s="52"/>
      <c r="G22" s="52"/>
      <c r="H22" s="52"/>
      <c r="I22" s="52"/>
      <c r="J22" s="52"/>
      <c r="K22" s="52"/>
      <c r="L22" s="52"/>
      <c r="M22" s="52"/>
      <c r="Q22" s="27">
        <v>2018</v>
      </c>
      <c r="R22" s="27">
        <v>2019</v>
      </c>
    </row>
    <row r="23" spans="3:18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  <c r="O23" s="16"/>
      <c r="P23" s="17" t="s">
        <v>24</v>
      </c>
      <c r="Q23" s="43">
        <v>7.3109957478506402</v>
      </c>
      <c r="R23" s="43">
        <v>6.3802940825290229</v>
      </c>
    </row>
    <row r="24" spans="3:18" x14ac:dyDescent="0.3">
      <c r="C24" s="5" t="s">
        <v>5</v>
      </c>
      <c r="D24" s="5" t="s">
        <v>6</v>
      </c>
      <c r="E24" s="32">
        <f t="shared" ref="E24:F29" si="3">Q23/1000</f>
        <v>7.3109957478506406E-3</v>
      </c>
      <c r="F24" s="32">
        <f t="shared" si="3"/>
        <v>6.3802940825290226E-3</v>
      </c>
      <c r="G24" s="32">
        <f>$F24*'Evolution métropole'!H$30</f>
        <v>5.5152875152490793E-3</v>
      </c>
      <c r="H24" s="32">
        <f>$F24*'Evolution métropole'!I$30</f>
        <v>2.1430242455749106E-3</v>
      </c>
      <c r="I24" s="32">
        <f>$F24*'Evolution métropole'!J$30</f>
        <v>1.2772922486368459E-3</v>
      </c>
      <c r="J24" s="32">
        <f>$F24*'Evolution métropole'!K$30</f>
        <v>1.0686400873367613E-3</v>
      </c>
      <c r="K24" s="32">
        <f>$F24*'Evolution métropole'!L$30</f>
        <v>9.7914677345523581E-4</v>
      </c>
      <c r="L24" s="32">
        <f>$F24*'Evolution métropole'!M$30</f>
        <v>9.2948219303741898E-4</v>
      </c>
      <c r="M24" s="32">
        <f>$F24*'Evolution métropole'!N$30</f>
        <v>8.8401380413128013E-4</v>
      </c>
      <c r="O24" s="18"/>
      <c r="P24" s="17" t="s">
        <v>25</v>
      </c>
      <c r="Q24" s="43">
        <v>0</v>
      </c>
      <c r="R24" s="43">
        <v>0</v>
      </c>
    </row>
    <row r="25" spans="3:18" x14ac:dyDescent="0.3">
      <c r="C25" s="5" t="s">
        <v>7</v>
      </c>
      <c r="D25" s="5" t="s">
        <v>8</v>
      </c>
      <c r="E25" s="32">
        <f t="shared" si="3"/>
        <v>0</v>
      </c>
      <c r="F25" s="32">
        <f t="shared" si="3"/>
        <v>0</v>
      </c>
      <c r="G25" s="32">
        <f>$F25*'Evolution métropole'!H$31</f>
        <v>0</v>
      </c>
      <c r="H25" s="32">
        <f>$F25*'Evolution métropole'!I$31</f>
        <v>0</v>
      </c>
      <c r="I25" s="32">
        <f>$F25*'Evolution métropole'!J$31</f>
        <v>0</v>
      </c>
      <c r="J25" s="32">
        <f>$F25*'Evolution métropole'!K$31</f>
        <v>0</v>
      </c>
      <c r="K25" s="32">
        <f>$F25*'Evolution métropole'!L$31</f>
        <v>0</v>
      </c>
      <c r="L25" s="32">
        <f>$F25*'Evolution métropole'!M$31</f>
        <v>0</v>
      </c>
      <c r="M25" s="32">
        <f>$F25*'Evolution métropole'!N$31</f>
        <v>0</v>
      </c>
      <c r="O25" s="19"/>
      <c r="P25" s="17" t="s">
        <v>10</v>
      </c>
      <c r="Q25" s="43">
        <v>0</v>
      </c>
      <c r="R25" s="43">
        <v>0</v>
      </c>
    </row>
    <row r="26" spans="3:18" x14ac:dyDescent="0.3">
      <c r="C26" s="5" t="s">
        <v>9</v>
      </c>
      <c r="D26" s="5" t="s">
        <v>10</v>
      </c>
      <c r="E26" s="32">
        <f t="shared" si="3"/>
        <v>0</v>
      </c>
      <c r="F26" s="32">
        <f t="shared" si="3"/>
        <v>0</v>
      </c>
      <c r="G26" s="32">
        <f>$F26*'Evolution métropole'!H$32</f>
        <v>0</v>
      </c>
      <c r="H26" s="32">
        <f>$F26*'Evolution métropole'!I$32</f>
        <v>0</v>
      </c>
      <c r="I26" s="32">
        <f>$F26*'Evolution métropole'!J$32</f>
        <v>0</v>
      </c>
      <c r="J26" s="32">
        <f>$F26*'Evolution métropole'!K$32</f>
        <v>0</v>
      </c>
      <c r="K26" s="32">
        <f>$F26*'Evolution métropole'!L$32</f>
        <v>0</v>
      </c>
      <c r="L26" s="32">
        <f>$F26*'Evolution métropole'!M$32</f>
        <v>0</v>
      </c>
      <c r="M26" s="32">
        <f>$F26*'Evolution métropole'!N$32</f>
        <v>0</v>
      </c>
      <c r="O26" s="20"/>
      <c r="P26" s="17" t="s">
        <v>26</v>
      </c>
      <c r="Q26" s="43">
        <v>0.19447720087261991</v>
      </c>
      <c r="R26" s="43">
        <v>0.16971993647776012</v>
      </c>
    </row>
    <row r="27" spans="3:18" x14ac:dyDescent="0.3">
      <c r="C27" s="5" t="s">
        <v>11</v>
      </c>
      <c r="D27" s="5" t="s">
        <v>12</v>
      </c>
      <c r="E27" s="34">
        <f t="shared" si="3"/>
        <v>1.9447720087261992E-4</v>
      </c>
      <c r="F27" s="34">
        <f t="shared" si="3"/>
        <v>1.6971993647776012E-4</v>
      </c>
      <c r="G27" s="34">
        <f>$F27*'Evolution métropole'!H$33</f>
        <v>1.5009151195334878E-4</v>
      </c>
      <c r="H27" s="34">
        <f>$F27*'Evolution métropole'!I$33</f>
        <v>9.6656049136413204E-5</v>
      </c>
      <c r="I27" s="34">
        <f>$F27*'Evolution métropole'!J$33</f>
        <v>6.6473718848337001E-5</v>
      </c>
      <c r="J27" s="34">
        <f>$F27*'Evolution métropole'!K$33</f>
        <v>4.2341467465902901E-5</v>
      </c>
      <c r="K27" s="34">
        <f>$F27*'Evolution métropole'!L$33</f>
        <v>2.6150021218921313E-5</v>
      </c>
      <c r="L27" s="34">
        <f>$F27*'Evolution métropole'!M$33</f>
        <v>1.9863135266404508E-5</v>
      </c>
      <c r="M27" s="34">
        <f>$F27*'Evolution métropole'!N$33</f>
        <v>1.7283820865247856E-5</v>
      </c>
      <c r="O27" s="21"/>
      <c r="P27" s="17" t="s">
        <v>27</v>
      </c>
      <c r="Q27" s="43">
        <v>0</v>
      </c>
      <c r="R27" s="43">
        <v>0</v>
      </c>
    </row>
    <row r="28" spans="3:18" x14ac:dyDescent="0.3">
      <c r="C28" s="5" t="s">
        <v>13</v>
      </c>
      <c r="D28" s="5" t="s">
        <v>14</v>
      </c>
      <c r="E28" s="32">
        <f t="shared" si="3"/>
        <v>0</v>
      </c>
      <c r="F28" s="32">
        <f t="shared" si="3"/>
        <v>0</v>
      </c>
      <c r="G28" s="32">
        <f>$F28*'Evolution métropole'!H$34</f>
        <v>0</v>
      </c>
      <c r="H28" s="32">
        <f>$F28*'Evolution métropole'!I$34</f>
        <v>0</v>
      </c>
      <c r="I28" s="32">
        <f>$F28*'Evolution métropole'!J$34</f>
        <v>0</v>
      </c>
      <c r="J28" s="32">
        <f>$F28*'Evolution métropole'!K$34</f>
        <v>0</v>
      </c>
      <c r="K28" s="32">
        <f>$F28*'Evolution métropole'!L$34</f>
        <v>0</v>
      </c>
      <c r="L28" s="32">
        <f>$F28*'Evolution métropole'!M$34</f>
        <v>0</v>
      </c>
      <c r="M28" s="32">
        <f>$F28*'Evolution métropole'!N$34</f>
        <v>0</v>
      </c>
      <c r="O28" s="22"/>
      <c r="P28" s="17" t="s">
        <v>16</v>
      </c>
      <c r="Q28" s="43">
        <v>0</v>
      </c>
      <c r="R28" s="43">
        <v>0</v>
      </c>
    </row>
    <row r="29" spans="3:18" x14ac:dyDescent="0.3">
      <c r="C29" s="5" t="s">
        <v>15</v>
      </c>
      <c r="D29" s="5" t="s">
        <v>16</v>
      </c>
      <c r="E29" s="32">
        <f t="shared" si="3"/>
        <v>0</v>
      </c>
      <c r="F29" s="32">
        <f t="shared" si="3"/>
        <v>0</v>
      </c>
      <c r="G29" s="32">
        <f>$F29*'Evolution métropole'!H$35</f>
        <v>0</v>
      </c>
      <c r="H29" s="32">
        <f>$F29*'Evolution métropole'!I$35</f>
        <v>0</v>
      </c>
      <c r="I29" s="32">
        <f>$F29*'Evolution métropole'!J$35</f>
        <v>0</v>
      </c>
      <c r="J29" s="32">
        <f>$F29*'Evolution métropole'!K$35</f>
        <v>0</v>
      </c>
      <c r="K29" s="32">
        <f>$F29*'Evolution métropole'!L$35</f>
        <v>0</v>
      </c>
      <c r="L29" s="32">
        <f>$F29*'Evolution métropole'!M$35</f>
        <v>0</v>
      </c>
      <c r="M29" s="32">
        <f>$F29*'Evolution métropole'!N$35</f>
        <v>0</v>
      </c>
      <c r="O29" s="23"/>
      <c r="P29" s="24" t="s">
        <v>28</v>
      </c>
      <c r="Q29" s="44">
        <v>0</v>
      </c>
      <c r="R29" s="44">
        <v>0</v>
      </c>
    </row>
    <row r="30" spans="3:18" x14ac:dyDescent="0.3">
      <c r="C30" s="5"/>
      <c r="D30" s="8" t="s">
        <v>17</v>
      </c>
      <c r="E30" s="32">
        <f>SUM(E24:E29)</f>
        <v>7.5054729487232606E-3</v>
      </c>
      <c r="F30" s="32">
        <f>SUM(F24:F29)</f>
        <v>6.550014019006783E-3</v>
      </c>
      <c r="G30" s="32">
        <f t="shared" ref="G30:M30" si="4">SUM(G24:G29)</f>
        <v>5.6653790272024277E-3</v>
      </c>
      <c r="H30" s="32">
        <f t="shared" si="4"/>
        <v>2.2396802947113239E-3</v>
      </c>
      <c r="I30" s="32">
        <f t="shared" si="4"/>
        <v>1.3437659674851829E-3</v>
      </c>
      <c r="J30" s="32">
        <f t="shared" si="4"/>
        <v>1.1109815548026643E-3</v>
      </c>
      <c r="K30" s="32">
        <f t="shared" si="4"/>
        <v>1.0052967946741571E-3</v>
      </c>
      <c r="L30" s="32">
        <f t="shared" si="4"/>
        <v>9.4934532830382346E-4</v>
      </c>
      <c r="M30" s="32">
        <f t="shared" si="4"/>
        <v>9.0129762499652796E-4</v>
      </c>
      <c r="O30" s="25"/>
      <c r="P30" s="26" t="s">
        <v>29</v>
      </c>
      <c r="Q30" s="45">
        <v>7.5054729487232601</v>
      </c>
      <c r="R30" s="45">
        <v>6.5500140190067828</v>
      </c>
    </row>
    <row r="31" spans="3:18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8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7.5054729487232606E-3</v>
      </c>
      <c r="F34" s="32">
        <f>F30+F33</f>
        <v>6.550014019006783E-3</v>
      </c>
      <c r="G34" s="32">
        <f t="shared" ref="G34:M34" si="5">G30+G33</f>
        <v>5.6653790272024277E-3</v>
      </c>
      <c r="H34" s="32">
        <f t="shared" si="5"/>
        <v>2.2396802947113239E-3</v>
      </c>
      <c r="I34" s="32">
        <f t="shared" si="5"/>
        <v>1.3437659674851829E-3</v>
      </c>
      <c r="J34" s="32">
        <f t="shared" si="5"/>
        <v>1.1109815548026643E-3</v>
      </c>
      <c r="K34" s="32">
        <f t="shared" si="5"/>
        <v>1.0052967946741571E-3</v>
      </c>
      <c r="L34" s="32">
        <f t="shared" si="5"/>
        <v>9.4934532830382346E-4</v>
      </c>
      <c r="M34" s="32">
        <f t="shared" si="5"/>
        <v>9.0129762499652796E-4</v>
      </c>
    </row>
    <row r="37" spans="3:13" x14ac:dyDescent="0.3">
      <c r="E37" s="2">
        <v>2018</v>
      </c>
      <c r="F37" s="2">
        <v>2019</v>
      </c>
      <c r="G37" s="2">
        <v>2020</v>
      </c>
      <c r="H37" s="2">
        <v>2025</v>
      </c>
      <c r="I37" s="2">
        <v>2030</v>
      </c>
      <c r="J37" s="2">
        <v>2035</v>
      </c>
      <c r="K37" s="2">
        <v>2040</v>
      </c>
      <c r="L37" s="2">
        <v>2045</v>
      </c>
      <c r="M37" s="2">
        <v>2050</v>
      </c>
    </row>
    <row r="38" spans="3:13" x14ac:dyDescent="0.3">
      <c r="E38" s="51">
        <f>E19+E34</f>
        <v>1.091322067566366</v>
      </c>
      <c r="F38" s="51">
        <f t="shared" ref="F38:M38" si="6">F19+F34</f>
        <v>1.0756889685940423</v>
      </c>
      <c r="G38" s="51">
        <f t="shared" si="6"/>
        <v>0.96900428135432548</v>
      </c>
      <c r="H38" s="51">
        <f t="shared" si="6"/>
        <v>0.78982145074122645</v>
      </c>
      <c r="I38" s="51">
        <f t="shared" si="6"/>
        <v>0.62338891785213379</v>
      </c>
      <c r="J38" s="51">
        <f t="shared" si="6"/>
        <v>0.5608138398227196</v>
      </c>
      <c r="K38" s="51">
        <f t="shared" si="6"/>
        <v>0.53271882794840131</v>
      </c>
      <c r="L38" s="51">
        <f t="shared" si="6"/>
        <v>0.51878961609808083</v>
      </c>
      <c r="M38" s="51">
        <f t="shared" si="6"/>
        <v>0.5104621639497422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76"/>
  <sheetViews>
    <sheetView workbookViewId="0">
      <selection activeCell="I68" sqref="I68"/>
    </sheetView>
  </sheetViews>
  <sheetFormatPr baseColWidth="10" defaultColWidth="8.88671875" defaultRowHeight="14.4" x14ac:dyDescent="0.3"/>
  <cols>
    <col min="6" max="7" width="11.6640625" bestFit="1" customWidth="1"/>
    <col min="8" max="8" width="9.21875" bestFit="1" customWidth="1"/>
    <col min="9" max="11" width="9.88671875" bestFit="1" customWidth="1"/>
    <col min="12" max="14" width="9.21875" bestFit="1" customWidth="1"/>
  </cols>
  <sheetData>
    <row r="6" spans="4:14" x14ac:dyDescent="0.3">
      <c r="D6" t="s">
        <v>0</v>
      </c>
    </row>
    <row r="7" spans="4:14" ht="15" thickBot="1" x14ac:dyDescent="0.35"/>
    <row r="8" spans="4:14" ht="15" thickBot="1" x14ac:dyDescent="0.35">
      <c r="D8" s="1" t="s">
        <v>1</v>
      </c>
      <c r="E8" s="2"/>
      <c r="F8" s="52" t="s">
        <v>2</v>
      </c>
      <c r="G8" s="52"/>
      <c r="H8" s="52"/>
      <c r="I8" s="52"/>
      <c r="J8" s="52"/>
      <c r="K8" s="52"/>
      <c r="L8" s="52"/>
      <c r="M8" s="52"/>
      <c r="N8" s="52"/>
    </row>
    <row r="9" spans="4:14" x14ac:dyDescent="0.3">
      <c r="D9" s="3" t="s">
        <v>3</v>
      </c>
      <c r="E9" s="4" t="s">
        <v>4</v>
      </c>
      <c r="F9" s="2">
        <v>2018</v>
      </c>
      <c r="G9" s="2">
        <v>2019</v>
      </c>
      <c r="H9" s="2">
        <v>2020</v>
      </c>
      <c r="I9" s="2">
        <v>2025</v>
      </c>
      <c r="J9" s="2">
        <v>2030</v>
      </c>
      <c r="K9" s="2">
        <v>2035</v>
      </c>
      <c r="L9" s="2">
        <v>2040</v>
      </c>
      <c r="M9" s="2">
        <v>2045</v>
      </c>
      <c r="N9" s="2">
        <v>2050</v>
      </c>
    </row>
    <row r="10" spans="4:14" x14ac:dyDescent="0.3">
      <c r="D10" s="5" t="s">
        <v>5</v>
      </c>
      <c r="E10" s="5" t="s">
        <v>6</v>
      </c>
      <c r="F10" s="6">
        <v>4.5818810225599602</v>
      </c>
      <c r="G10" s="6">
        <v>3.6190511273652102</v>
      </c>
      <c r="H10" s="6">
        <v>3.1283992934528899</v>
      </c>
      <c r="I10" s="6">
        <v>1.2155731713301601</v>
      </c>
      <c r="J10" s="6">
        <v>0.72450985685156999</v>
      </c>
      <c r="K10" s="6">
        <v>0.60615750039076199</v>
      </c>
      <c r="L10" s="6">
        <v>0.55539481229124998</v>
      </c>
      <c r="M10" s="6">
        <v>0.52722390771752603</v>
      </c>
      <c r="N10" s="6">
        <v>0.50143318051878605</v>
      </c>
    </row>
    <row r="11" spans="4:14" x14ac:dyDescent="0.3">
      <c r="D11" s="5" t="s">
        <v>7</v>
      </c>
      <c r="E11" s="5" t="s">
        <v>8</v>
      </c>
      <c r="F11" s="6">
        <v>3735.5499465696898</v>
      </c>
      <c r="G11" s="6">
        <v>3559.6158649016002</v>
      </c>
      <c r="H11" s="6">
        <v>3170.7955475082199</v>
      </c>
      <c r="I11" s="6">
        <v>1878.8101724571</v>
      </c>
      <c r="J11" s="6">
        <v>1309.78494810759</v>
      </c>
      <c r="K11" s="6">
        <v>1062.7183577983899</v>
      </c>
      <c r="L11" s="6">
        <v>807.96561675248302</v>
      </c>
      <c r="M11" s="6">
        <v>733.20533264792505</v>
      </c>
      <c r="N11" s="6">
        <v>697.81541525410705</v>
      </c>
    </row>
    <row r="12" spans="4:14" x14ac:dyDescent="0.3">
      <c r="D12" s="5" t="s">
        <v>9</v>
      </c>
      <c r="E12" s="5" t="s">
        <v>10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4:14" x14ac:dyDescent="0.3">
      <c r="D13" s="5" t="s">
        <v>11</v>
      </c>
      <c r="E13" s="5" t="s">
        <v>12</v>
      </c>
      <c r="F13" s="6">
        <v>8433.4280283719909</v>
      </c>
      <c r="G13" s="6">
        <v>7300.6396640918701</v>
      </c>
      <c r="H13" s="6">
        <v>6456.3071855363596</v>
      </c>
      <c r="I13" s="6">
        <v>4157.7377457490302</v>
      </c>
      <c r="J13" s="6">
        <v>2859.4205166194702</v>
      </c>
      <c r="K13" s="6">
        <v>1821.3523009297901</v>
      </c>
      <c r="L13" s="6">
        <v>1124.86420917744</v>
      </c>
      <c r="M13" s="6">
        <v>854.42875002570599</v>
      </c>
      <c r="N13" s="6">
        <v>743.47746513811603</v>
      </c>
    </row>
    <row r="14" spans="4:14" x14ac:dyDescent="0.3">
      <c r="D14" s="5" t="s">
        <v>13</v>
      </c>
      <c r="E14" s="5" t="s">
        <v>14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4:14" x14ac:dyDescent="0.3">
      <c r="D15" s="5" t="s">
        <v>15</v>
      </c>
      <c r="E15" s="5" t="s">
        <v>16</v>
      </c>
      <c r="F15" s="6">
        <v>2966.6245663435702</v>
      </c>
      <c r="G15" s="6">
        <v>2676.7582524763902</v>
      </c>
      <c r="H15" s="6">
        <v>2470.6277999167401</v>
      </c>
      <c r="I15" s="7">
        <v>1286.5712551762199</v>
      </c>
      <c r="J15" s="7">
        <v>469.71608682926899</v>
      </c>
      <c r="K15" s="7">
        <v>181.07404990762799</v>
      </c>
      <c r="L15" s="7">
        <v>68.304192034027096</v>
      </c>
      <c r="M15" s="7">
        <v>27.8053820948024</v>
      </c>
      <c r="N15" s="7">
        <v>15.9495876874229</v>
      </c>
    </row>
    <row r="16" spans="4:14" x14ac:dyDescent="0.3">
      <c r="D16" s="5"/>
      <c r="E16" s="8" t="s">
        <v>17</v>
      </c>
      <c r="F16" s="6">
        <v>15140.184422307801</v>
      </c>
      <c r="G16" s="6">
        <v>13540.632832597201</v>
      </c>
      <c r="H16" s="6">
        <v>12100.8589322548</v>
      </c>
      <c r="I16" s="7">
        <v>7324.3347465536899</v>
      </c>
      <c r="J16" s="7">
        <v>4639.6460614131902</v>
      </c>
      <c r="K16" s="7">
        <v>3065.7508661361999</v>
      </c>
      <c r="L16" s="7">
        <v>2001.68941277624</v>
      </c>
      <c r="M16" s="7">
        <v>1615.9666886761499</v>
      </c>
      <c r="N16" s="7">
        <v>1457.7439012601601</v>
      </c>
    </row>
    <row r="17" spans="4:14" x14ac:dyDescent="0.3">
      <c r="D17" s="5"/>
      <c r="E17" s="9" t="s">
        <v>18</v>
      </c>
      <c r="F17" s="10">
        <v>15140.184422307801</v>
      </c>
      <c r="G17" s="10">
        <v>13540.632832597201</v>
      </c>
      <c r="H17" s="10">
        <v>12100.8589322548</v>
      </c>
      <c r="I17" s="11">
        <v>7324.3347465536899</v>
      </c>
      <c r="J17" s="11">
        <v>4639.6460614131902</v>
      </c>
      <c r="K17" s="11">
        <v>3065.7508661362099</v>
      </c>
      <c r="L17" s="11">
        <v>2001.68941277625</v>
      </c>
      <c r="M17" s="11">
        <v>1615.9666886761499</v>
      </c>
      <c r="N17" s="11">
        <v>1457.7439012601601</v>
      </c>
    </row>
    <row r="18" spans="4:14" x14ac:dyDescent="0.3">
      <c r="D18" s="5"/>
      <c r="E18" s="9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4:14" x14ac:dyDescent="0.3">
      <c r="D19" s="5"/>
      <c r="E19" s="9"/>
      <c r="F19" s="2"/>
      <c r="G19" s="2"/>
      <c r="H19" s="12"/>
      <c r="I19" s="12"/>
      <c r="J19" s="12"/>
      <c r="K19" s="12"/>
      <c r="L19" s="12"/>
      <c r="M19" s="12"/>
      <c r="N19" s="12"/>
    </row>
    <row r="20" spans="4:14" x14ac:dyDescent="0.3">
      <c r="D20" s="5" t="s">
        <v>19</v>
      </c>
      <c r="E20" s="5" t="s">
        <v>20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4:14" x14ac:dyDescent="0.3">
      <c r="D21" s="2"/>
      <c r="E21" s="8" t="s">
        <v>21</v>
      </c>
      <c r="F21" s="6">
        <v>15140.184422307801</v>
      </c>
      <c r="G21" s="6">
        <v>13540.632832597201</v>
      </c>
      <c r="H21" s="13">
        <v>12100.8589322548</v>
      </c>
      <c r="I21" s="14">
        <v>7324.3347465536899</v>
      </c>
      <c r="J21" s="14">
        <v>4639.6460614131902</v>
      </c>
      <c r="K21" s="14">
        <v>3065.7508661361999</v>
      </c>
      <c r="L21" s="14">
        <v>2001.68941277624</v>
      </c>
      <c r="M21" s="14">
        <v>1615.9666886761499</v>
      </c>
      <c r="N21" s="14">
        <v>1457.7439012601601</v>
      </c>
    </row>
    <row r="22" spans="4:14" x14ac:dyDescent="0.3">
      <c r="D22" s="2"/>
      <c r="E22" s="9" t="s">
        <v>18</v>
      </c>
      <c r="F22" s="10">
        <v>15140.184422307801</v>
      </c>
      <c r="G22" s="10">
        <v>13540.632832597201</v>
      </c>
      <c r="H22" s="10">
        <v>12100.8589322548</v>
      </c>
      <c r="I22" s="11">
        <v>7324.3347465536899</v>
      </c>
      <c r="J22" s="11">
        <v>4639.6460614131902</v>
      </c>
      <c r="K22" s="11">
        <v>3065.7508661362099</v>
      </c>
      <c r="L22" s="11">
        <v>2001.68941277625</v>
      </c>
      <c r="M22" s="11">
        <v>1615.9666886761499</v>
      </c>
      <c r="N22" s="11">
        <v>1457.7439012601601</v>
      </c>
    </row>
    <row r="23" spans="4:14" x14ac:dyDescent="0.3">
      <c r="D23" s="2"/>
      <c r="E23" s="9"/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</row>
    <row r="24" spans="4:14" x14ac:dyDescent="0.3">
      <c r="D24" s="2"/>
      <c r="E24" s="8"/>
      <c r="F24" s="2"/>
      <c r="G24" s="2"/>
      <c r="H24" s="2"/>
      <c r="I24" s="2"/>
      <c r="J24" s="2"/>
      <c r="K24" s="2"/>
      <c r="L24" s="2"/>
      <c r="M24" s="2"/>
      <c r="N24" s="2"/>
    </row>
    <row r="25" spans="4:14" x14ac:dyDescent="0.3">
      <c r="D25" s="5" t="s">
        <v>22</v>
      </c>
      <c r="E25" s="5" t="s">
        <v>23</v>
      </c>
      <c r="F25" s="6">
        <v>53.118021148967202</v>
      </c>
      <c r="G25" s="6">
        <v>5.7767239620927597</v>
      </c>
      <c r="H25" s="15">
        <v>0.24005153193682999</v>
      </c>
      <c r="I25" s="15">
        <v>0.24005153193682999</v>
      </c>
      <c r="J25" s="15">
        <v>0.24005153193682999</v>
      </c>
      <c r="K25" s="15">
        <v>0.24005153193682999</v>
      </c>
      <c r="L25" s="15">
        <v>0.24005153193682999</v>
      </c>
      <c r="M25" s="15">
        <v>0.24005153193682999</v>
      </c>
      <c r="N25" s="15">
        <v>0.24005153193682999</v>
      </c>
    </row>
    <row r="27" spans="4:14" ht="15" thickBot="1" x14ac:dyDescent="0.35"/>
    <row r="28" spans="4:14" ht="15" thickBot="1" x14ac:dyDescent="0.35">
      <c r="D28" s="1" t="s">
        <v>1</v>
      </c>
      <c r="E28" s="2"/>
      <c r="F28" s="52" t="s">
        <v>2</v>
      </c>
      <c r="G28" s="52"/>
      <c r="H28" s="52"/>
      <c r="I28" s="52"/>
      <c r="J28" s="52"/>
      <c r="K28" s="52"/>
      <c r="L28" s="52"/>
      <c r="M28" s="52"/>
      <c r="N28" s="52"/>
    </row>
    <row r="29" spans="4:14" x14ac:dyDescent="0.3">
      <c r="D29" s="3" t="s">
        <v>3</v>
      </c>
      <c r="E29" s="4" t="s">
        <v>4</v>
      </c>
      <c r="F29" s="2">
        <v>2018</v>
      </c>
      <c r="G29" s="2">
        <v>2019</v>
      </c>
      <c r="H29" s="2">
        <v>2020</v>
      </c>
      <c r="I29" s="2">
        <v>2025</v>
      </c>
      <c r="J29" s="2">
        <v>2030</v>
      </c>
      <c r="K29" s="2">
        <v>2035</v>
      </c>
      <c r="L29" s="2">
        <v>2040</v>
      </c>
      <c r="M29" s="2">
        <v>2045</v>
      </c>
      <c r="N29" s="2">
        <v>2050</v>
      </c>
    </row>
    <row r="30" spans="4:14" x14ac:dyDescent="0.3">
      <c r="D30" s="5" t="s">
        <v>5</v>
      </c>
      <c r="E30" s="5" t="s">
        <v>6</v>
      </c>
      <c r="F30" s="6">
        <v>0</v>
      </c>
      <c r="G30" s="6">
        <v>1</v>
      </c>
      <c r="H30" s="33">
        <f>H10/$G$10</f>
        <v>0.86442528258241791</v>
      </c>
      <c r="I30" s="33">
        <f t="shared" ref="I30:N30" si="0">I10/$G$10</f>
        <v>0.33588173489417872</v>
      </c>
      <c r="J30" s="33">
        <f t="shared" si="0"/>
        <v>0.20019331900929438</v>
      </c>
      <c r="K30" s="33">
        <f t="shared" si="0"/>
        <v>0.16749072589976502</v>
      </c>
      <c r="L30" s="33">
        <f t="shared" si="0"/>
        <v>0.15346420725909884</v>
      </c>
      <c r="M30" s="33">
        <f t="shared" si="0"/>
        <v>0.14568014906751611</v>
      </c>
      <c r="N30" s="33">
        <f t="shared" si="0"/>
        <v>0.13855377082883216</v>
      </c>
    </row>
    <row r="31" spans="4:14" x14ac:dyDescent="0.3">
      <c r="D31" s="5" t="s">
        <v>7</v>
      </c>
      <c r="E31" s="5" t="s">
        <v>8</v>
      </c>
      <c r="F31" s="6">
        <v>0</v>
      </c>
      <c r="G31" s="6">
        <v>1</v>
      </c>
      <c r="H31" s="15">
        <f>H11/$G$11</f>
        <v>0.8907690233580503</v>
      </c>
      <c r="I31" s="15">
        <f t="shared" ref="I31:N31" si="1">I11/$G$11</f>
        <v>0.52781261904759957</v>
      </c>
      <c r="J31" s="15">
        <f t="shared" si="1"/>
        <v>0.36795682394336021</v>
      </c>
      <c r="K31" s="15">
        <f t="shared" si="1"/>
        <v>0.2985486069654224</v>
      </c>
      <c r="L31" s="15">
        <f t="shared" si="1"/>
        <v>0.22698112589034039</v>
      </c>
      <c r="M31" s="15">
        <f t="shared" si="1"/>
        <v>0.20597877986707797</v>
      </c>
      <c r="N31" s="15">
        <f t="shared" si="1"/>
        <v>0.19603671905575043</v>
      </c>
    </row>
    <row r="32" spans="4:14" x14ac:dyDescent="0.3">
      <c r="D32" s="5" t="s">
        <v>9</v>
      </c>
      <c r="E32" s="5" t="s">
        <v>10</v>
      </c>
      <c r="F32" s="6">
        <v>0</v>
      </c>
      <c r="G32" s="6">
        <v>1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4:14" x14ac:dyDescent="0.3">
      <c r="D33" s="5" t="s">
        <v>11</v>
      </c>
      <c r="E33" s="5" t="s">
        <v>12</v>
      </c>
      <c r="F33" s="6">
        <v>0</v>
      </c>
      <c r="G33" s="6">
        <v>1</v>
      </c>
      <c r="H33" s="33">
        <f>H13/$G$13</f>
        <v>0.88434815065474981</v>
      </c>
      <c r="I33" s="33">
        <f t="shared" ref="I33:N33" si="2">I13/$G$13</f>
        <v>0.56950321301280293</v>
      </c>
      <c r="J33" s="33">
        <f t="shared" si="2"/>
        <v>0.39166712071594273</v>
      </c>
      <c r="K33" s="33">
        <f t="shared" si="2"/>
        <v>0.24947845459187568</v>
      </c>
      <c r="L33" s="33">
        <f t="shared" si="2"/>
        <v>0.15407748648520134</v>
      </c>
      <c r="M33" s="33">
        <f t="shared" si="2"/>
        <v>0.11703477905206115</v>
      </c>
      <c r="N33" s="33">
        <f t="shared" si="2"/>
        <v>0.10183730458509042</v>
      </c>
    </row>
    <row r="34" spans="4:14" x14ac:dyDescent="0.3">
      <c r="D34" s="5" t="s">
        <v>13</v>
      </c>
      <c r="E34" s="5" t="s">
        <v>14</v>
      </c>
      <c r="F34" s="6">
        <v>0</v>
      </c>
      <c r="G34" s="6">
        <v>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4:14" x14ac:dyDescent="0.3">
      <c r="D35" s="5" t="s">
        <v>15</v>
      </c>
      <c r="E35" s="5" t="s">
        <v>16</v>
      </c>
      <c r="F35" s="6">
        <v>0</v>
      </c>
      <c r="G35" s="32">
        <v>1</v>
      </c>
      <c r="H35" s="32">
        <f>H15/$G$15</f>
        <v>0.9229925032008589</v>
      </c>
      <c r="I35" s="32">
        <f t="shared" ref="I35:N35" si="3">I15/$G$15</f>
        <v>0.48064529323331856</v>
      </c>
      <c r="J35" s="32">
        <f t="shared" si="3"/>
        <v>0.17547945780860613</v>
      </c>
      <c r="K35" s="32">
        <f t="shared" si="3"/>
        <v>6.7646770021203145E-2</v>
      </c>
      <c r="L35" s="32">
        <f t="shared" si="3"/>
        <v>2.5517504978582132E-2</v>
      </c>
      <c r="M35" s="32">
        <f t="shared" si="3"/>
        <v>1.038770761949772E-2</v>
      </c>
      <c r="N35" s="32">
        <f t="shared" si="3"/>
        <v>5.9585461902161747E-3</v>
      </c>
    </row>
    <row r="36" spans="4:14" x14ac:dyDescent="0.3">
      <c r="D36" s="5"/>
      <c r="E36" s="8" t="s">
        <v>17</v>
      </c>
      <c r="F36" s="32">
        <v>0</v>
      </c>
      <c r="G36" s="32">
        <v>1</v>
      </c>
      <c r="H36" s="32">
        <f>H16/$G$16</f>
        <v>0.89367011733186175</v>
      </c>
      <c r="I36" s="32">
        <f t="shared" ref="I36:N36" si="4">I16/$G$16</f>
        <v>0.54091524651058898</v>
      </c>
      <c r="J36" s="32">
        <f t="shared" si="4"/>
        <v>0.34264617605197034</v>
      </c>
      <c r="K36" s="32">
        <f t="shared" si="4"/>
        <v>0.22641119540261284</v>
      </c>
      <c r="L36" s="32">
        <f t="shared" si="4"/>
        <v>0.1478283502346692</v>
      </c>
      <c r="M36" s="32">
        <f t="shared" si="4"/>
        <v>0.11934203583055096</v>
      </c>
      <c r="N36" s="32">
        <f t="shared" si="4"/>
        <v>0.10765699943881819</v>
      </c>
    </row>
    <row r="37" spans="4:14" x14ac:dyDescent="0.3">
      <c r="D37" s="5"/>
      <c r="E37" s="9"/>
      <c r="F37" s="10"/>
      <c r="G37" s="10"/>
      <c r="H37" s="10"/>
      <c r="I37" s="11"/>
      <c r="J37" s="11"/>
      <c r="K37" s="11"/>
      <c r="L37" s="11"/>
      <c r="M37" s="11"/>
      <c r="N37" s="11"/>
    </row>
    <row r="38" spans="4:14" x14ac:dyDescent="0.3">
      <c r="D38" s="5"/>
      <c r="E38" s="9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</row>
    <row r="39" spans="4:14" x14ac:dyDescent="0.3">
      <c r="D39" s="5"/>
      <c r="E39" s="9"/>
      <c r="F39" s="2"/>
      <c r="G39" s="2"/>
      <c r="H39" s="12"/>
      <c r="I39" s="12"/>
      <c r="J39" s="12"/>
      <c r="K39" s="12"/>
      <c r="L39" s="12"/>
      <c r="M39" s="12"/>
      <c r="N39" s="12"/>
    </row>
    <row r="40" spans="4:14" x14ac:dyDescent="0.3">
      <c r="D40" s="5"/>
      <c r="E40" s="5"/>
      <c r="F40" s="6"/>
      <c r="G40" s="6"/>
      <c r="H40" s="6"/>
      <c r="I40" s="6"/>
      <c r="J40" s="6"/>
      <c r="K40" s="6"/>
      <c r="L40" s="6"/>
      <c r="M40" s="6"/>
      <c r="N40" s="6"/>
    </row>
    <row r="41" spans="4:14" x14ac:dyDescent="0.3">
      <c r="D41" s="2"/>
      <c r="E41" s="8"/>
      <c r="F41" s="6"/>
      <c r="G41" s="6"/>
      <c r="H41" s="13"/>
      <c r="I41" s="14"/>
      <c r="J41" s="14"/>
      <c r="K41" s="14"/>
      <c r="L41" s="14"/>
      <c r="M41" s="14"/>
      <c r="N41" s="14"/>
    </row>
    <row r="42" spans="4:14" x14ac:dyDescent="0.3">
      <c r="D42" s="2"/>
      <c r="E42" s="9"/>
      <c r="F42" s="10"/>
      <c r="G42" s="10"/>
      <c r="H42" s="10"/>
      <c r="I42" s="11"/>
      <c r="J42" s="11"/>
      <c r="K42" s="11"/>
      <c r="L42" s="11"/>
      <c r="M42" s="11"/>
      <c r="N42" s="11"/>
    </row>
    <row r="43" spans="4:14" x14ac:dyDescent="0.3">
      <c r="D43" s="2"/>
      <c r="E43" s="9"/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</row>
    <row r="44" spans="4:14" x14ac:dyDescent="0.3">
      <c r="D44" s="2"/>
      <c r="E44" s="8"/>
      <c r="F44" s="2"/>
      <c r="G44" s="2"/>
      <c r="H44" s="2"/>
      <c r="I44" s="2"/>
      <c r="J44" s="2"/>
      <c r="K44" s="2"/>
      <c r="L44" s="2"/>
      <c r="M44" s="2"/>
      <c r="N44" s="2"/>
    </row>
    <row r="45" spans="4:14" x14ac:dyDescent="0.3">
      <c r="D45" s="5"/>
      <c r="E45" s="5"/>
      <c r="F45" s="6"/>
      <c r="G45" s="6"/>
      <c r="H45" s="15"/>
      <c r="I45" s="15"/>
      <c r="J45" s="15"/>
      <c r="K45" s="15"/>
      <c r="L45" s="15"/>
      <c r="M45" s="15"/>
      <c r="N45" s="15"/>
    </row>
    <row r="46" spans="4:14" ht="15" thickBot="1" x14ac:dyDescent="0.35"/>
    <row r="47" spans="4:14" ht="15" thickBot="1" x14ac:dyDescent="0.35">
      <c r="D47" s="1" t="s">
        <v>30</v>
      </c>
      <c r="E47" s="2"/>
      <c r="F47" s="52" t="s">
        <v>31</v>
      </c>
      <c r="G47" s="52"/>
      <c r="H47" s="52"/>
      <c r="I47" s="52"/>
      <c r="J47" s="52"/>
      <c r="K47" s="52"/>
      <c r="L47" s="52"/>
      <c r="M47" s="52"/>
      <c r="N47" s="52"/>
    </row>
    <row r="48" spans="4:14" x14ac:dyDescent="0.3">
      <c r="D48" s="3" t="s">
        <v>3</v>
      </c>
      <c r="E48" s="4" t="s">
        <v>4</v>
      </c>
      <c r="F48" s="2">
        <v>2018</v>
      </c>
      <c r="G48" s="2">
        <v>2019</v>
      </c>
      <c r="H48" s="2">
        <v>2020</v>
      </c>
      <c r="I48" s="2">
        <v>2025</v>
      </c>
      <c r="J48" s="2">
        <v>2030</v>
      </c>
      <c r="K48" s="2">
        <v>2035</v>
      </c>
      <c r="L48" s="2">
        <v>2040</v>
      </c>
      <c r="M48" s="2">
        <v>2045</v>
      </c>
      <c r="N48" s="2">
        <v>2050</v>
      </c>
    </row>
    <row r="49" spans="4:14" x14ac:dyDescent="0.3">
      <c r="D49" s="5" t="s">
        <v>5</v>
      </c>
      <c r="E49" s="5" t="s">
        <v>6</v>
      </c>
      <c r="F49" s="6">
        <v>187.01102059798399</v>
      </c>
      <c r="G49" s="6">
        <v>168.94961204115799</v>
      </c>
      <c r="H49" s="6">
        <v>168.94961204115799</v>
      </c>
      <c r="I49" s="6">
        <v>168.94961204115799</v>
      </c>
      <c r="J49" s="6">
        <v>168.94961204115799</v>
      </c>
      <c r="K49" s="6">
        <v>168.94961204115799</v>
      </c>
      <c r="L49" s="6">
        <v>168.94961204115799</v>
      </c>
      <c r="M49" s="6">
        <v>168.94961204115799</v>
      </c>
      <c r="N49" s="6">
        <v>168.94961204115799</v>
      </c>
    </row>
    <row r="50" spans="4:14" x14ac:dyDescent="0.3">
      <c r="D50" s="5" t="s">
        <v>7</v>
      </c>
      <c r="E50" s="5" t="s">
        <v>8</v>
      </c>
      <c r="F50" s="6">
        <v>217.48605457530101</v>
      </c>
      <c r="G50" s="6">
        <v>183.735179261757</v>
      </c>
      <c r="H50" s="6">
        <v>190.696302088311</v>
      </c>
      <c r="I50" s="6">
        <v>161.41798268600499</v>
      </c>
      <c r="J50" s="6">
        <v>162.38878877896099</v>
      </c>
      <c r="K50" s="6">
        <v>163.36373879838899</v>
      </c>
      <c r="L50" s="6">
        <v>164.31783864431901</v>
      </c>
      <c r="M50" s="6">
        <v>165.22458122282299</v>
      </c>
      <c r="N50" s="6">
        <v>166.10321379122399</v>
      </c>
    </row>
    <row r="51" spans="4:14" x14ac:dyDescent="0.3">
      <c r="D51" s="5" t="s">
        <v>9</v>
      </c>
      <c r="E51" s="5" t="s">
        <v>10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</row>
    <row r="52" spans="4:14" x14ac:dyDescent="0.3">
      <c r="D52" s="5" t="s">
        <v>11</v>
      </c>
      <c r="E52" s="5" t="s">
        <v>12</v>
      </c>
      <c r="F52" s="6">
        <v>25.3578905794236</v>
      </c>
      <c r="G52" s="6">
        <v>25.183708210564099</v>
      </c>
      <c r="H52" s="6">
        <v>25.1970236539407</v>
      </c>
      <c r="I52" s="6">
        <v>25.250025609973299</v>
      </c>
      <c r="J52" s="6">
        <v>25.304506084312099</v>
      </c>
      <c r="K52" s="6">
        <v>25.3596004657804</v>
      </c>
      <c r="L52" s="6">
        <v>25.405103471910699</v>
      </c>
      <c r="M52" s="6">
        <v>25.4343560650772</v>
      </c>
      <c r="N52" s="6">
        <v>25.451285715453199</v>
      </c>
    </row>
    <row r="53" spans="4:14" x14ac:dyDescent="0.3">
      <c r="D53" s="5" t="s">
        <v>13</v>
      </c>
      <c r="E53" s="5" t="s">
        <v>14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4:14" x14ac:dyDescent="0.3">
      <c r="D54" s="5" t="s">
        <v>15</v>
      </c>
      <c r="E54" s="5" t="s">
        <v>16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4:14" x14ac:dyDescent="0.3">
      <c r="D55" s="5"/>
      <c r="E55" s="8" t="s">
        <v>17</v>
      </c>
      <c r="F55" s="6">
        <v>429.85496575270798</v>
      </c>
      <c r="G55" s="6">
        <v>377.86849951347898</v>
      </c>
      <c r="H55" s="6">
        <v>384.84293778340998</v>
      </c>
      <c r="I55" s="6">
        <v>355.617620337137</v>
      </c>
      <c r="J55" s="6">
        <v>356.64290690443102</v>
      </c>
      <c r="K55" s="6">
        <v>357.67295130532801</v>
      </c>
      <c r="L55" s="6">
        <v>358.67255415738703</v>
      </c>
      <c r="M55" s="6">
        <v>359.60854932905801</v>
      </c>
      <c r="N55" s="6">
        <v>360.50411154783501</v>
      </c>
    </row>
    <row r="56" spans="4:14" x14ac:dyDescent="0.3">
      <c r="D56" s="5"/>
      <c r="E56" s="9" t="s">
        <v>18</v>
      </c>
      <c r="F56" s="10">
        <v>429.85496575270798</v>
      </c>
      <c r="G56" s="10">
        <v>377.86849951347898</v>
      </c>
      <c r="H56" s="10">
        <v>384.84293778340998</v>
      </c>
      <c r="I56" s="10">
        <v>355.617620337137</v>
      </c>
      <c r="J56" s="10">
        <v>356.64290690443102</v>
      </c>
      <c r="K56" s="10">
        <v>357.67295130532801</v>
      </c>
      <c r="L56" s="10">
        <v>358.67255415738799</v>
      </c>
      <c r="M56" s="10">
        <v>359.60854932905801</v>
      </c>
      <c r="N56" s="10">
        <v>360.50411154783501</v>
      </c>
    </row>
    <row r="57" spans="4:14" x14ac:dyDescent="0.3">
      <c r="D57" s="5"/>
      <c r="E57" s="9"/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</row>
    <row r="58" spans="4:14" x14ac:dyDescent="0.3">
      <c r="D58" s="5"/>
      <c r="E58" s="9"/>
      <c r="F58" s="2"/>
      <c r="G58" s="2"/>
      <c r="H58" s="10"/>
      <c r="I58" s="10"/>
      <c r="J58" s="10"/>
      <c r="K58" s="10"/>
      <c r="L58" s="10"/>
      <c r="M58" s="10"/>
      <c r="N58" s="10"/>
    </row>
    <row r="59" spans="4:14" x14ac:dyDescent="0.3">
      <c r="D59" s="5" t="s">
        <v>19</v>
      </c>
      <c r="E59" s="5" t="s">
        <v>20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4:14" x14ac:dyDescent="0.3">
      <c r="D60" s="2"/>
      <c r="E60" s="8" t="s">
        <v>21</v>
      </c>
      <c r="F60" s="6">
        <v>429.85496575270798</v>
      </c>
      <c r="G60" s="6">
        <v>377.86849951347898</v>
      </c>
      <c r="H60" s="13">
        <v>384.84293778340998</v>
      </c>
      <c r="I60" s="13">
        <v>355.617620337137</v>
      </c>
      <c r="J60" s="13">
        <v>356.64290690443102</v>
      </c>
      <c r="K60" s="13">
        <v>357.67295130532801</v>
      </c>
      <c r="L60" s="13">
        <v>358.67255415738703</v>
      </c>
      <c r="M60" s="13">
        <v>359.60854932905801</v>
      </c>
      <c r="N60" s="13">
        <v>360.50411154783501</v>
      </c>
    </row>
    <row r="61" spans="4:14" x14ac:dyDescent="0.3">
      <c r="D61" s="2"/>
      <c r="E61" s="9" t="s">
        <v>18</v>
      </c>
      <c r="F61" s="10">
        <v>429.85496575270798</v>
      </c>
      <c r="G61" s="10">
        <v>377.86849951347898</v>
      </c>
      <c r="H61" s="10">
        <v>384.84293778340998</v>
      </c>
      <c r="I61" s="10">
        <v>355.617620337137</v>
      </c>
      <c r="J61" s="10">
        <v>356.64290690443102</v>
      </c>
      <c r="K61" s="10">
        <v>357.67295130532801</v>
      </c>
      <c r="L61" s="10">
        <v>358.67255415738799</v>
      </c>
      <c r="M61" s="10">
        <v>359.60854932905801</v>
      </c>
      <c r="N61" s="10">
        <v>360.50411154783501</v>
      </c>
    </row>
    <row r="62" spans="4:14" x14ac:dyDescent="0.3">
      <c r="D62" s="2"/>
      <c r="E62" s="9"/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</row>
    <row r="63" spans="4:14" x14ac:dyDescent="0.3">
      <c r="D63" s="2"/>
      <c r="E63" s="8"/>
      <c r="F63" s="2"/>
      <c r="G63" s="2"/>
      <c r="H63" s="2"/>
      <c r="I63" s="2"/>
      <c r="J63" s="2"/>
      <c r="K63" s="2"/>
      <c r="L63" s="2"/>
      <c r="M63" s="2"/>
      <c r="N63" s="2"/>
    </row>
    <row r="64" spans="4:14" x14ac:dyDescent="0.3">
      <c r="D64" s="5" t="s">
        <v>22</v>
      </c>
      <c r="E64" s="5" t="s">
        <v>23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6" spans="4:14" ht="15" thickBot="1" x14ac:dyDescent="0.35"/>
    <row r="67" spans="4:14" ht="15" thickBot="1" x14ac:dyDescent="0.35">
      <c r="D67" s="1" t="s">
        <v>30</v>
      </c>
      <c r="E67" s="2"/>
      <c r="F67" s="52" t="s">
        <v>31</v>
      </c>
      <c r="G67" s="52"/>
      <c r="H67" s="52"/>
      <c r="I67" s="52"/>
      <c r="J67" s="52"/>
      <c r="K67" s="52"/>
      <c r="L67" s="52"/>
      <c r="M67" s="52"/>
      <c r="N67" s="52"/>
    </row>
    <row r="68" spans="4:14" x14ac:dyDescent="0.3">
      <c r="D68" s="3" t="s">
        <v>3</v>
      </c>
      <c r="E68" s="4" t="s">
        <v>4</v>
      </c>
      <c r="F68" s="2">
        <v>2018</v>
      </c>
      <c r="G68" s="2">
        <v>2019</v>
      </c>
      <c r="H68" s="2">
        <v>2020</v>
      </c>
      <c r="I68" s="2">
        <v>2025</v>
      </c>
      <c r="J68" s="2">
        <v>2030</v>
      </c>
      <c r="K68" s="2">
        <v>2035</v>
      </c>
      <c r="L68" s="2">
        <v>2040</v>
      </c>
      <c r="M68" s="2">
        <v>2045</v>
      </c>
      <c r="N68" s="2">
        <v>2050</v>
      </c>
    </row>
    <row r="69" spans="4:14" x14ac:dyDescent="0.3">
      <c r="D69" s="5" t="s">
        <v>5</v>
      </c>
      <c r="E69" s="5" t="s">
        <v>6</v>
      </c>
      <c r="F69" s="6"/>
      <c r="G69" s="6">
        <v>1</v>
      </c>
      <c r="H69" s="32">
        <f>H49/$G49</f>
        <v>1</v>
      </c>
      <c r="I69" s="32">
        <f t="shared" ref="I69:N69" si="5">I49/$G49</f>
        <v>1</v>
      </c>
      <c r="J69" s="32">
        <f t="shared" si="5"/>
        <v>1</v>
      </c>
      <c r="K69" s="32">
        <f t="shared" si="5"/>
        <v>1</v>
      </c>
      <c r="L69" s="32">
        <f t="shared" si="5"/>
        <v>1</v>
      </c>
      <c r="M69" s="32">
        <f t="shared" si="5"/>
        <v>1</v>
      </c>
      <c r="N69" s="32">
        <f t="shared" si="5"/>
        <v>1</v>
      </c>
    </row>
    <row r="70" spans="4:14" x14ac:dyDescent="0.3">
      <c r="D70" s="5" t="s">
        <v>7</v>
      </c>
      <c r="E70" s="5" t="s">
        <v>8</v>
      </c>
      <c r="F70" s="6"/>
      <c r="G70" s="6">
        <v>1</v>
      </c>
      <c r="H70" s="32">
        <f>H50/$G50</f>
        <v>1.0378867174730697</v>
      </c>
      <c r="I70" s="32">
        <f t="shared" ref="I70:N70" si="6">I50/$G50</f>
        <v>0.87853607204988238</v>
      </c>
      <c r="J70" s="32">
        <f t="shared" si="6"/>
        <v>0.88381979668474364</v>
      </c>
      <c r="K70" s="32">
        <f t="shared" si="6"/>
        <v>0.88912607511952857</v>
      </c>
      <c r="L70" s="32">
        <f t="shared" si="6"/>
        <v>0.89431887406942789</v>
      </c>
      <c r="M70" s="32">
        <f t="shared" si="6"/>
        <v>0.89925392560472583</v>
      </c>
      <c r="N70" s="32">
        <f t="shared" si="6"/>
        <v>0.90403598515331818</v>
      </c>
    </row>
    <row r="71" spans="4:14" x14ac:dyDescent="0.3">
      <c r="D71" s="5" t="s">
        <v>9</v>
      </c>
      <c r="E71" s="5" t="s">
        <v>10</v>
      </c>
      <c r="F71" s="6"/>
      <c r="G71" s="6">
        <v>1</v>
      </c>
      <c r="H71" s="32"/>
      <c r="I71" s="32"/>
      <c r="J71" s="32"/>
      <c r="K71" s="32"/>
      <c r="L71" s="32"/>
      <c r="M71" s="32"/>
      <c r="N71" s="32"/>
    </row>
    <row r="72" spans="4:14" x14ac:dyDescent="0.3">
      <c r="D72" s="5" t="s">
        <v>11</v>
      </c>
      <c r="E72" s="5" t="s">
        <v>12</v>
      </c>
      <c r="F72" s="6"/>
      <c r="G72" s="6">
        <v>1</v>
      </c>
      <c r="H72" s="32">
        <f t="shared" ref="H72:N72" si="7">H52/$G52</f>
        <v>1.0005287324354806</v>
      </c>
      <c r="I72" s="32">
        <f t="shared" si="7"/>
        <v>1.0026333452903247</v>
      </c>
      <c r="J72" s="32">
        <f t="shared" si="7"/>
        <v>1.0047966674620747</v>
      </c>
      <c r="K72" s="32">
        <f t="shared" si="7"/>
        <v>1.0069843667876726</v>
      </c>
      <c r="L72" s="32">
        <f t="shared" si="7"/>
        <v>1.0087912097573355</v>
      </c>
      <c r="M72" s="32">
        <f t="shared" si="7"/>
        <v>1.0099527778997994</v>
      </c>
      <c r="N72" s="32">
        <f t="shared" si="7"/>
        <v>1.0106250240294976</v>
      </c>
    </row>
    <row r="73" spans="4:14" x14ac:dyDescent="0.3">
      <c r="D73" s="5" t="s">
        <v>13</v>
      </c>
      <c r="E73" s="5" t="s">
        <v>14</v>
      </c>
      <c r="F73" s="6"/>
      <c r="G73" s="6">
        <v>1</v>
      </c>
      <c r="H73" s="32"/>
      <c r="I73" s="32"/>
      <c r="J73" s="32"/>
      <c r="K73" s="32"/>
      <c r="L73" s="32"/>
      <c r="M73" s="32"/>
      <c r="N73" s="32"/>
    </row>
    <row r="74" spans="4:14" x14ac:dyDescent="0.3">
      <c r="D74" s="5" t="s">
        <v>15</v>
      </c>
      <c r="E74" s="5" t="s">
        <v>16</v>
      </c>
      <c r="F74" s="6"/>
      <c r="G74" s="6">
        <v>1</v>
      </c>
      <c r="H74" s="32"/>
      <c r="I74" s="32"/>
      <c r="J74" s="32"/>
      <c r="K74" s="32"/>
      <c r="L74" s="32"/>
      <c r="M74" s="32"/>
      <c r="N74" s="32"/>
    </row>
    <row r="75" spans="4:14" x14ac:dyDescent="0.3">
      <c r="D75" s="5"/>
      <c r="E75" s="8" t="s">
        <v>17</v>
      </c>
      <c r="F75" s="6"/>
      <c r="G75" s="6">
        <v>1</v>
      </c>
      <c r="H75" s="32">
        <f t="shared" ref="H75:N75" si="8">H55/$G55</f>
        <v>1.0184573159152215</v>
      </c>
      <c r="I75" s="32">
        <f t="shared" si="8"/>
        <v>0.9411147549875396</v>
      </c>
      <c r="J75" s="32">
        <f t="shared" si="8"/>
        <v>0.94382809724447325</v>
      </c>
      <c r="K75" s="32">
        <f t="shared" si="8"/>
        <v>0.94655403074309297</v>
      </c>
      <c r="L75" s="32">
        <f t="shared" si="8"/>
        <v>0.94919940301769656</v>
      </c>
      <c r="M75" s="32">
        <f t="shared" si="8"/>
        <v>0.95167644244510619</v>
      </c>
      <c r="N75" s="32">
        <f t="shared" si="8"/>
        <v>0.95404647916404428</v>
      </c>
    </row>
    <row r="76" spans="4:14" x14ac:dyDescent="0.3">
      <c r="G76" s="42"/>
    </row>
  </sheetData>
  <mergeCells count="4">
    <mergeCell ref="F8:N8"/>
    <mergeCell ref="F28:N28"/>
    <mergeCell ref="F47:N47"/>
    <mergeCell ref="F67:N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Tous PTOM</vt:lpstr>
      <vt:lpstr>Nouvelle-Calédonie</vt:lpstr>
      <vt:lpstr>Polynésie</vt:lpstr>
      <vt:lpstr>Saint-Pierre et Miquelon</vt:lpstr>
      <vt:lpstr>Wallis et Futuna</vt:lpstr>
      <vt:lpstr>Evolution métropole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2023-02-09T08:23:22Z</dcterms:modified>
</cp:coreProperties>
</file>